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2.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15.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0.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1.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harts/chart1.xml" ContentType="application/vnd.openxmlformats-officedocument.drawingml.chart+xml"/>
  <Override PartName="/xl/drawings/drawing26.xml" ContentType="application/vnd.openxmlformats-officedocument.drawing+xml"/>
  <Override PartName="/xl/charts/chart2.xml" ContentType="application/vnd.openxmlformats-officedocument.drawingml.chart+xml"/>
  <Override PartName="/xl/drawings/drawing27.xml" ContentType="application/vnd.openxmlformats-officedocument.drawing+xml"/>
  <Override PartName="/xl/charts/chart3.xml" ContentType="application/vnd.openxmlformats-officedocument.drawingml.chart+xml"/>
  <Override PartName="/xl/drawings/drawing28.xml" ContentType="application/vnd.openxmlformats-officedocument.drawing+xml"/>
  <Override PartName="/xl/charts/chart4.xml" ContentType="application/vnd.openxmlformats-officedocument.drawingml.chart+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showInkAnnotation="0" codeName="DieseArbeitsmappe" defaultThemeVersion="124226"/>
  <mc:AlternateContent xmlns:mc="http://schemas.openxmlformats.org/markup-compatibility/2006">
    <mc:Choice Requires="x15">
      <x15ac:absPath xmlns:x15ac="http://schemas.microsoft.com/office/spreadsheetml/2010/11/ac" url="D:\Nam4_Team5_K16T01\SPQM\Team Assignment\Final\Tìm hiểu\Thu Nguyen\Bai Lam\CMP\"/>
    </mc:Choice>
  </mc:AlternateContent>
  <bookViews>
    <workbookView xWindow="-15" yWindow="-15" windowWidth="13035" windowHeight="8025" tabRatio="901" activeTab="8"/>
  </bookViews>
  <sheets>
    <sheet name="Title" sheetId="1" r:id="rId1"/>
    <sheet name="Overview" sheetId="2" r:id="rId2"/>
    <sheet name="REQM" sheetId="3" r:id="rId3"/>
    <sheet name="PP" sheetId="4" r:id="rId4"/>
    <sheet name="PMC" sheetId="5" r:id="rId5"/>
    <sheet name="SAM" sheetId="6" r:id="rId6"/>
    <sheet name="MA" sheetId="7" r:id="rId7"/>
    <sheet name="PPQA" sheetId="8" r:id="rId8"/>
    <sheet name="CM" sheetId="9" r:id="rId9"/>
    <sheet name="RD" sheetId="10" r:id="rId10"/>
    <sheet name="TS" sheetId="11" r:id="rId11"/>
    <sheet name="PI" sheetId="12" r:id="rId12"/>
    <sheet name="VER" sheetId="13" r:id="rId13"/>
    <sheet name="VAL" sheetId="14" r:id="rId14"/>
    <sheet name="OPF" sheetId="15" r:id="rId15"/>
    <sheet name="OPD" sheetId="16" r:id="rId16"/>
    <sheet name="OT" sheetId="17" r:id="rId17"/>
    <sheet name="IPM" sheetId="18" r:id="rId18"/>
    <sheet name="RSKM" sheetId="19" r:id="rId19"/>
    <sheet name="DAR" sheetId="20" r:id="rId20"/>
    <sheet name="OPP" sheetId="21" r:id="rId21"/>
    <sheet name="QPM" sheetId="22" r:id="rId22"/>
    <sheet name="OPM" sheetId="23" r:id="rId23"/>
    <sheet name="CAR" sheetId="24" r:id="rId24"/>
    <sheet name="Instructions" sheetId="25" r:id="rId25"/>
    <sheet name="Exp_Rat_L2" sheetId="26" state="hidden" r:id="rId26"/>
    <sheet name="Exp_Rat_L3" sheetId="27" state="hidden" r:id="rId27"/>
    <sheet name="Exp_Rat_L4" sheetId="28" state="hidden" r:id="rId28"/>
    <sheet name="Exp_Rat_L5" sheetId="29" state="hidden" r:id="rId29"/>
    <sheet name="Num_Rat_L2" sheetId="30" state="hidden" r:id="rId30"/>
    <sheet name="Num_Rat_L3" sheetId="31" state="hidden" r:id="rId31"/>
    <sheet name="Num_Rat_L4" sheetId="32" state="hidden" r:id="rId32"/>
    <sheet name="Num_Rat_L5" sheetId="33" state="hidden" r:id="rId33"/>
    <sheet name="L2_Achieve" sheetId="34" state="hidden" r:id="rId34"/>
    <sheet name="L3_Achieve" sheetId="35" state="hidden" r:id="rId35"/>
    <sheet name="L4_Achieve" sheetId="36" state="hidden" r:id="rId36"/>
    <sheet name="L5_Achieve" sheetId="37" state="hidden" r:id="rId37"/>
    <sheet name="Revision" sheetId="38" r:id="rId38"/>
    <sheet name="© 2012" sheetId="40" r:id="rId39"/>
  </sheets>
  <definedNames>
    <definedName name="_xlnm._FilterDatabase" localSheetId="23" hidden="1">CAR!$A$3:$S$194</definedName>
    <definedName name="_xlnm._FilterDatabase" localSheetId="8" hidden="1">CM!$A$3:$S$219</definedName>
    <definedName name="_xlnm._FilterDatabase" localSheetId="19" hidden="1">DAR!$A$3:$S$205</definedName>
    <definedName name="_xlnm._FilterDatabase" localSheetId="17" hidden="1">IPM!$A$3:$S$254</definedName>
    <definedName name="_xlnm._FilterDatabase" localSheetId="6" hidden="1">MA!$A$3:$S$231</definedName>
    <definedName name="_xlnm._FilterDatabase" localSheetId="15" hidden="1">OPD!$A$3:$S$218</definedName>
    <definedName name="_xlnm._FilterDatabase" localSheetId="14" hidden="1">OPF!$A$3:$S$245</definedName>
    <definedName name="_xlnm._FilterDatabase" localSheetId="22" hidden="1">OPM!$A$3:$S$255</definedName>
    <definedName name="_xlnm._FilterDatabase" localSheetId="20" hidden="1">OPP!$A$3:$S$194</definedName>
    <definedName name="_xlnm._FilterDatabase" localSheetId="16" hidden="1">OT!$A$3:$S$219</definedName>
    <definedName name="_xlnm._FilterDatabase" localSheetId="11" hidden="1">PI!$A$3:$S$246</definedName>
    <definedName name="_xlnm._FilterDatabase" localSheetId="4" hidden="1">PMC!$A$3:$S$254</definedName>
    <definedName name="_xlnm._FilterDatabase" localSheetId="3" hidden="1">PP!$A$3:$S$300</definedName>
    <definedName name="_xlnm._FilterDatabase" localSheetId="7" hidden="1">PPQA!$A$3:$S$183</definedName>
    <definedName name="_xlnm._FilterDatabase" localSheetId="21" hidden="1">QPM!$A$3:$S$219</definedName>
    <definedName name="_xlnm._FilterDatabase" localSheetId="9" hidden="1">RD!$A$3:$S$257</definedName>
    <definedName name="_xlnm._FilterDatabase" localSheetId="2" hidden="1">REQM!$A$3:$S$196</definedName>
    <definedName name="_xlnm._FilterDatabase" localSheetId="18" hidden="1">RSKM!$A$3:$S$219</definedName>
    <definedName name="_xlnm._FilterDatabase" localSheetId="5" hidden="1">SAM!$A$3:$S$204</definedName>
    <definedName name="_xlnm._FilterDatabase" localSheetId="10" hidden="1">TS!$A$3:$S$234</definedName>
    <definedName name="_xlnm._FilterDatabase" localSheetId="13" hidden="1">VAL!$A$3:$S$195</definedName>
    <definedName name="_xlnm._FilterDatabase" localSheetId="12" hidden="1">VER!$A$3:$S$233</definedName>
    <definedName name="Goal_Rating">Instructions!$B$30:$B$32</definedName>
    <definedName name="PA_Rating">Instructions!$B$30:$B$37</definedName>
    <definedName name="Practice_Characterization">Instructions!$B$25:$B$29</definedName>
    <definedName name="_xlnm.Print_Area" localSheetId="38">'© 2012'!$A$1:$A$4</definedName>
    <definedName name="_xlnm.Print_Area" localSheetId="23">CAR!$A$1:$R$194</definedName>
    <definedName name="_xlnm.Print_Area" localSheetId="8">CM!$A$1:$R$219</definedName>
    <definedName name="_xlnm.Print_Area" localSheetId="19">DAR!$A$1:$R$205</definedName>
    <definedName name="_xlnm.Print_Area" localSheetId="25">Exp_Rat_L2!$A$1:$G$50</definedName>
    <definedName name="_xlnm.Print_Area" localSheetId="26">Exp_Rat_L3!$A$1:$H$73</definedName>
    <definedName name="_xlnm.Print_Area" localSheetId="27">Exp_Rat_L4!$A$1:$H$55</definedName>
    <definedName name="_xlnm.Print_Area" localSheetId="28">Exp_Rat_L5!$A$1:$H$55</definedName>
    <definedName name="_xlnm.Print_Area" localSheetId="24">Instructions!$A$1:$C$168</definedName>
    <definedName name="_xlnm.Print_Area" localSheetId="17">IPM!$A$1:$R$254</definedName>
    <definedName name="_xlnm.Print_Area" localSheetId="6">MA!$A$1:$R$231</definedName>
    <definedName name="_xlnm.Print_Area" localSheetId="29">Num_Rat_L2!$A$1:$K$14</definedName>
    <definedName name="_xlnm.Print_Area" localSheetId="30">Num_Rat_L3!$A$1:$L$25</definedName>
    <definedName name="_xlnm.Print_Area" localSheetId="31">Num_Rat_L4!$A$1:$G$9</definedName>
    <definedName name="_xlnm.Print_Area" localSheetId="32">Num_Rat_L5!$A$1:$G$9</definedName>
    <definedName name="_xlnm.Print_Area" localSheetId="15">OPD!$A$1:$R$218</definedName>
    <definedName name="_xlnm.Print_Area" localSheetId="14">OPF!$A$1:$R$245</definedName>
    <definedName name="_xlnm.Print_Area" localSheetId="22">OPM!$A$1:$R$255</definedName>
    <definedName name="_xlnm.Print_Area" localSheetId="20">OPP!$A$1:$R$194</definedName>
    <definedName name="_xlnm.Print_Area" localSheetId="16">OT!$A$1:$R$219</definedName>
    <definedName name="_xlnm.Print_Area" localSheetId="1">Overview!$B$2:$Q$28</definedName>
    <definedName name="_xlnm.Print_Area" localSheetId="11">PI!$A$1:$R$246</definedName>
    <definedName name="_xlnm.Print_Area" localSheetId="4">PMC!$A$1:$R$254</definedName>
    <definedName name="_xlnm.Print_Area" localSheetId="3">PP!$A$1:$R$300</definedName>
    <definedName name="_xlnm.Print_Area" localSheetId="7">PPQA!$A$1:$R$183</definedName>
    <definedName name="_xlnm.Print_Area" localSheetId="21">QPM!$A$1:$R$219</definedName>
    <definedName name="_xlnm.Print_Area" localSheetId="9">RD!$A$1:$R$257</definedName>
    <definedName name="_xlnm.Print_Area" localSheetId="2">REQM!$A$1:$R$196</definedName>
    <definedName name="_xlnm.Print_Area" localSheetId="37">Revision!$A$1:$E$27</definedName>
    <definedName name="_xlnm.Print_Area" localSheetId="18">RSKM!$A$1:$R$219</definedName>
    <definedName name="_xlnm.Print_Area" localSheetId="5">SAM!$A$1:$R$204</definedName>
    <definedName name="_xlnm.Print_Area" localSheetId="0">Title!$B$2:$N$27</definedName>
    <definedName name="_xlnm.Print_Area" localSheetId="10">TS!$A$1:$R$234</definedName>
    <definedName name="_xlnm.Print_Area" localSheetId="13">VAL!$A$1:$R$195</definedName>
    <definedName name="_xlnm.Print_Area" localSheetId="12">VER!$A$1:$R$233</definedName>
    <definedName name="_xlnm.Print_Titles" localSheetId="23">CAR!$1:$3</definedName>
    <definedName name="_xlnm.Print_Titles" localSheetId="8">CM!$1:$3</definedName>
    <definedName name="_xlnm.Print_Titles" localSheetId="19">DAR!$1:$3</definedName>
    <definedName name="_xlnm.Print_Titles" localSheetId="17">IPM!$1:$3</definedName>
    <definedName name="_xlnm.Print_Titles" localSheetId="6">MA!$1:$3</definedName>
    <definedName name="_xlnm.Print_Titles" localSheetId="15">OPD!$1:$3</definedName>
    <definedName name="_xlnm.Print_Titles" localSheetId="14">OPF!$1:$3</definedName>
    <definedName name="_xlnm.Print_Titles" localSheetId="22">OPM!$1:$3</definedName>
    <definedName name="_xlnm.Print_Titles" localSheetId="20">OPP!$1:$3</definedName>
    <definedName name="_xlnm.Print_Titles" localSheetId="16">OT!$1:$3</definedName>
    <definedName name="_xlnm.Print_Titles" localSheetId="11">PI!$1:$3</definedName>
    <definedName name="_xlnm.Print_Titles" localSheetId="4">PMC!$1:$3</definedName>
    <definedName name="_xlnm.Print_Titles" localSheetId="3">PP!$1:$3</definedName>
    <definedName name="_xlnm.Print_Titles" localSheetId="7">PPQA!$1:$3</definedName>
    <definedName name="_xlnm.Print_Titles" localSheetId="21">QPM!$1:$3</definedName>
    <definedName name="_xlnm.Print_Titles" localSheetId="9">RD!$1:$3</definedName>
    <definedName name="_xlnm.Print_Titles" localSheetId="2">REQM!$1:$3</definedName>
    <definedName name="_xlnm.Print_Titles" localSheetId="18">RSKM!$1:$3</definedName>
    <definedName name="_xlnm.Print_Titles" localSheetId="5">SAM!$1:$3</definedName>
    <definedName name="_xlnm.Print_Titles" localSheetId="10">TS!$1:$3</definedName>
    <definedName name="_xlnm.Print_Titles" localSheetId="13">VAL!$1:$3</definedName>
    <definedName name="_xlnm.Print_Titles" localSheetId="12">VER!$1:$3</definedName>
    <definedName name="RANGE_A1_W169" localSheetId="8">CM!$B$1</definedName>
    <definedName name="RANGE_A3_V131" localSheetId="13">VAL!$B$3</definedName>
    <definedName name="RANGE_A3_V141" localSheetId="14">OPF!$B$3</definedName>
    <definedName name="RANGE_A3_V143" localSheetId="4">PMC!$B$3</definedName>
    <definedName name="RANGE_A3_V147" localSheetId="15">OPD!$B$3</definedName>
    <definedName name="RANGE_A3_V165" localSheetId="19">DAR!$B$3</definedName>
    <definedName name="RANGE_A3_V167" localSheetId="10">TS!$C$3</definedName>
    <definedName name="RANGE_A3_V169" localSheetId="11">PI!$B$3</definedName>
    <definedName name="RANGE_A3_V172" localSheetId="3">PP!$A$3</definedName>
    <definedName name="RANGE_A3_W142" localSheetId="16">OT!$B$3</definedName>
    <definedName name="RANGE_A3_W151" localSheetId="2">REQM!#REF!</definedName>
    <definedName name="RANGE_A3_W165" localSheetId="12">VER!$B$3</definedName>
    <definedName name="RANGE_A3_W193" localSheetId="9">RD!$B$3</definedName>
    <definedName name="RANGE_B30" localSheetId="15">OPD!#REF!</definedName>
    <definedName name="Status">Instructions!$B$3:$B$5</definedName>
    <definedName name="strength_or_weakness">Instructions!$B$15:$B$17</definedName>
    <definedName name="Z_7F321C0A_1A46_4B5F_B258_04C9C313A33C_.wvu.FilterData" localSheetId="23" hidden="1">CAR!$A$3:$F$194</definedName>
    <definedName name="Z_7F321C0A_1A46_4B5F_B258_04C9C313A33C_.wvu.FilterData" localSheetId="8" hidden="1">CM!$A$3:$F$219</definedName>
    <definedName name="Z_7F321C0A_1A46_4B5F_B258_04C9C313A33C_.wvu.FilterData" localSheetId="19" hidden="1">DAR!$A$3:$F$205</definedName>
    <definedName name="Z_7F321C0A_1A46_4B5F_B258_04C9C313A33C_.wvu.FilterData" localSheetId="17" hidden="1">IPM!$A$3:$F$254</definedName>
    <definedName name="Z_7F321C0A_1A46_4B5F_B258_04C9C313A33C_.wvu.FilterData" localSheetId="6" hidden="1">MA!$A$3:$F$65</definedName>
    <definedName name="Z_7F321C0A_1A46_4B5F_B258_04C9C313A33C_.wvu.FilterData" localSheetId="15" hidden="1">OPD!$A$3:$F$218</definedName>
    <definedName name="Z_7F321C0A_1A46_4B5F_B258_04C9C313A33C_.wvu.FilterData" localSheetId="14" hidden="1">OPF!$A$3:$F$245</definedName>
    <definedName name="Z_7F321C0A_1A46_4B5F_B258_04C9C313A33C_.wvu.FilterData" localSheetId="22" hidden="1">OPM!$A$3:$F$255</definedName>
    <definedName name="Z_7F321C0A_1A46_4B5F_B258_04C9C313A33C_.wvu.FilterData" localSheetId="20" hidden="1">OPP!$A$3:$F$194</definedName>
    <definedName name="Z_7F321C0A_1A46_4B5F_B258_04C9C313A33C_.wvu.FilterData" localSheetId="16" hidden="1">OT!$A$3:$F$219</definedName>
    <definedName name="Z_7F321C0A_1A46_4B5F_B258_04C9C313A33C_.wvu.FilterData" localSheetId="11" hidden="1">PI!$A$3:$F$246</definedName>
    <definedName name="Z_7F321C0A_1A46_4B5F_B258_04C9C313A33C_.wvu.FilterData" localSheetId="4" hidden="1">PMC!$A$3:$F$254</definedName>
    <definedName name="Z_7F321C0A_1A46_4B5F_B258_04C9C313A33C_.wvu.FilterData" localSheetId="3" hidden="1">PP!$A$3:$F$300</definedName>
    <definedName name="Z_7F321C0A_1A46_4B5F_B258_04C9C313A33C_.wvu.FilterData" localSheetId="7" hidden="1">PPQA!$A$3:$F$183</definedName>
    <definedName name="Z_7F321C0A_1A46_4B5F_B258_04C9C313A33C_.wvu.FilterData" localSheetId="21" hidden="1">QPM!$A$3:$F$219</definedName>
    <definedName name="Z_7F321C0A_1A46_4B5F_B258_04C9C313A33C_.wvu.FilterData" localSheetId="9" hidden="1">RD!$A$3:$F$257</definedName>
    <definedName name="Z_7F321C0A_1A46_4B5F_B258_04C9C313A33C_.wvu.FilterData" localSheetId="18" hidden="1">RSKM!$A$3:$F$219</definedName>
    <definedName name="Z_7F321C0A_1A46_4B5F_B258_04C9C313A33C_.wvu.FilterData" localSheetId="5" hidden="1">SAM!$A$3:$F$204</definedName>
    <definedName name="Z_7F321C0A_1A46_4B5F_B258_04C9C313A33C_.wvu.FilterData" localSheetId="10" hidden="1">TS!$A$3:$F$234</definedName>
    <definedName name="Z_7F321C0A_1A46_4B5F_B258_04C9C313A33C_.wvu.FilterData" localSheetId="13" hidden="1">VAL!$A$3:$F$195</definedName>
    <definedName name="Z_7F321C0A_1A46_4B5F_B258_04C9C313A33C_.wvu.FilterData" localSheetId="12" hidden="1">VER!$A$3:$F$233</definedName>
    <definedName name="Z_7F321C0A_1A46_4B5F_B258_04C9C313A33C_.wvu.PrintArea" localSheetId="38" hidden="1">'© 2012'!$A$1:$A$1</definedName>
    <definedName name="Z_7F321C0A_1A46_4B5F_B258_04C9C313A33C_.wvu.PrintArea" localSheetId="23" hidden="1">CAR!$A$1:$R$194</definedName>
    <definedName name="Z_7F321C0A_1A46_4B5F_B258_04C9C313A33C_.wvu.PrintArea" localSheetId="8" hidden="1">CM!$A$1:$R$219</definedName>
    <definedName name="Z_7F321C0A_1A46_4B5F_B258_04C9C313A33C_.wvu.PrintArea" localSheetId="19" hidden="1">DAR!$A$1:$R$205</definedName>
    <definedName name="Z_7F321C0A_1A46_4B5F_B258_04C9C313A33C_.wvu.PrintArea" localSheetId="25" hidden="1">Exp_Rat_L2!$A$1:$G$50</definedName>
    <definedName name="Z_7F321C0A_1A46_4B5F_B258_04C9C313A33C_.wvu.PrintArea" localSheetId="26" hidden="1">Exp_Rat_L3!$A$1:$H$73</definedName>
    <definedName name="Z_7F321C0A_1A46_4B5F_B258_04C9C313A33C_.wvu.PrintArea" localSheetId="27" hidden="1">Exp_Rat_L4!$A$1:$H$55</definedName>
    <definedName name="Z_7F321C0A_1A46_4B5F_B258_04C9C313A33C_.wvu.PrintArea" localSheetId="28" hidden="1">Exp_Rat_L5!$A$1:$H$55</definedName>
    <definedName name="Z_7F321C0A_1A46_4B5F_B258_04C9C313A33C_.wvu.PrintArea" localSheetId="24" hidden="1">Instructions!$A$1:$A$38</definedName>
    <definedName name="Z_7F321C0A_1A46_4B5F_B258_04C9C313A33C_.wvu.PrintArea" localSheetId="17" hidden="1">IPM!$A$1:$R$254</definedName>
    <definedName name="Z_7F321C0A_1A46_4B5F_B258_04C9C313A33C_.wvu.PrintArea" localSheetId="6" hidden="1">MA!$A$1:$R$231</definedName>
    <definedName name="Z_7F321C0A_1A46_4B5F_B258_04C9C313A33C_.wvu.PrintArea" localSheetId="29" hidden="1">Num_Rat_L2!$A$1:$K$14</definedName>
    <definedName name="Z_7F321C0A_1A46_4B5F_B258_04C9C313A33C_.wvu.PrintArea" localSheetId="30" hidden="1">Num_Rat_L3!$A$1:$L$25</definedName>
    <definedName name="Z_7F321C0A_1A46_4B5F_B258_04C9C313A33C_.wvu.PrintArea" localSheetId="31" hidden="1">Num_Rat_L4!$A$1:$G$9</definedName>
    <definedName name="Z_7F321C0A_1A46_4B5F_B258_04C9C313A33C_.wvu.PrintArea" localSheetId="32" hidden="1">Num_Rat_L5!$A$1:$G$9</definedName>
    <definedName name="Z_7F321C0A_1A46_4B5F_B258_04C9C313A33C_.wvu.PrintArea" localSheetId="15" hidden="1">OPD!$A$1:$R$218</definedName>
    <definedName name="Z_7F321C0A_1A46_4B5F_B258_04C9C313A33C_.wvu.PrintArea" localSheetId="14" hidden="1">OPF!$A$1:$R$245</definedName>
    <definedName name="Z_7F321C0A_1A46_4B5F_B258_04C9C313A33C_.wvu.PrintArea" localSheetId="22" hidden="1">OPM!$A$1:$R$255</definedName>
    <definedName name="Z_7F321C0A_1A46_4B5F_B258_04C9C313A33C_.wvu.PrintArea" localSheetId="20" hidden="1">OPP!$A$1:$R$194</definedName>
    <definedName name="Z_7F321C0A_1A46_4B5F_B258_04C9C313A33C_.wvu.PrintArea" localSheetId="16" hidden="1">OT!$A$1:$R$219</definedName>
    <definedName name="Z_7F321C0A_1A46_4B5F_B258_04C9C313A33C_.wvu.PrintArea" localSheetId="1" hidden="1">Overview!$B$2:$Q$28</definedName>
    <definedName name="Z_7F321C0A_1A46_4B5F_B258_04C9C313A33C_.wvu.PrintArea" localSheetId="11" hidden="1">PI!$A$1:$R$246</definedName>
    <definedName name="Z_7F321C0A_1A46_4B5F_B258_04C9C313A33C_.wvu.PrintArea" localSheetId="4" hidden="1">PMC!$A$1:$R$254</definedName>
    <definedName name="Z_7F321C0A_1A46_4B5F_B258_04C9C313A33C_.wvu.PrintArea" localSheetId="3" hidden="1">PP!$A$1:$R$300</definedName>
    <definedName name="Z_7F321C0A_1A46_4B5F_B258_04C9C313A33C_.wvu.PrintArea" localSheetId="7" hidden="1">PPQA!$A$1:$R$183</definedName>
    <definedName name="Z_7F321C0A_1A46_4B5F_B258_04C9C313A33C_.wvu.PrintArea" localSheetId="21" hidden="1">QPM!$A$1:$R$219</definedName>
    <definedName name="Z_7F321C0A_1A46_4B5F_B258_04C9C313A33C_.wvu.PrintArea" localSheetId="9" hidden="1">RD!$A$1:$R$257</definedName>
    <definedName name="Z_7F321C0A_1A46_4B5F_B258_04C9C313A33C_.wvu.PrintArea" localSheetId="2" hidden="1">REQM!$A$1:$R$196</definedName>
    <definedName name="Z_7F321C0A_1A46_4B5F_B258_04C9C313A33C_.wvu.PrintArea" localSheetId="18" hidden="1">RSKM!$A$1:$R$219</definedName>
    <definedName name="Z_7F321C0A_1A46_4B5F_B258_04C9C313A33C_.wvu.PrintArea" localSheetId="5" hidden="1">SAM!$A$1:$R$204</definedName>
    <definedName name="Z_7F321C0A_1A46_4B5F_B258_04C9C313A33C_.wvu.PrintArea" localSheetId="0" hidden="1">Title!$B$2:$N$27</definedName>
    <definedName name="Z_7F321C0A_1A46_4B5F_B258_04C9C313A33C_.wvu.PrintArea" localSheetId="10" hidden="1">TS!$A$1:$R$234</definedName>
    <definedName name="Z_7F321C0A_1A46_4B5F_B258_04C9C313A33C_.wvu.PrintArea" localSheetId="13" hidden="1">VAL!$A$1:$R$195</definedName>
    <definedName name="Z_7F321C0A_1A46_4B5F_B258_04C9C313A33C_.wvu.PrintArea" localSheetId="12" hidden="1">VER!$A$1:$R$233</definedName>
    <definedName name="Z_7F321C0A_1A46_4B5F_B258_04C9C313A33C_.wvu.PrintTitles" localSheetId="23" hidden="1">CAR!$1:$3</definedName>
    <definedName name="Z_7F321C0A_1A46_4B5F_B258_04C9C313A33C_.wvu.PrintTitles" localSheetId="8" hidden="1">CM!$1:$3</definedName>
    <definedName name="Z_7F321C0A_1A46_4B5F_B258_04C9C313A33C_.wvu.PrintTitles" localSheetId="19" hidden="1">DAR!$1:$3</definedName>
    <definedName name="Z_7F321C0A_1A46_4B5F_B258_04C9C313A33C_.wvu.PrintTitles" localSheetId="17" hidden="1">IPM!$1:$3</definedName>
    <definedName name="Z_7F321C0A_1A46_4B5F_B258_04C9C313A33C_.wvu.PrintTitles" localSheetId="6" hidden="1">MA!$1:$3</definedName>
    <definedName name="Z_7F321C0A_1A46_4B5F_B258_04C9C313A33C_.wvu.PrintTitles" localSheetId="15" hidden="1">OPD!$1:$3</definedName>
    <definedName name="Z_7F321C0A_1A46_4B5F_B258_04C9C313A33C_.wvu.PrintTitles" localSheetId="14" hidden="1">OPF!$1:$3</definedName>
    <definedName name="Z_7F321C0A_1A46_4B5F_B258_04C9C313A33C_.wvu.PrintTitles" localSheetId="22" hidden="1">OPM!$1:$3</definedName>
    <definedName name="Z_7F321C0A_1A46_4B5F_B258_04C9C313A33C_.wvu.PrintTitles" localSheetId="20" hidden="1">OPP!$1:$3</definedName>
    <definedName name="Z_7F321C0A_1A46_4B5F_B258_04C9C313A33C_.wvu.PrintTitles" localSheetId="16" hidden="1">OT!$1:$3</definedName>
    <definedName name="Z_7F321C0A_1A46_4B5F_B258_04C9C313A33C_.wvu.PrintTitles" localSheetId="11" hidden="1">PI!$1:$3</definedName>
    <definedName name="Z_7F321C0A_1A46_4B5F_B258_04C9C313A33C_.wvu.PrintTitles" localSheetId="4" hidden="1">PMC!$1:$3</definedName>
    <definedName name="Z_7F321C0A_1A46_4B5F_B258_04C9C313A33C_.wvu.PrintTitles" localSheetId="3" hidden="1">PP!$1:$3</definedName>
    <definedName name="Z_7F321C0A_1A46_4B5F_B258_04C9C313A33C_.wvu.PrintTitles" localSheetId="7" hidden="1">PPQA!$1:$3</definedName>
    <definedName name="Z_7F321C0A_1A46_4B5F_B258_04C9C313A33C_.wvu.PrintTitles" localSheetId="21" hidden="1">QPM!$1:$3</definedName>
    <definedName name="Z_7F321C0A_1A46_4B5F_B258_04C9C313A33C_.wvu.PrintTitles" localSheetId="9" hidden="1">RD!$1:$3</definedName>
    <definedName name="Z_7F321C0A_1A46_4B5F_B258_04C9C313A33C_.wvu.PrintTitles" localSheetId="2" hidden="1">REQM!$1:$3</definedName>
    <definedName name="Z_7F321C0A_1A46_4B5F_B258_04C9C313A33C_.wvu.PrintTitles" localSheetId="18" hidden="1">RSKM!$1:$3</definedName>
    <definedName name="Z_7F321C0A_1A46_4B5F_B258_04C9C313A33C_.wvu.PrintTitles" localSheetId="5" hidden="1">SAM!$1:$3</definedName>
    <definedName name="Z_7F321C0A_1A46_4B5F_B258_04C9C313A33C_.wvu.PrintTitles" localSheetId="10" hidden="1">TS!$1:$3</definedName>
    <definedName name="Z_7F321C0A_1A46_4B5F_B258_04C9C313A33C_.wvu.PrintTitles" localSheetId="13" hidden="1">VAL!$1:$3</definedName>
    <definedName name="Z_7F321C0A_1A46_4B5F_B258_04C9C313A33C_.wvu.PrintTitles" localSheetId="12" hidden="1">VER!$1:$3</definedName>
    <definedName name="Z_7F321C0A_1A46_4B5F_B258_04C9C313A33C_.wvu.Rows" localSheetId="23" hidden="1">CAR!$8:$16,CAR!$20:$28,CAR!$33:$41,CAR!$45:$53,CAR!$57:$65,CAR!$69:$77,CAR!$80:$88,CAR!$90:$98,CAR!$101:$109,CAR!$111:$119,CAR!$121:$129,CAR!$132:$140,CAR!$143:$151,CAR!$153:$161,CAR!$163:$171,CAR!$175:$183,CAR!$186:$194</definedName>
    <definedName name="Z_7F321C0A_1A46_4B5F_B258_04C9C313A33C_.wvu.Rows" localSheetId="8" hidden="1">CM!$8:$16,CM!$20:$28,CM!$32:$40,CM!$45:$53,CM!$57:$65,CM!$70:$78,CM!$82:$90,CM!$94:$102,CM!$105:$113,CM!$115:$123,CM!$126:$134,CM!$136:$144,CM!$146:$154,CM!$157:$165,CM!$168:$176,CM!$178:$186,CM!$188:$196,CM!$200:$208,CM!$211:$219</definedName>
    <definedName name="Z_7F321C0A_1A46_4B5F_B258_04C9C313A33C_.wvu.Rows" localSheetId="19" hidden="1">DAR!$8:$16,DAR!$20:$28,DAR!$32:$40,DAR!$44:$52,DAR!$56:$64,DAR!$68:$76,DAR!$80:$88,DAR!$91:$99,DAR!$101:$109,DAR!$112:$120,DAR!$122:$130,DAR!$132:$140,DAR!$143:$151,DAR!$154:$162,DAR!$164:$172,DAR!$174:$182,DAR!$186:$194,DAR!$197:$205</definedName>
    <definedName name="Z_7F321C0A_1A46_4B5F_B258_04C9C313A33C_.wvu.Rows" localSheetId="17" hidden="1">IPM!$8:$16,IPM!$20:$28,IPM!$32:$40,IPM!$44:$52,IPM!$56:$64,IPM!$80:$88,IPM!$93:$101,IPM!$105:$113,IPM!$117:$125,IPM!#REF!,IPM!#REF!,IPM!#REF!,IPM!#REF!,IPM!#REF!,IPM!$129:$137,IPM!$140:$148,IPM!$150:$158,IPM!$161:$169,IPM!$171:$179,IPM!$181:$189,IPM!$192:$200,IPM!$203:$211,IPM!$213:$221,IPM!$223:$231,IPM!$235:$243,IPM!$246:$254</definedName>
    <definedName name="Z_7F321C0A_1A46_4B5F_B258_04C9C313A33C_.wvu.Rows" localSheetId="6" hidden="1">MA!$8:$16,MA!$20:$28,MA!$32:$40,MA!$44:$52,MA!$57:$65,MA!$69:$77,MA!$81:$89,MA!$93:$101,MA!$105:$113,MA!$116:$124,MA!$127:$135,MA!$138:$146,MA!$148:$156,MA!$158:$166,MA!$169:$177,MA!$180:$188,MA!$190:$198,MA!$200:$208,MA!$212:$220,MA!$223:$231</definedName>
    <definedName name="Z_7F321C0A_1A46_4B5F_B258_04C9C313A33C_.wvu.Rows" localSheetId="15" hidden="1">OPD!$8:$16,OPD!$20:$28,OPD!$32:$40,OPD!$44:$52,OPD!$56:$64,OPD!$80:$88,OPD!#REF!,OPD!#REF!,OPD!$92:$100,OPD!$103:$111,OPD!$114:$122,OPD!$125:$133,OPD!$135:$143,OPD!$145:$153,OPD!$156:$164,OPD!$167:$175,OPD!$177:$185,OPD!$187:$195,OPD!$199:$207,OPD!$210:$218</definedName>
    <definedName name="Z_7F321C0A_1A46_4B5F_B258_04C9C313A33C_.wvu.Rows" localSheetId="14" hidden="1">OPF!$8:$16,OPF!$20:$28,OPF!$32:$40,OPF!$45:$53,OPF!$57:$65,OPF!$70:$78,OPF!$82:$90,OPF!$94:$102,OPF!$106:$114,OPF!$118:$126,OPF!$129:$137,OPF!$139:$147,OPF!$151:$159,OPF!$161:$169,OPF!$171:$179,OPF!$182:$190,OPF!$193:$201,OPF!$203:$211,OPF!$214:$222,OPF!$226:$234,OPF!$237:$245</definedName>
    <definedName name="Z_7F321C0A_1A46_4B5F_B258_04C9C313A33C_.wvu.Rows" localSheetId="22" hidden="1">OPM!$45:$53,OPM!$57:$65,OPM!$69:$77,OPM!$81:$89,OPM!$94:$102,OPM!$106:$114,OPM!$118:$126,OPM!$130:$138,OPM!$141:$149,OPM!$151:$159,OPM!$162:$170,OPM!$172:$180,OPM!$182:$190,OPM!$193:$201,OPM!$204:$212,OPM!$214:$222,OPM!$224:$232,OPM!$236:$244,OPM!$247:$255</definedName>
    <definedName name="Z_7F321C0A_1A46_4B5F_B258_04C9C313A33C_.wvu.Rows" localSheetId="20" hidden="1">OPP!$20:$28,OPP!$32:$40,OPP!$8:$16,OPP!$44:$52,OPP!$56:$64,OPP!$68:$76,OPP!$79:$87,OPP!$90:$98,OPP!$101:$109,OPP!$111:$119,OPP!$121:$129,OPP!$132:$140,OPP!$143:$151,OPP!$153:$161,OPP!$163:$171,OPP!$175:$183,OPP!$186:$194</definedName>
    <definedName name="Z_7F321C0A_1A46_4B5F_B258_04C9C313A33C_.wvu.Rows" localSheetId="16" hidden="1">OT!$8:$16,OT!$20:$28,OT!$32:$40,OT!$44:$52,OT!$57:$65,OT!$69:$77,OT!$81:$89,OT!$93:$101,OT!$104:$112,OT!$115:$123,OT!$126:$134,OT!$136:$144,OT!$146:$154,OT!$157:$165,OT!$168:$176,OT!$178:$186,OT!$188:$196,OT!$200:$208,OT!$211:$219</definedName>
    <definedName name="Z_7F321C0A_1A46_4B5F_B258_04C9C313A33C_.wvu.Rows" localSheetId="11" hidden="1">PI!$8:$16,PI!$20:$28,PI!$32:$40,PI!$45:$53,PI!$57:$65,PI!$70:$78,PI!$82:$90,PI!$94:$102,PI!$106:$114,PI!$119:$127,PI!$130:$138,PI!$141:$149,PI!$152:$160,PI!$162:$170,PI!$172:$180,PI!$184:$192,PI!$195:$203,PI!$205:$213,PI!$215:$223,PI!$227:$235,PI!$238:$246</definedName>
    <definedName name="Z_7F321C0A_1A46_4B5F_B258_04C9C313A33C_.wvu.Rows" localSheetId="4" hidden="1">PMC!$8:$16,PMC!$20:$28,PMC!$30:$40,PMC!$44:$52,PMC!$56:$64,PMC!$68:$76,PMC!$80:$88,PMC!$93:$101,PMC!$105:$113,PMC!$117:$125,PMC!$129:$137,PMC!$140:$148,PMC!$150:$158,PMC!$161:$169,PMC!$171:$179,PMC!$181:$189,PMC!$192:$200,PMC!$203:$211,PMC!$213:$221,PMC!$223:$231,PMC!$235:$243,PMC!$246:$254</definedName>
    <definedName name="Z_7F321C0A_1A46_4B5F_B258_04C9C313A33C_.wvu.Rows" localSheetId="3" hidden="1">PP!$8:$16,PP!$20:$28,PP!$31:$39,PP!$43:$51,PP!$56:$64,PP!$68:$76,PP!$80:$88,PP!$92:$100,PP!$104:$112,PP!$115:$123,PP!$126:$134,PP!$138:$146,PP!$149:$157,PP!$161:$169,PP!$173:$181,PP!$185:$193,PP!$196:$204,PP!$207:$215,PP!$217:$225,PP!$227:$235,PP!$238:$246,PP!$249:$257,PP!$259:$267,PP!$269:$277,PP!$281:$289,PP!$292:$300</definedName>
    <definedName name="Z_7F321C0A_1A46_4B5F_B258_04C9C313A33C_.wvu.Rows" localSheetId="7" hidden="1">PPQA!$8:$16,PPQA!$20:$28,PPQA!$33:$41,PPQA!$45:$53,PPQA!$57:$65,PPQA!$68:$76,PPQA!$78:$86,PPQA!$90:$98,PPQA!$100:$108,PPQA!$110:$118,PPQA!$121:$129,PPQA!$132:$140,PPQA!$142:$150,PPQA!$152:$160,PPQA!$164:$172,PPQA!$175:$183</definedName>
    <definedName name="Z_7F321C0A_1A46_4B5F_B258_04C9C313A33C_.wvu.Rows" localSheetId="21" hidden="1">QPM!$8:$16,QPM!$20:$28,QPM!$32:$40,QPM!$44:$52,QPM!$57:$65,QPM!$69:$77,QPM!$81:$89,QPM!#REF!,QPM!$93:$101,QPM!$104:$112,QPM!$115:$123,QPM!$126:$134,QPM!$136:$144,QPM!$146:$154,QPM!$157:$165,QPM!$168:$176,QPM!$178:$186,QPM!$188:$196,QPM!$200:$208,QPM!$211:$219</definedName>
    <definedName name="Z_7F321C0A_1A46_4B5F_B258_04C9C313A33C_.wvu.Rows" localSheetId="9" hidden="1">RD!$8:$16,RD!$20:$28,RD!$33:$41,RD!$45:$53,RD!$57:$65,RD!$70:$78,RD!$82:$90,RD!$94:$102,RD!$106:$114,RD!$118:$126,RD!$130:$138,RD!$141:$149,RD!$152:$160,RD!$163:$171,RD!$173:$181,RD!$183:$191,RD!$195:$203,RD!$206:$214,RD!$216:$224,RD!$226:$234,RD!$238:$246,RD!$249:$257</definedName>
    <definedName name="Z_7F321C0A_1A46_4B5F_B258_04C9C313A33C_.wvu.Rows" localSheetId="2" hidden="1">REQM!$8:$16,REQM!$20:$28,REQM!$32:$40,REQM!$44:$52,REQM!$56:$64,REQM!$68:$76,REQM!$80:$88,REQM!$90:$98,REQM!$101:$109,REQM!$111:$119,REQM!$121:$129,REQM!$133:$141,REQM!$144:$152,REQM!$154:$162,REQM!$165:$173,REQM!$177:$185,REQM!$188:$196</definedName>
    <definedName name="Z_7F321C0A_1A46_4B5F_B258_04C9C313A33C_.wvu.Rows" localSheetId="18" hidden="1">RSKM!$8:$16,RSKM!$20:$28,RSKM!$31:$39,RSKM!$44:$52,RSKM!$56:$64,RSKM!$69:$77,RSKM!$81:$89,RSKM!$93:$101,RSKM!$104:$112,RSKM!$114:$122,RSKM!$125:$133,RSKM!$135:$143,RSKM!$145:$153,RSKM!$156:$164,RSKM!$167:$175,RSKM!$177:$185,RSKM!$188:$196,RSKM!$200:$208,RSKM!$211:$219</definedName>
    <definedName name="Z_7F321C0A_1A46_4B5F_B258_04C9C313A33C_.wvu.Rows" localSheetId="5" hidden="1">SAM!$7:$15,SAM!$19:$27,SAM!$31:$39,SAM!$44:$52,SAM!#REF!,SAM!#REF!,SAM!$56:$64,SAM!$66:$76,SAM!$80:$88,SAM!$90:$98,SAM!$100:$108,SAM!$111:$119,SAM!$121:$129,SAM!$131:$139,SAM!$142:$150,SAM!$153:$161,SAM!$163:$171,SAM!$173:$181,SAM!$185:$193,SAM!$196:$204</definedName>
    <definedName name="Z_7F321C0A_1A46_4B5F_B258_04C9C313A33C_.wvu.Rows" localSheetId="10" hidden="1">TS!$8:$16,TS!$20:$28,TS!$33:$41,TS!$45:$53,TS!$57:$65,TS!$69:$77,TS!$82:$90,TS!$94:$102,TS!$106:$114,TS!$117:$125,TS!$128:$136,TS!$140:$148,TS!$150:$158,TS!$160:$168,TS!$172:$180,TS!$183:$191,TS!$193:$201,TS!$203:$211,TS!$215:$223,TS!$226:$234</definedName>
    <definedName name="Z_7F321C0A_1A46_4B5F_B258_04C9C313A33C_.wvu.Rows" localSheetId="13" hidden="1">VAL!$8:$16,VAL!$20:$28,VAL!$32:$40,VAL!$44:$52,VAL!$56:$64,VAL!$68:$76,VAL!$79:$87,VAL!$90:$98,VAL!$101:$109,VAL!$111:$119,VAL!$121:$129,VAL!$133:$141,VAL!$144:$152,VAL!$154:$162,VAL!$164:$172,VAL!$176:$184,VAL!$187:$195</definedName>
    <definedName name="Z_7F321C0A_1A46_4B5F_B258_04C9C313A33C_.wvu.Rows" localSheetId="12" hidden="1">VER!$8:$16,VER!$20:$28,VER!$32:$40,VER!$45:$53,VER!$57:$65,VER!$69:$77,VER!$82:$90,VER!$94:$102,VER!$106:$114,VER!$117:$125,VER!$128:$136,VER!$139:$147,VER!$149:$157,VER!$159:$167,VER!$171:$179,VER!$182:$190,VER!$192:$200,VER!$202:$210,VER!$214:$222,VER!$225:$233</definedName>
  </definedNames>
  <calcPr calcId="152511"/>
  <customWorkbookViews>
    <customWorkbookView name="Jörg Diringer - Persönliche Ansicht" guid="{7F321C0A-1A46-4B5F-B258-04C9C313A33C}" mergeInterval="0" personalView="1" maximized="1" xWindow="1" yWindow="1" windowWidth="1517" windowHeight="924" tabRatio="933" activeSheetId="1"/>
  </customWorkbookViews>
</workbook>
</file>

<file path=xl/calcChain.xml><?xml version="1.0" encoding="utf-8"?>
<calcChain xmlns="http://schemas.openxmlformats.org/spreadsheetml/2006/main">
  <c r="G18" i="31" l="1"/>
  <c r="E16" i="31"/>
  <c r="D16" i="31"/>
  <c r="B17" i="31"/>
  <c r="G17" i="31"/>
  <c r="L38" i="27" l="1"/>
  <c r="K38" i="27"/>
  <c r="J38" i="27"/>
  <c r="L27" i="26"/>
  <c r="K27" i="26"/>
  <c r="E19" i="28"/>
  <c r="D19" i="28"/>
  <c r="C19" i="28"/>
  <c r="B6" i="33"/>
  <c r="C6" i="33"/>
  <c r="D6" i="33"/>
  <c r="E6" i="33"/>
  <c r="E19" i="29"/>
  <c r="D19" i="29"/>
  <c r="C19" i="29"/>
  <c r="M19" i="29"/>
  <c r="L19" i="29"/>
  <c r="K19" i="29"/>
  <c r="J19" i="29"/>
  <c r="S19" i="29"/>
  <c r="R19" i="29"/>
  <c r="Q19" i="29"/>
  <c r="D6" i="29"/>
  <c r="E6" i="29"/>
  <c r="F6" i="29"/>
  <c r="Q29" i="23"/>
  <c r="N29" i="23"/>
  <c r="K29" i="23"/>
  <c r="L29" i="23"/>
  <c r="J29" i="23"/>
  <c r="H29" i="23"/>
  <c r="I29" i="23"/>
  <c r="O29" i="23" l="1"/>
  <c r="Q17" i="23"/>
  <c r="N17" i="23"/>
  <c r="I17" i="23"/>
  <c r="H17" i="23"/>
  <c r="K17" i="23"/>
  <c r="L17" i="23"/>
  <c r="J17" i="23"/>
  <c r="O17" i="23" l="1"/>
  <c r="Q5" i="23"/>
  <c r="N5" i="23"/>
  <c r="K5" i="23"/>
  <c r="H5" i="23"/>
  <c r="L5" i="23"/>
  <c r="J5" i="23"/>
  <c r="I5" i="23"/>
  <c r="H4" i="23" l="1"/>
  <c r="I4" i="23"/>
  <c r="J4" i="23"/>
  <c r="K4" i="23"/>
  <c r="L4" i="23"/>
  <c r="O5" i="23"/>
  <c r="B19" i="31"/>
  <c r="H48" i="27"/>
  <c r="I48" i="27"/>
  <c r="Q65" i="16"/>
  <c r="N65" i="16"/>
  <c r="J65" i="16"/>
  <c r="K65" i="16"/>
  <c r="I65" i="16"/>
  <c r="L65" i="16"/>
  <c r="H65" i="16"/>
  <c r="O65" i="16" l="1"/>
  <c r="B21" i="31"/>
  <c r="H50" i="27"/>
  <c r="I50" i="27"/>
  <c r="Q65" i="18" l="1"/>
  <c r="N65" i="18"/>
  <c r="J65" i="18"/>
  <c r="H65" i="18"/>
  <c r="I65" i="18"/>
  <c r="K65" i="18"/>
  <c r="L65" i="18"/>
  <c r="O65" i="18" l="1"/>
  <c r="AF36" i="27"/>
  <c r="M26" i="1"/>
  <c r="P27" i="2" s="1"/>
  <c r="K27" i="1"/>
  <c r="N28" i="2" s="1"/>
  <c r="P26" i="2"/>
  <c r="G12" i="26"/>
  <c r="M39" i="27" l="1"/>
  <c r="L39" i="27"/>
  <c r="K39" i="27"/>
  <c r="J39" i="27"/>
  <c r="N184" i="24"/>
  <c r="N173" i="24"/>
  <c r="N162" i="24"/>
  <c r="N152" i="24"/>
  <c r="N141" i="24"/>
  <c r="N130" i="24"/>
  <c r="N120" i="24"/>
  <c r="N110" i="24"/>
  <c r="N99" i="24"/>
  <c r="N89" i="24"/>
  <c r="N78" i="24"/>
  <c r="N67" i="24"/>
  <c r="N54" i="24"/>
  <c r="N42" i="24"/>
  <c r="N30" i="24"/>
  <c r="N17" i="24"/>
  <c r="N5" i="24"/>
  <c r="N245" i="23"/>
  <c r="N234" i="23"/>
  <c r="N223" i="23"/>
  <c r="N213" i="23"/>
  <c r="N202" i="23"/>
  <c r="N191" i="23"/>
  <c r="N181" i="23"/>
  <c r="N171" i="23"/>
  <c r="N160" i="23"/>
  <c r="N150" i="23"/>
  <c r="N139" i="23"/>
  <c r="N128" i="23"/>
  <c r="N115" i="23"/>
  <c r="N103" i="23"/>
  <c r="N91" i="23"/>
  <c r="N78" i="23"/>
  <c r="N66" i="23"/>
  <c r="N54" i="23"/>
  <c r="N42" i="23"/>
  <c r="N209" i="22"/>
  <c r="N198" i="22"/>
  <c r="N187" i="22"/>
  <c r="N177" i="22"/>
  <c r="N166" i="22"/>
  <c r="N155" i="22"/>
  <c r="N145" i="22"/>
  <c r="N135" i="22"/>
  <c r="N124" i="22"/>
  <c r="N113" i="22"/>
  <c r="N102" i="22"/>
  <c r="N91" i="22"/>
  <c r="N78" i="22"/>
  <c r="N66" i="22"/>
  <c r="N54" i="22"/>
  <c r="N41" i="22"/>
  <c r="N29" i="22"/>
  <c r="N17" i="22"/>
  <c r="N5" i="22"/>
  <c r="N184" i="21"/>
  <c r="N173" i="21"/>
  <c r="N162" i="21"/>
  <c r="N152" i="21"/>
  <c r="N141" i="21"/>
  <c r="N130" i="21"/>
  <c r="N120" i="21"/>
  <c r="N110" i="21"/>
  <c r="N99" i="21"/>
  <c r="N88" i="21"/>
  <c r="N77" i="21"/>
  <c r="N66" i="21"/>
  <c r="N53" i="21"/>
  <c r="N41" i="21"/>
  <c r="N5" i="21"/>
  <c r="N29" i="21"/>
  <c r="N17" i="21"/>
  <c r="N195" i="20"/>
  <c r="N184" i="20"/>
  <c r="N173" i="20"/>
  <c r="N163" i="20"/>
  <c r="N152" i="20"/>
  <c r="N141" i="20"/>
  <c r="N131" i="20"/>
  <c r="N121" i="20"/>
  <c r="N110" i="20"/>
  <c r="N100" i="20"/>
  <c r="N89" i="20"/>
  <c r="N78" i="20"/>
  <c r="N65" i="20"/>
  <c r="N53" i="20"/>
  <c r="N41" i="20"/>
  <c r="N29" i="20"/>
  <c r="N17" i="20"/>
  <c r="N5" i="20"/>
  <c r="N209" i="19"/>
  <c r="N198" i="19"/>
  <c r="N186" i="19"/>
  <c r="N176" i="19"/>
  <c r="N165" i="19"/>
  <c r="N154" i="19"/>
  <c r="N144" i="19"/>
  <c r="N134" i="19"/>
  <c r="N123" i="19"/>
  <c r="N113" i="19"/>
  <c r="N102" i="19"/>
  <c r="N91" i="19"/>
  <c r="N78" i="19"/>
  <c r="N66" i="19"/>
  <c r="N53" i="19"/>
  <c r="N41" i="19"/>
  <c r="N29" i="19"/>
  <c r="N17" i="19"/>
  <c r="N5" i="19"/>
  <c r="N244" i="18"/>
  <c r="N233" i="18"/>
  <c r="N222" i="18"/>
  <c r="N212" i="18"/>
  <c r="N201" i="18"/>
  <c r="N190" i="18"/>
  <c r="N180" i="18"/>
  <c r="N170" i="18"/>
  <c r="N159" i="18"/>
  <c r="N149" i="18"/>
  <c r="N138" i="18"/>
  <c r="N127" i="18"/>
  <c r="N114" i="18"/>
  <c r="N102" i="18"/>
  <c r="N90" i="18"/>
  <c r="N77" i="18"/>
  <c r="N53" i="18"/>
  <c r="N41" i="18"/>
  <c r="N29" i="18"/>
  <c r="N17" i="18"/>
  <c r="N5" i="18"/>
  <c r="N209" i="17"/>
  <c r="N198" i="17"/>
  <c r="N187" i="17"/>
  <c r="N177" i="17"/>
  <c r="N166" i="17"/>
  <c r="N155" i="17"/>
  <c r="N145" i="17"/>
  <c r="N135" i="17"/>
  <c r="N124" i="17"/>
  <c r="N113" i="17"/>
  <c r="N102" i="17"/>
  <c r="N91" i="17"/>
  <c r="N78" i="17"/>
  <c r="N66" i="17"/>
  <c r="N54" i="17"/>
  <c r="N41" i="17"/>
  <c r="N29" i="17"/>
  <c r="N17" i="17"/>
  <c r="N5" i="17"/>
  <c r="N208" i="16"/>
  <c r="N197" i="16"/>
  <c r="N186" i="16"/>
  <c r="N176" i="16"/>
  <c r="N165" i="16"/>
  <c r="N154" i="16"/>
  <c r="N144" i="16"/>
  <c r="N134" i="16"/>
  <c r="N123" i="16"/>
  <c r="N112" i="16"/>
  <c r="N101" i="16"/>
  <c r="N90" i="16"/>
  <c r="N77" i="16"/>
  <c r="N53" i="16"/>
  <c r="N41" i="16"/>
  <c r="N29" i="16"/>
  <c r="N17" i="16"/>
  <c r="N5" i="16"/>
  <c r="N235" i="15"/>
  <c r="N224" i="15"/>
  <c r="N212" i="15"/>
  <c r="N202" i="15"/>
  <c r="N191" i="15"/>
  <c r="N180" i="15"/>
  <c r="N170" i="15"/>
  <c r="N160" i="15"/>
  <c r="N148" i="15"/>
  <c r="N138" i="15"/>
  <c r="N127" i="15"/>
  <c r="N116" i="15"/>
  <c r="N103" i="15"/>
  <c r="N91" i="15"/>
  <c r="N79" i="15"/>
  <c r="N67" i="15"/>
  <c r="N54" i="15"/>
  <c r="N42" i="15"/>
  <c r="N29" i="15"/>
  <c r="N17" i="15"/>
  <c r="N5" i="15"/>
  <c r="N185" i="14"/>
  <c r="N174" i="14"/>
  <c r="N163" i="14"/>
  <c r="N153" i="14"/>
  <c r="N142" i="14"/>
  <c r="N130" i="14"/>
  <c r="N120" i="14"/>
  <c r="N110" i="14"/>
  <c r="N99" i="14"/>
  <c r="N88" i="14"/>
  <c r="N77" i="14"/>
  <c r="N66" i="14"/>
  <c r="N53" i="14"/>
  <c r="N42" i="14"/>
  <c r="N29" i="14"/>
  <c r="N17" i="14"/>
  <c r="N5" i="14"/>
  <c r="N223" i="13"/>
  <c r="N212" i="13"/>
  <c r="N201" i="13"/>
  <c r="N191" i="13"/>
  <c r="N180" i="13"/>
  <c r="N168" i="13"/>
  <c r="N158" i="13"/>
  <c r="N148" i="13"/>
  <c r="N137" i="13"/>
  <c r="N126" i="13"/>
  <c r="N115" i="13"/>
  <c r="N104" i="13"/>
  <c r="N91" i="13"/>
  <c r="N79" i="13"/>
  <c r="N66" i="13"/>
  <c r="N54" i="13"/>
  <c r="N42" i="13"/>
  <c r="N29" i="13"/>
  <c r="N17" i="13"/>
  <c r="N5" i="13"/>
  <c r="N236" i="12"/>
  <c r="N225" i="12"/>
  <c r="N214" i="12"/>
  <c r="N204" i="12"/>
  <c r="N193" i="12"/>
  <c r="N181" i="12"/>
  <c r="N171" i="12"/>
  <c r="N161" i="12"/>
  <c r="N150" i="12"/>
  <c r="N139" i="12"/>
  <c r="N128" i="12"/>
  <c r="N116" i="12"/>
  <c r="N103" i="12"/>
  <c r="N91" i="12"/>
  <c r="N79" i="12"/>
  <c r="N67" i="12"/>
  <c r="N54" i="12"/>
  <c r="N42" i="12"/>
  <c r="N29" i="12"/>
  <c r="N17" i="12"/>
  <c r="N5" i="12"/>
  <c r="N224" i="11"/>
  <c r="N213" i="11"/>
  <c r="N202" i="11"/>
  <c r="N192" i="11"/>
  <c r="N181" i="11"/>
  <c r="N169" i="11"/>
  <c r="N159" i="11"/>
  <c r="N149" i="11"/>
  <c r="N137" i="11"/>
  <c r="N126" i="11"/>
  <c r="N115" i="11"/>
  <c r="N104" i="11"/>
  <c r="N91" i="11"/>
  <c r="N79" i="11"/>
  <c r="N66" i="11"/>
  <c r="N54" i="11"/>
  <c r="N42" i="11"/>
  <c r="N30" i="11"/>
  <c r="N17" i="11"/>
  <c r="N5" i="11"/>
  <c r="N247" i="10"/>
  <c r="N236" i="10"/>
  <c r="N225" i="10"/>
  <c r="N215" i="10"/>
  <c r="N204" i="10"/>
  <c r="N192" i="10"/>
  <c r="N182" i="10"/>
  <c r="N172" i="10"/>
  <c r="N161" i="10"/>
  <c r="N150" i="10"/>
  <c r="N139" i="10"/>
  <c r="N128" i="10"/>
  <c r="N115" i="10"/>
  <c r="N103" i="10"/>
  <c r="N91" i="10"/>
  <c r="N79" i="10"/>
  <c r="N67" i="10"/>
  <c r="N54" i="10"/>
  <c r="N42" i="10"/>
  <c r="N30" i="10"/>
  <c r="N17" i="10"/>
  <c r="N5" i="10"/>
  <c r="N209" i="9"/>
  <c r="N198" i="9"/>
  <c r="N187" i="9"/>
  <c r="N177" i="9"/>
  <c r="N166" i="9"/>
  <c r="N155" i="9"/>
  <c r="N145" i="9"/>
  <c r="N135" i="9"/>
  <c r="N124" i="9"/>
  <c r="N114" i="9"/>
  <c r="N103" i="9"/>
  <c r="N92" i="9"/>
  <c r="N79" i="9"/>
  <c r="N67" i="9"/>
  <c r="N54" i="9"/>
  <c r="N42" i="9"/>
  <c r="N29" i="9"/>
  <c r="N17" i="9"/>
  <c r="N5" i="9"/>
  <c r="N173" i="8"/>
  <c r="N162" i="8"/>
  <c r="N151" i="8"/>
  <c r="N141" i="8"/>
  <c r="N130" i="8"/>
  <c r="N119" i="8"/>
  <c r="N109" i="8"/>
  <c r="N99" i="8"/>
  <c r="N87" i="8"/>
  <c r="N77" i="8"/>
  <c r="N66" i="8"/>
  <c r="N55" i="8"/>
  <c r="N42" i="8"/>
  <c r="N30" i="8"/>
  <c r="N17" i="8"/>
  <c r="N5" i="8"/>
  <c r="N221" i="7"/>
  <c r="N210" i="7"/>
  <c r="N199" i="7"/>
  <c r="N189" i="7"/>
  <c r="N178" i="7"/>
  <c r="N167" i="7"/>
  <c r="N157" i="7"/>
  <c r="N147" i="7"/>
  <c r="N136" i="7"/>
  <c r="N125" i="7"/>
  <c r="N114" i="7"/>
  <c r="N103" i="7"/>
  <c r="N90" i="7"/>
  <c r="N78" i="7"/>
  <c r="N66" i="7"/>
  <c r="N54" i="7"/>
  <c r="N41" i="7"/>
  <c r="N29" i="7"/>
  <c r="N17" i="7"/>
  <c r="N5" i="7"/>
  <c r="N194" i="6"/>
  <c r="N183" i="6"/>
  <c r="N172" i="6"/>
  <c r="N162" i="6"/>
  <c r="N151" i="6"/>
  <c r="N140" i="6"/>
  <c r="N130" i="6"/>
  <c r="N120" i="6"/>
  <c r="N109" i="6"/>
  <c r="N99" i="6"/>
  <c r="N89" i="6"/>
  <c r="N78" i="6"/>
  <c r="N65" i="6"/>
  <c r="N53" i="6"/>
  <c r="N41" i="6"/>
  <c r="N28" i="6"/>
  <c r="N16" i="6"/>
  <c r="N5" i="6"/>
  <c r="N244" i="5"/>
  <c r="N233" i="5"/>
  <c r="N222" i="5"/>
  <c r="N212" i="5"/>
  <c r="N201" i="5"/>
  <c r="N190" i="5"/>
  <c r="N180" i="5"/>
  <c r="N170" i="5"/>
  <c r="N159" i="5"/>
  <c r="N149" i="5"/>
  <c r="N138" i="5"/>
  <c r="N127" i="5"/>
  <c r="N114" i="5"/>
  <c r="N102" i="5"/>
  <c r="N90" i="5"/>
  <c r="N77" i="5"/>
  <c r="N65" i="5"/>
  <c r="N53" i="5"/>
  <c r="N41" i="5"/>
  <c r="N29" i="5"/>
  <c r="N17" i="5"/>
  <c r="N5" i="5"/>
  <c r="N290" i="4"/>
  <c r="N279" i="4"/>
  <c r="N268" i="4"/>
  <c r="N258" i="4"/>
  <c r="N247" i="4"/>
  <c r="N236" i="4"/>
  <c r="N226" i="4"/>
  <c r="N216" i="4"/>
  <c r="N205" i="4"/>
  <c r="N194" i="4"/>
  <c r="N182" i="4"/>
  <c r="N171" i="4"/>
  <c r="N158" i="4"/>
  <c r="N147" i="4"/>
  <c r="N136" i="4"/>
  <c r="N124" i="4"/>
  <c r="N113" i="4"/>
  <c r="N101" i="4"/>
  <c r="N89" i="4"/>
  <c r="N77" i="4"/>
  <c r="N65" i="4"/>
  <c r="N53" i="4"/>
  <c r="N40" i="4"/>
  <c r="N29" i="4"/>
  <c r="N17" i="4"/>
  <c r="N5" i="4"/>
  <c r="N186" i="3"/>
  <c r="N175" i="3"/>
  <c r="N163" i="3"/>
  <c r="N153" i="3"/>
  <c r="N142" i="3"/>
  <c r="N130" i="3"/>
  <c r="N120" i="3"/>
  <c r="N110" i="3"/>
  <c r="N99" i="3"/>
  <c r="N89" i="3"/>
  <c r="N77" i="3"/>
  <c r="N66" i="3"/>
  <c r="N53" i="3"/>
  <c r="N41" i="3"/>
  <c r="N29" i="3"/>
  <c r="N17" i="3"/>
  <c r="N5" i="3"/>
  <c r="G7" i="32"/>
  <c r="G6" i="32"/>
  <c r="F7" i="32"/>
  <c r="F6" i="32"/>
  <c r="D7" i="32"/>
  <c r="C7" i="32"/>
  <c r="C6" i="32"/>
  <c r="G7" i="33"/>
  <c r="G6" i="33"/>
  <c r="F7" i="33"/>
  <c r="F6" i="33"/>
  <c r="D7" i="33"/>
  <c r="C7" i="33"/>
  <c r="B7" i="33"/>
  <c r="B7" i="32"/>
  <c r="B6" i="32"/>
  <c r="G23" i="31"/>
  <c r="G22" i="31"/>
  <c r="G21" i="31"/>
  <c r="G20" i="31"/>
  <c r="G19" i="31"/>
  <c r="G16" i="31"/>
  <c r="G15" i="31"/>
  <c r="G14" i="31"/>
  <c r="G13" i="31"/>
  <c r="G12" i="31"/>
  <c r="G11" i="31"/>
  <c r="F23" i="31"/>
  <c r="F22" i="31"/>
  <c r="F21" i="31"/>
  <c r="F20" i="31"/>
  <c r="F19" i="31"/>
  <c r="F18" i="31"/>
  <c r="F17" i="31"/>
  <c r="F16" i="31"/>
  <c r="F15" i="31"/>
  <c r="F14" i="31"/>
  <c r="F13" i="31"/>
  <c r="F12" i="31"/>
  <c r="F11" i="31"/>
  <c r="E22" i="31"/>
  <c r="E15" i="31"/>
  <c r="E14" i="31"/>
  <c r="E13" i="31"/>
  <c r="E12" i="31"/>
  <c r="D22" i="31"/>
  <c r="C22" i="31"/>
  <c r="D21" i="31"/>
  <c r="D20" i="31"/>
  <c r="D18" i="31"/>
  <c r="D17" i="31"/>
  <c r="D15" i="31"/>
  <c r="D14" i="31"/>
  <c r="D13" i="31"/>
  <c r="D12" i="31"/>
  <c r="D11" i="31"/>
  <c r="C23" i="31"/>
  <c r="C21" i="31"/>
  <c r="C20" i="31"/>
  <c r="C19" i="31"/>
  <c r="C18" i="31"/>
  <c r="C17" i="31"/>
  <c r="C16" i="31"/>
  <c r="C15" i="31"/>
  <c r="C14" i="31"/>
  <c r="C13" i="31"/>
  <c r="C12" i="31"/>
  <c r="C11" i="31"/>
  <c r="G10" i="31"/>
  <c r="F10" i="31"/>
  <c r="D10" i="31"/>
  <c r="C10" i="31"/>
  <c r="B10" i="31"/>
  <c r="B23" i="31"/>
  <c r="B22" i="31"/>
  <c r="B20" i="31"/>
  <c r="B18" i="31"/>
  <c r="B16" i="31"/>
  <c r="B15" i="31"/>
  <c r="B14" i="31"/>
  <c r="B13" i="31"/>
  <c r="B12" i="31"/>
  <c r="B11" i="31"/>
  <c r="G9" i="31"/>
  <c r="F9" i="31"/>
  <c r="D9" i="31"/>
  <c r="C9" i="31"/>
  <c r="G8" i="31"/>
  <c r="F8" i="31"/>
  <c r="D8" i="31"/>
  <c r="C8" i="31"/>
  <c r="B9" i="31"/>
  <c r="B8" i="31"/>
  <c r="G7" i="31"/>
  <c r="F7" i="31"/>
  <c r="E7" i="31"/>
  <c r="D7" i="31"/>
  <c r="G6" i="31"/>
  <c r="F6" i="31"/>
  <c r="F12" i="30"/>
  <c r="E12" i="30"/>
  <c r="D12" i="30"/>
  <c r="C12" i="30"/>
  <c r="F11" i="30"/>
  <c r="D11" i="30"/>
  <c r="C11" i="30"/>
  <c r="F10" i="30"/>
  <c r="D10" i="30"/>
  <c r="C10" i="30"/>
  <c r="F8" i="30"/>
  <c r="D8" i="30"/>
  <c r="C8" i="30"/>
  <c r="F7" i="30"/>
  <c r="E7" i="30"/>
  <c r="D7" i="30"/>
  <c r="F6" i="30"/>
  <c r="B12" i="30"/>
  <c r="B11" i="30"/>
  <c r="B10" i="30"/>
  <c r="B8" i="30"/>
  <c r="C9" i="30"/>
  <c r="B9" i="30"/>
  <c r="F9" i="30"/>
  <c r="D9" i="30"/>
  <c r="J27" i="26"/>
  <c r="AG40" i="27"/>
  <c r="AF45" i="27"/>
  <c r="C29" i="25"/>
  <c r="C28" i="25"/>
  <c r="C27" i="25"/>
  <c r="C26" i="25"/>
  <c r="C25" i="25"/>
  <c r="B24" i="25"/>
  <c r="B29" i="25"/>
  <c r="B28" i="25"/>
  <c r="B27" i="25"/>
  <c r="B26" i="25"/>
  <c r="S138" i="18" s="1"/>
  <c r="B25" i="25"/>
  <c r="K40" i="27"/>
  <c r="J40" i="27"/>
  <c r="J29" i="26"/>
  <c r="K29" i="26"/>
  <c r="K41" i="27"/>
  <c r="J41" i="27"/>
  <c r="J30" i="26"/>
  <c r="K30" i="26"/>
  <c r="AG39" i="27"/>
  <c r="AF39" i="27"/>
  <c r="AE39" i="27"/>
  <c r="AD39" i="27"/>
  <c r="AC39" i="27"/>
  <c r="AB39" i="27"/>
  <c r="AA39" i="27"/>
  <c r="Z39" i="27"/>
  <c r="Y39" i="27"/>
  <c r="X39" i="27"/>
  <c r="W39" i="27"/>
  <c r="V39" i="27"/>
  <c r="AC28" i="26"/>
  <c r="AB28" i="26"/>
  <c r="AA28" i="26"/>
  <c r="Z28" i="26"/>
  <c r="Y28" i="26"/>
  <c r="X28" i="26"/>
  <c r="W28" i="26"/>
  <c r="V28" i="26"/>
  <c r="U28" i="26"/>
  <c r="T28" i="26"/>
  <c r="M28" i="26"/>
  <c r="L28" i="26"/>
  <c r="K28" i="26"/>
  <c r="D40" i="27"/>
  <c r="C40" i="27"/>
  <c r="D29" i="26"/>
  <c r="C29" i="26"/>
  <c r="H12" i="27"/>
  <c r="H11" i="27"/>
  <c r="H10" i="27"/>
  <c r="H9" i="27"/>
  <c r="H8" i="27"/>
  <c r="H7" i="27"/>
  <c r="AG37" i="27"/>
  <c r="AF37" i="27"/>
  <c r="AE37" i="27"/>
  <c r="AD37" i="27"/>
  <c r="AC37" i="27"/>
  <c r="AB37" i="27"/>
  <c r="AA37" i="27"/>
  <c r="Z37" i="27"/>
  <c r="Y37" i="27"/>
  <c r="X37" i="27"/>
  <c r="W37" i="27"/>
  <c r="V37" i="27"/>
  <c r="AC26" i="26"/>
  <c r="AB26" i="26"/>
  <c r="AA26" i="26"/>
  <c r="Z26" i="26"/>
  <c r="Y26" i="26"/>
  <c r="X26" i="26"/>
  <c r="W26" i="26"/>
  <c r="V26" i="26"/>
  <c r="U26" i="26"/>
  <c r="T26" i="26"/>
  <c r="L37" i="27"/>
  <c r="K37" i="27"/>
  <c r="J37" i="27"/>
  <c r="L26" i="26"/>
  <c r="K26" i="26"/>
  <c r="J26" i="26"/>
  <c r="Q184" i="24"/>
  <c r="Q173" i="24"/>
  <c r="Q162" i="24"/>
  <c r="Q152" i="24"/>
  <c r="Q141" i="24"/>
  <c r="Q130" i="24"/>
  <c r="Q120" i="24"/>
  <c r="Q110" i="24"/>
  <c r="Q99" i="24"/>
  <c r="Q89" i="24"/>
  <c r="Q78" i="24"/>
  <c r="Q67" i="24"/>
  <c r="Q54" i="24"/>
  <c r="Q42" i="24"/>
  <c r="Q30" i="24"/>
  <c r="Q17" i="24"/>
  <c r="Q5" i="24"/>
  <c r="Q245" i="23"/>
  <c r="Q234" i="23"/>
  <c r="Q223" i="23"/>
  <c r="Q213" i="23"/>
  <c r="Q202" i="23"/>
  <c r="Q191" i="23"/>
  <c r="Q181" i="23"/>
  <c r="Q171" i="23"/>
  <c r="Q160" i="23"/>
  <c r="Q150" i="23"/>
  <c r="Q139" i="23"/>
  <c r="Q128" i="23"/>
  <c r="Q115" i="23"/>
  <c r="Q103" i="23"/>
  <c r="Q91" i="23"/>
  <c r="Q78" i="23"/>
  <c r="Q66" i="23"/>
  <c r="Q54" i="23"/>
  <c r="Q42" i="23"/>
  <c r="Q209" i="22"/>
  <c r="Q198" i="22"/>
  <c r="Q187" i="22"/>
  <c r="Q177" i="22"/>
  <c r="Q166" i="22"/>
  <c r="Q155" i="22"/>
  <c r="Q145" i="22"/>
  <c r="Q135" i="22"/>
  <c r="Q124" i="22"/>
  <c r="Q113" i="22"/>
  <c r="Q102" i="22"/>
  <c r="Q91" i="22"/>
  <c r="Q78" i="22"/>
  <c r="Q66" i="22"/>
  <c r="Q54" i="22"/>
  <c r="Q41" i="22"/>
  <c r="Q29" i="22"/>
  <c r="Q17" i="22"/>
  <c r="Q5" i="22"/>
  <c r="Q184" i="21"/>
  <c r="Q173" i="21"/>
  <c r="Q162" i="21"/>
  <c r="Q152" i="21"/>
  <c r="Q141" i="21"/>
  <c r="Q130" i="21"/>
  <c r="Q120" i="21"/>
  <c r="Q110" i="21"/>
  <c r="Q99" i="21"/>
  <c r="Q88" i="21"/>
  <c r="Q77" i="21"/>
  <c r="Q66" i="21"/>
  <c r="Q53" i="21"/>
  <c r="Q41" i="21"/>
  <c r="Q5" i="21"/>
  <c r="Q29" i="21"/>
  <c r="Q17" i="21"/>
  <c r="Q195" i="20"/>
  <c r="Q184" i="20"/>
  <c r="Q173" i="20"/>
  <c r="Q163" i="20"/>
  <c r="Q152" i="20"/>
  <c r="Q141" i="20"/>
  <c r="Q131" i="20"/>
  <c r="Q121" i="20"/>
  <c r="Q110" i="20"/>
  <c r="Q100" i="20"/>
  <c r="Q89" i="20"/>
  <c r="Q78" i="20"/>
  <c r="Q65" i="20"/>
  <c r="Q53" i="20"/>
  <c r="Q41" i="20"/>
  <c r="Q29" i="20"/>
  <c r="Q17" i="20"/>
  <c r="Q5" i="20"/>
  <c r="Q209" i="19"/>
  <c r="Q198" i="19"/>
  <c r="Q186" i="19"/>
  <c r="Q176" i="19"/>
  <c r="Q165" i="19"/>
  <c r="Q154" i="19"/>
  <c r="Q144" i="19"/>
  <c r="Q134" i="19"/>
  <c r="Q123" i="19"/>
  <c r="Q113" i="19"/>
  <c r="Q102" i="19"/>
  <c r="Q91" i="19"/>
  <c r="Q78" i="19"/>
  <c r="Q66" i="19"/>
  <c r="Q53" i="19"/>
  <c r="Q41" i="19"/>
  <c r="Q29" i="19"/>
  <c r="Q17" i="19"/>
  <c r="Q5" i="19"/>
  <c r="Q244" i="18"/>
  <c r="Q233" i="18"/>
  <c r="Q222" i="18"/>
  <c r="Q212" i="18"/>
  <c r="Q201" i="18"/>
  <c r="Q190" i="18"/>
  <c r="Q180" i="18"/>
  <c r="Q170" i="18"/>
  <c r="Q159" i="18"/>
  <c r="Q149" i="18"/>
  <c r="Q138" i="18"/>
  <c r="Q127" i="18"/>
  <c r="Q114" i="18"/>
  <c r="Q102" i="18"/>
  <c r="Q90" i="18"/>
  <c r="Q77" i="18"/>
  <c r="Q53" i="18"/>
  <c r="Q41" i="18"/>
  <c r="Q29" i="18"/>
  <c r="Q17" i="18"/>
  <c r="Q5" i="18"/>
  <c r="Q209" i="17"/>
  <c r="Q198" i="17"/>
  <c r="Q187" i="17"/>
  <c r="Q177" i="17"/>
  <c r="Q166" i="17"/>
  <c r="Q155" i="17"/>
  <c r="Q145" i="17"/>
  <c r="Q135" i="17"/>
  <c r="Q124" i="17"/>
  <c r="Q113" i="17"/>
  <c r="Q102" i="17"/>
  <c r="Q91" i="17"/>
  <c r="Q78" i="17"/>
  <c r="Q66" i="17"/>
  <c r="Q54" i="17"/>
  <c r="Q41" i="17"/>
  <c r="Q29" i="17"/>
  <c r="Q17" i="17"/>
  <c r="Q5" i="17"/>
  <c r="Q208" i="16"/>
  <c r="Q197" i="16"/>
  <c r="Q186" i="16"/>
  <c r="Q176" i="16"/>
  <c r="Q165" i="16"/>
  <c r="Q154" i="16"/>
  <c r="Q144" i="16"/>
  <c r="Q134" i="16"/>
  <c r="Q123" i="16"/>
  <c r="Q112" i="16"/>
  <c r="Q101" i="16"/>
  <c r="Q90" i="16"/>
  <c r="Q77" i="16"/>
  <c r="Q53" i="16"/>
  <c r="Q41" i="16"/>
  <c r="Q29" i="16"/>
  <c r="Q17" i="16"/>
  <c r="Q5" i="16"/>
  <c r="Q235" i="15"/>
  <c r="Q224" i="15"/>
  <c r="Q212" i="15"/>
  <c r="Q202" i="15"/>
  <c r="Q191" i="15"/>
  <c r="Q180" i="15"/>
  <c r="Q170" i="15"/>
  <c r="Q160" i="15"/>
  <c r="Q148" i="15"/>
  <c r="Q138" i="15"/>
  <c r="Q127" i="15"/>
  <c r="Q116" i="15"/>
  <c r="Q103" i="15"/>
  <c r="Q91" i="15"/>
  <c r="Q79" i="15"/>
  <c r="Q67" i="15"/>
  <c r="Q54" i="15"/>
  <c r="Q42" i="15"/>
  <c r="Q29" i="15"/>
  <c r="Q17" i="15"/>
  <c r="Q5" i="15"/>
  <c r="Q185" i="14"/>
  <c r="Q174" i="14"/>
  <c r="Q163" i="14"/>
  <c r="Q153" i="14"/>
  <c r="Q142" i="14"/>
  <c r="Q130" i="14"/>
  <c r="Q120" i="14"/>
  <c r="Q110" i="14"/>
  <c r="Q99" i="14"/>
  <c r="Q88" i="14"/>
  <c r="Q77" i="14"/>
  <c r="Q66" i="14"/>
  <c r="Q53" i="14"/>
  <c r="Q42" i="14"/>
  <c r="Q29" i="14"/>
  <c r="Q17" i="14"/>
  <c r="Q5" i="14"/>
  <c r="Q223" i="13"/>
  <c r="Q212" i="13"/>
  <c r="Q201" i="13"/>
  <c r="Q191" i="13"/>
  <c r="Q180" i="13"/>
  <c r="Q168" i="13"/>
  <c r="Q158" i="13"/>
  <c r="Q148" i="13"/>
  <c r="Q137" i="13"/>
  <c r="Q126" i="13"/>
  <c r="Q115" i="13"/>
  <c r="Q104" i="13"/>
  <c r="Q91" i="13"/>
  <c r="Q79" i="13"/>
  <c r="Q66" i="13"/>
  <c r="Q54" i="13"/>
  <c r="Q42" i="13"/>
  <c r="Q29" i="13"/>
  <c r="Q17" i="13"/>
  <c r="Q5" i="13"/>
  <c r="Q236" i="12"/>
  <c r="Q225" i="12"/>
  <c r="Q214" i="12"/>
  <c r="Q204" i="12"/>
  <c r="Q193" i="12"/>
  <c r="Q181" i="12"/>
  <c r="Q171" i="12"/>
  <c r="Q161" i="12"/>
  <c r="Q150" i="12"/>
  <c r="Q139" i="12"/>
  <c r="Q128" i="12"/>
  <c r="Q116" i="12"/>
  <c r="Q103" i="12"/>
  <c r="Q91" i="12"/>
  <c r="Q79" i="12"/>
  <c r="Q67" i="12"/>
  <c r="Q54" i="12"/>
  <c r="Q42" i="12"/>
  <c r="Q29" i="12"/>
  <c r="Q17" i="12"/>
  <c r="Q5" i="12"/>
  <c r="Q224" i="11"/>
  <c r="Q213" i="11"/>
  <c r="Q202" i="11"/>
  <c r="Q192" i="11"/>
  <c r="Q181" i="11"/>
  <c r="Q169" i="11"/>
  <c r="Q159" i="11"/>
  <c r="Q149" i="11"/>
  <c r="Q137" i="11"/>
  <c r="Q126" i="11"/>
  <c r="Q115" i="11"/>
  <c r="Q104" i="11"/>
  <c r="Q91" i="11"/>
  <c r="Q79" i="11"/>
  <c r="Q66" i="11"/>
  <c r="Q54" i="11"/>
  <c r="Q42" i="11"/>
  <c r="Q30" i="11"/>
  <c r="Q17" i="11"/>
  <c r="Q5" i="11"/>
  <c r="Q247" i="10"/>
  <c r="Q236" i="10"/>
  <c r="Q225" i="10"/>
  <c r="Q215" i="10"/>
  <c r="Q204" i="10"/>
  <c r="Q192" i="10"/>
  <c r="Q182" i="10"/>
  <c r="Q172" i="10"/>
  <c r="Q161" i="10"/>
  <c r="Q150" i="10"/>
  <c r="Q139" i="10"/>
  <c r="Q128" i="10"/>
  <c r="Q115" i="10"/>
  <c r="Q103" i="10"/>
  <c r="Q91" i="10"/>
  <c r="Q79" i="10"/>
  <c r="Q67" i="10"/>
  <c r="Q54" i="10"/>
  <c r="Q42" i="10"/>
  <c r="Q30" i="10"/>
  <c r="Q17" i="10"/>
  <c r="Q5" i="10"/>
  <c r="Q209" i="9"/>
  <c r="Q198" i="9"/>
  <c r="Q187" i="9"/>
  <c r="Q177" i="9"/>
  <c r="Q166" i="9"/>
  <c r="Q155" i="9"/>
  <c r="Q145" i="9"/>
  <c r="Q135" i="9"/>
  <c r="Q124" i="9"/>
  <c r="Q114" i="9"/>
  <c r="Q103" i="9"/>
  <c r="Q92" i="9"/>
  <c r="Q79" i="9"/>
  <c r="Q67" i="9"/>
  <c r="Q54" i="9"/>
  <c r="Q42" i="9"/>
  <c r="Q29" i="9"/>
  <c r="Q17" i="9"/>
  <c r="Q5" i="9"/>
  <c r="Q173" i="8"/>
  <c r="Q162" i="8"/>
  <c r="Q151" i="8"/>
  <c r="Q141" i="8"/>
  <c r="Q130" i="8"/>
  <c r="Q119" i="8"/>
  <c r="Q109" i="8"/>
  <c r="Q99" i="8"/>
  <c r="Q87" i="8"/>
  <c r="Q77" i="8"/>
  <c r="Q66" i="8"/>
  <c r="Q55" i="8"/>
  <c r="Q42" i="8"/>
  <c r="Q30" i="8"/>
  <c r="Q17" i="8"/>
  <c r="Q5" i="8"/>
  <c r="Q221" i="7"/>
  <c r="Q210" i="7"/>
  <c r="Q199" i="7"/>
  <c r="Q189" i="7"/>
  <c r="Q178" i="7"/>
  <c r="Q167" i="7"/>
  <c r="Q157" i="7"/>
  <c r="Q147" i="7"/>
  <c r="Q136" i="7"/>
  <c r="Q125" i="7"/>
  <c r="Q114" i="7"/>
  <c r="Q103" i="7"/>
  <c r="Q90" i="7"/>
  <c r="Q78" i="7"/>
  <c r="Q66" i="7"/>
  <c r="Q54" i="7"/>
  <c r="Q41" i="7"/>
  <c r="Q29" i="7"/>
  <c r="Q17" i="7"/>
  <c r="Q5" i="7"/>
  <c r="Q194" i="6"/>
  <c r="Q183" i="6"/>
  <c r="Q172" i="6"/>
  <c r="Q162" i="6"/>
  <c r="Q151" i="6"/>
  <c r="Q140" i="6"/>
  <c r="Q130" i="6"/>
  <c r="Q120" i="6"/>
  <c r="Q109" i="6"/>
  <c r="Q99" i="6"/>
  <c r="Q89" i="6"/>
  <c r="Q78" i="6"/>
  <c r="Q65" i="6"/>
  <c r="Q53" i="6"/>
  <c r="Q41" i="6"/>
  <c r="Q28" i="6"/>
  <c r="Q16" i="6"/>
  <c r="Q5" i="6"/>
  <c r="Q244" i="5"/>
  <c r="Q233" i="5"/>
  <c r="Q222" i="5"/>
  <c r="Q212" i="5"/>
  <c r="Q201" i="5"/>
  <c r="Q190" i="5"/>
  <c r="Q180" i="5"/>
  <c r="Q170" i="5"/>
  <c r="Q159" i="5"/>
  <c r="Q149" i="5"/>
  <c r="Q138" i="5"/>
  <c r="Q127" i="5"/>
  <c r="Q114" i="5"/>
  <c r="Q102" i="5"/>
  <c r="Q90" i="5"/>
  <c r="Q77" i="5"/>
  <c r="Q65" i="5"/>
  <c r="Q53" i="5"/>
  <c r="Q41" i="5"/>
  <c r="Q29" i="5"/>
  <c r="Q17" i="5"/>
  <c r="Q5" i="5"/>
  <c r="Q290" i="4"/>
  <c r="Q279" i="4"/>
  <c r="Q268" i="4"/>
  <c r="Q258" i="4"/>
  <c r="Q247" i="4"/>
  <c r="Q236" i="4"/>
  <c r="Q226" i="4"/>
  <c r="Q216" i="4"/>
  <c r="Q205" i="4"/>
  <c r="Q194" i="4"/>
  <c r="Q182" i="4"/>
  <c r="Q171" i="4"/>
  <c r="Q158" i="4"/>
  <c r="Q147" i="4"/>
  <c r="Q136" i="4"/>
  <c r="Q124" i="4"/>
  <c r="Q113" i="4"/>
  <c r="Q101" i="4"/>
  <c r="Q89" i="4"/>
  <c r="Q77" i="4"/>
  <c r="Q65" i="4"/>
  <c r="Q53" i="4"/>
  <c r="Q40" i="4"/>
  <c r="Q29" i="4"/>
  <c r="Q17" i="4"/>
  <c r="Q5" i="4"/>
  <c r="Q186" i="3"/>
  <c r="Q175" i="3"/>
  <c r="Q163" i="3"/>
  <c r="Q153" i="3"/>
  <c r="Q142" i="3"/>
  <c r="Q130" i="3"/>
  <c r="Q120" i="3"/>
  <c r="Q110" i="3"/>
  <c r="Q99" i="3"/>
  <c r="Q89" i="3"/>
  <c r="Q77" i="3"/>
  <c r="Q66" i="3"/>
  <c r="Q53" i="3"/>
  <c r="Q41" i="3"/>
  <c r="Q29" i="3"/>
  <c r="Q17" i="3"/>
  <c r="Q5" i="3"/>
  <c r="AF40" i="27"/>
  <c r="AE40" i="27"/>
  <c r="AD40" i="27"/>
  <c r="AC40" i="27"/>
  <c r="AB40" i="27"/>
  <c r="AA40" i="27"/>
  <c r="Z40" i="27"/>
  <c r="Y40" i="27"/>
  <c r="X40" i="27"/>
  <c r="W40" i="27"/>
  <c r="V40" i="27"/>
  <c r="T29" i="26"/>
  <c r="U29" i="26"/>
  <c r="V29" i="26"/>
  <c r="W29" i="26"/>
  <c r="X29" i="26"/>
  <c r="Y29" i="26"/>
  <c r="Z29" i="26"/>
  <c r="AA29" i="26"/>
  <c r="AB29" i="26"/>
  <c r="AC29" i="26"/>
  <c r="C6" i="26"/>
  <c r="C6" i="29"/>
  <c r="G6" i="29"/>
  <c r="H6" i="29"/>
  <c r="C7" i="29"/>
  <c r="D7" i="29"/>
  <c r="E7" i="29"/>
  <c r="G7" i="29"/>
  <c r="H7" i="29"/>
  <c r="V19" i="29"/>
  <c r="W19" i="29"/>
  <c r="X19" i="29"/>
  <c r="Y19" i="29"/>
  <c r="Z19" i="29"/>
  <c r="AA19" i="29"/>
  <c r="AB19" i="29"/>
  <c r="AC19" i="29"/>
  <c r="AD19" i="29"/>
  <c r="AE19" i="29"/>
  <c r="AF19" i="29"/>
  <c r="AG19" i="29"/>
  <c r="C20" i="29"/>
  <c r="D20" i="29"/>
  <c r="J20" i="29"/>
  <c r="K20" i="29"/>
  <c r="L20" i="29"/>
  <c r="V20" i="29"/>
  <c r="W20" i="29"/>
  <c r="X20" i="29"/>
  <c r="Y20" i="29"/>
  <c r="Z20" i="29"/>
  <c r="AA20" i="29"/>
  <c r="AB20" i="29"/>
  <c r="AC20" i="29"/>
  <c r="AD20" i="29"/>
  <c r="AE20" i="29"/>
  <c r="AF20" i="29"/>
  <c r="AG20" i="29"/>
  <c r="C6" i="28"/>
  <c r="D6" i="28"/>
  <c r="G6" i="28"/>
  <c r="H6" i="28"/>
  <c r="C7" i="28"/>
  <c r="D7" i="28"/>
  <c r="E7" i="28"/>
  <c r="G7" i="28"/>
  <c r="H7" i="28"/>
  <c r="F19" i="28"/>
  <c r="G19" i="28"/>
  <c r="V19" i="28"/>
  <c r="W19" i="28"/>
  <c r="X19" i="28"/>
  <c r="Y19" i="28"/>
  <c r="Z19" i="28"/>
  <c r="AA19" i="28"/>
  <c r="AB19" i="28"/>
  <c r="AC19" i="28"/>
  <c r="AD19" i="28"/>
  <c r="AE19" i="28"/>
  <c r="AF19" i="28"/>
  <c r="AG19" i="28"/>
  <c r="C20" i="28"/>
  <c r="D20" i="28"/>
  <c r="E20" i="28"/>
  <c r="F20" i="28"/>
  <c r="J20" i="28"/>
  <c r="K20" i="28"/>
  <c r="L20" i="28"/>
  <c r="V20" i="28"/>
  <c r="W20" i="28"/>
  <c r="X20" i="28"/>
  <c r="Y20" i="28"/>
  <c r="Z20" i="28"/>
  <c r="AA20" i="28"/>
  <c r="AB20" i="28"/>
  <c r="AC20" i="28"/>
  <c r="AD20" i="28"/>
  <c r="AE20" i="28"/>
  <c r="AF20" i="28"/>
  <c r="AG20" i="28"/>
  <c r="C6" i="27"/>
  <c r="D6" i="27"/>
  <c r="G6" i="27"/>
  <c r="H6" i="27"/>
  <c r="C7" i="27"/>
  <c r="D7" i="27"/>
  <c r="E7" i="27"/>
  <c r="F7" i="27"/>
  <c r="G7" i="27"/>
  <c r="C8" i="27"/>
  <c r="D8" i="27"/>
  <c r="E8" i="27"/>
  <c r="G8" i="27"/>
  <c r="C9" i="27"/>
  <c r="D9" i="27"/>
  <c r="E9" i="27"/>
  <c r="G9" i="27"/>
  <c r="C10" i="27"/>
  <c r="D10" i="27"/>
  <c r="E10" i="27"/>
  <c r="G10" i="27"/>
  <c r="C11" i="27"/>
  <c r="D11" i="27"/>
  <c r="E11" i="27"/>
  <c r="G11" i="27"/>
  <c r="C12" i="27"/>
  <c r="D12" i="27"/>
  <c r="E12" i="27"/>
  <c r="F12" i="27"/>
  <c r="G12" i="27"/>
  <c r="C13" i="27"/>
  <c r="D13" i="27"/>
  <c r="E13" i="27"/>
  <c r="F13" i="27"/>
  <c r="G13" i="27"/>
  <c r="H13" i="27"/>
  <c r="C14" i="27"/>
  <c r="D14" i="27"/>
  <c r="E14" i="27"/>
  <c r="F14" i="27"/>
  <c r="G14" i="27"/>
  <c r="H14" i="27"/>
  <c r="C15" i="27"/>
  <c r="D15" i="27"/>
  <c r="E15" i="27"/>
  <c r="F15" i="27"/>
  <c r="G15" i="27"/>
  <c r="H15" i="27"/>
  <c r="C16" i="27"/>
  <c r="D16" i="27"/>
  <c r="E16" i="27"/>
  <c r="F16" i="27"/>
  <c r="G16" i="27"/>
  <c r="H16" i="27"/>
  <c r="C17" i="27"/>
  <c r="D17" i="27"/>
  <c r="E17" i="27"/>
  <c r="G17" i="27"/>
  <c r="H17" i="27"/>
  <c r="C18" i="27"/>
  <c r="D18" i="27"/>
  <c r="E18" i="27"/>
  <c r="F18" i="27"/>
  <c r="G18" i="27"/>
  <c r="H18" i="27"/>
  <c r="C19" i="27"/>
  <c r="D19" i="27"/>
  <c r="G19" i="27"/>
  <c r="H19" i="27"/>
  <c r="C20" i="27"/>
  <c r="D20" i="27"/>
  <c r="E20" i="27"/>
  <c r="G20" i="27"/>
  <c r="H20" i="27"/>
  <c r="C21" i="27"/>
  <c r="D21" i="27"/>
  <c r="E21" i="27"/>
  <c r="G21" i="27"/>
  <c r="H21" i="27"/>
  <c r="C22" i="27"/>
  <c r="D22" i="27"/>
  <c r="E22" i="27"/>
  <c r="F22" i="27"/>
  <c r="G22" i="27"/>
  <c r="H22" i="27"/>
  <c r="C23" i="27"/>
  <c r="D23" i="27"/>
  <c r="G23" i="27"/>
  <c r="H23" i="27"/>
  <c r="C35" i="27"/>
  <c r="D35" i="27"/>
  <c r="E35" i="27"/>
  <c r="F35" i="27"/>
  <c r="G35" i="27"/>
  <c r="V35" i="27"/>
  <c r="W35" i="27"/>
  <c r="X35" i="27"/>
  <c r="Y35" i="27"/>
  <c r="Z35" i="27"/>
  <c r="AA35" i="27"/>
  <c r="AB35" i="27"/>
  <c r="AC35" i="27"/>
  <c r="AD35" i="27"/>
  <c r="AE35" i="27"/>
  <c r="AF35" i="27"/>
  <c r="AG35" i="27"/>
  <c r="C36" i="27"/>
  <c r="D36" i="27"/>
  <c r="E36" i="27"/>
  <c r="F36" i="27"/>
  <c r="J36" i="27"/>
  <c r="K36" i="27"/>
  <c r="L36" i="27"/>
  <c r="M36" i="27"/>
  <c r="N36" i="27"/>
  <c r="O36" i="27"/>
  <c r="P36" i="27"/>
  <c r="Q36" i="27"/>
  <c r="R36" i="27"/>
  <c r="S36" i="27"/>
  <c r="V36" i="27"/>
  <c r="W36" i="27"/>
  <c r="X36" i="27"/>
  <c r="Y36" i="27"/>
  <c r="Z36" i="27"/>
  <c r="AA36" i="27"/>
  <c r="AB36" i="27"/>
  <c r="AC36" i="27"/>
  <c r="AD36" i="27"/>
  <c r="AE36" i="27"/>
  <c r="AG36" i="27"/>
  <c r="C37" i="27"/>
  <c r="D37" i="27"/>
  <c r="E37" i="27"/>
  <c r="F37" i="27"/>
  <c r="G37" i="27"/>
  <c r="H37" i="27"/>
  <c r="I37" i="27"/>
  <c r="C38" i="27"/>
  <c r="D38" i="27"/>
  <c r="E38" i="27"/>
  <c r="V38" i="27"/>
  <c r="W38" i="27"/>
  <c r="X38" i="27"/>
  <c r="Y38" i="27"/>
  <c r="Z38" i="27"/>
  <c r="AA38" i="27"/>
  <c r="AB38" i="27"/>
  <c r="AC38" i="27"/>
  <c r="AD38" i="27"/>
  <c r="AE38" i="27"/>
  <c r="AF38" i="27"/>
  <c r="AG38" i="27"/>
  <c r="C39" i="27"/>
  <c r="D39" i="27"/>
  <c r="E39" i="27"/>
  <c r="F39" i="27"/>
  <c r="C41" i="27"/>
  <c r="D41" i="27"/>
  <c r="E41" i="27"/>
  <c r="Q41" i="27"/>
  <c r="R41" i="27"/>
  <c r="V41" i="27"/>
  <c r="W41" i="27"/>
  <c r="X41" i="27"/>
  <c r="Y41" i="27"/>
  <c r="Z41" i="27"/>
  <c r="AA41" i="27"/>
  <c r="AB41" i="27"/>
  <c r="AC41" i="27"/>
  <c r="AD41" i="27"/>
  <c r="AE41" i="27"/>
  <c r="AF41" i="27"/>
  <c r="AG41" i="27"/>
  <c r="C42" i="27"/>
  <c r="D42" i="27"/>
  <c r="J42" i="27"/>
  <c r="K42" i="27"/>
  <c r="L42" i="27"/>
  <c r="Q42" i="27"/>
  <c r="R42" i="27"/>
  <c r="S42" i="27"/>
  <c r="T42" i="27"/>
  <c r="U42" i="27"/>
  <c r="V42" i="27"/>
  <c r="W42" i="27"/>
  <c r="X42" i="27"/>
  <c r="Y42" i="27"/>
  <c r="Z42" i="27"/>
  <c r="AA42" i="27"/>
  <c r="AB42" i="27"/>
  <c r="AC42" i="27"/>
  <c r="AD42" i="27"/>
  <c r="AE42" i="27"/>
  <c r="AF42" i="27"/>
  <c r="AG42" i="27"/>
  <c r="C43" i="27"/>
  <c r="D43" i="27"/>
  <c r="J43" i="27"/>
  <c r="K43" i="27"/>
  <c r="L43" i="27"/>
  <c r="M43" i="27"/>
  <c r="Q43" i="27"/>
  <c r="R43" i="27"/>
  <c r="V43" i="27"/>
  <c r="W43" i="27"/>
  <c r="X43" i="27"/>
  <c r="Y43" i="27"/>
  <c r="Z43" i="27"/>
  <c r="AA43" i="27"/>
  <c r="AB43" i="27"/>
  <c r="AC43" i="27"/>
  <c r="AD43" i="27"/>
  <c r="AE43" i="27"/>
  <c r="AF43" i="27"/>
  <c r="AG43" i="27"/>
  <c r="C44" i="27"/>
  <c r="D44" i="27"/>
  <c r="E44" i="27"/>
  <c r="J44" i="27"/>
  <c r="K44" i="27"/>
  <c r="Q44" i="27"/>
  <c r="R44" i="27"/>
  <c r="S44" i="27"/>
  <c r="T44" i="27"/>
  <c r="V44" i="27"/>
  <c r="W44" i="27"/>
  <c r="X44" i="27"/>
  <c r="Y44" i="27"/>
  <c r="Z44" i="27"/>
  <c r="AA44" i="27"/>
  <c r="AB44" i="27"/>
  <c r="AC44" i="27"/>
  <c r="AD44" i="27"/>
  <c r="AE44" i="27"/>
  <c r="AF44" i="27"/>
  <c r="AG44" i="27"/>
  <c r="C45" i="27"/>
  <c r="D45" i="27"/>
  <c r="E45" i="27"/>
  <c r="J45" i="27"/>
  <c r="K45" i="27"/>
  <c r="L45" i="27"/>
  <c r="Q45" i="27"/>
  <c r="R45" i="27"/>
  <c r="V45" i="27"/>
  <c r="W45" i="27"/>
  <c r="X45" i="27"/>
  <c r="Y45" i="27"/>
  <c r="Z45" i="27"/>
  <c r="AA45" i="27"/>
  <c r="AB45" i="27"/>
  <c r="AC45" i="27"/>
  <c r="AD45" i="27"/>
  <c r="AE45" i="27"/>
  <c r="AG45" i="27"/>
  <c r="C46" i="27"/>
  <c r="D46" i="27"/>
  <c r="E46" i="27"/>
  <c r="J46" i="27"/>
  <c r="K46" i="27"/>
  <c r="V46" i="27"/>
  <c r="W46" i="27"/>
  <c r="X46" i="27"/>
  <c r="Y46" i="27"/>
  <c r="Z46" i="27"/>
  <c r="AA46" i="27"/>
  <c r="AB46" i="27"/>
  <c r="AC46" i="27"/>
  <c r="AD46" i="27"/>
  <c r="AE46" i="27"/>
  <c r="AF46" i="27"/>
  <c r="AG46" i="27"/>
  <c r="C47" i="27"/>
  <c r="D47" i="27"/>
  <c r="E47" i="27"/>
  <c r="J47" i="27"/>
  <c r="K47" i="27"/>
  <c r="Q47" i="27"/>
  <c r="R47" i="27"/>
  <c r="S47" i="27"/>
  <c r="T47" i="27"/>
  <c r="V47" i="27"/>
  <c r="W47" i="27"/>
  <c r="X47" i="27"/>
  <c r="Y47" i="27"/>
  <c r="Z47" i="27"/>
  <c r="AA47" i="27"/>
  <c r="AB47" i="27"/>
  <c r="AC47" i="27"/>
  <c r="AD47" i="27"/>
  <c r="AE47" i="27"/>
  <c r="AF47" i="27"/>
  <c r="AG47" i="27"/>
  <c r="C48" i="27"/>
  <c r="D48" i="27"/>
  <c r="E48" i="27"/>
  <c r="F48" i="27"/>
  <c r="G48" i="27"/>
  <c r="V48" i="27"/>
  <c r="W48" i="27"/>
  <c r="X48" i="27"/>
  <c r="Y48" i="27"/>
  <c r="Z48" i="27"/>
  <c r="AA48" i="27"/>
  <c r="AB48" i="27"/>
  <c r="AC48" i="27"/>
  <c r="AD48" i="27"/>
  <c r="AE48" i="27"/>
  <c r="AF48" i="27"/>
  <c r="AG48" i="27"/>
  <c r="C49" i="27"/>
  <c r="D49" i="27"/>
  <c r="E49" i="27"/>
  <c r="F49" i="27"/>
  <c r="J49" i="27"/>
  <c r="K49" i="27"/>
  <c r="L49" i="27"/>
  <c r="V49" i="27"/>
  <c r="W49" i="27"/>
  <c r="X49" i="27"/>
  <c r="Y49" i="27"/>
  <c r="Z49" i="27"/>
  <c r="AA49" i="27"/>
  <c r="AB49" i="27"/>
  <c r="AC49" i="27"/>
  <c r="AD49" i="27"/>
  <c r="AE49" i="27"/>
  <c r="AF49" i="27"/>
  <c r="AG49" i="27"/>
  <c r="C50" i="27"/>
  <c r="D50" i="27"/>
  <c r="E50" i="27"/>
  <c r="F50" i="27"/>
  <c r="G50" i="27"/>
  <c r="J50" i="27"/>
  <c r="K50" i="27"/>
  <c r="L50" i="27"/>
  <c r="V50" i="27"/>
  <c r="W50" i="27"/>
  <c r="X50" i="27"/>
  <c r="Y50" i="27"/>
  <c r="Z50" i="27"/>
  <c r="AA50" i="27"/>
  <c r="AB50" i="27"/>
  <c r="AC50" i="27"/>
  <c r="AD50" i="27"/>
  <c r="AE50" i="27"/>
  <c r="AF50" i="27"/>
  <c r="AG50" i="27"/>
  <c r="C51" i="27"/>
  <c r="D51" i="27"/>
  <c r="E51" i="27"/>
  <c r="J51" i="27"/>
  <c r="K51" i="27"/>
  <c r="Q51" i="27"/>
  <c r="R51" i="27"/>
  <c r="V51" i="27"/>
  <c r="W51" i="27"/>
  <c r="X51" i="27"/>
  <c r="Y51" i="27"/>
  <c r="Z51" i="27"/>
  <c r="AA51" i="27"/>
  <c r="AB51" i="27"/>
  <c r="AC51" i="27"/>
  <c r="AD51" i="27"/>
  <c r="AE51" i="27"/>
  <c r="AF51" i="27"/>
  <c r="AG51" i="27"/>
  <c r="C52" i="27"/>
  <c r="D52" i="27"/>
  <c r="E52" i="27"/>
  <c r="F52" i="27"/>
  <c r="G52" i="27"/>
  <c r="H52" i="27"/>
  <c r="V52" i="27"/>
  <c r="W52" i="27"/>
  <c r="X52" i="27"/>
  <c r="Y52" i="27"/>
  <c r="Z52" i="27"/>
  <c r="AA52" i="27"/>
  <c r="AB52" i="27"/>
  <c r="AC52" i="27"/>
  <c r="AD52" i="27"/>
  <c r="AE52" i="27"/>
  <c r="AF52" i="27"/>
  <c r="AG52" i="27"/>
  <c r="D6" i="26"/>
  <c r="G6" i="26"/>
  <c r="C7" i="26"/>
  <c r="D7" i="26"/>
  <c r="E7" i="26"/>
  <c r="F7" i="26"/>
  <c r="G7" i="26"/>
  <c r="C8" i="26"/>
  <c r="D8" i="26"/>
  <c r="E8" i="26"/>
  <c r="G8" i="26"/>
  <c r="C9" i="26"/>
  <c r="D9" i="26"/>
  <c r="E9" i="26"/>
  <c r="G9" i="26"/>
  <c r="C10" i="26"/>
  <c r="D10" i="26"/>
  <c r="E10" i="26"/>
  <c r="G10" i="26"/>
  <c r="C11" i="26"/>
  <c r="D11" i="26"/>
  <c r="E11" i="26"/>
  <c r="G11" i="26"/>
  <c r="C12" i="26"/>
  <c r="D12" i="26"/>
  <c r="E12" i="26"/>
  <c r="F12" i="26"/>
  <c r="C24" i="26"/>
  <c r="D24" i="26"/>
  <c r="E24" i="26"/>
  <c r="F24" i="26"/>
  <c r="G24" i="26"/>
  <c r="T24" i="26"/>
  <c r="U24" i="26"/>
  <c r="V24" i="26"/>
  <c r="W24" i="26"/>
  <c r="X24" i="26"/>
  <c r="Y24" i="26"/>
  <c r="Z24" i="26"/>
  <c r="AA24" i="26"/>
  <c r="AB24" i="26"/>
  <c r="AC24" i="26"/>
  <c r="C25" i="26"/>
  <c r="D25" i="26"/>
  <c r="E25" i="26"/>
  <c r="F25" i="26"/>
  <c r="J25" i="26"/>
  <c r="K25" i="26"/>
  <c r="L25" i="26"/>
  <c r="M25" i="26"/>
  <c r="N25" i="26"/>
  <c r="O25" i="26"/>
  <c r="P25" i="26"/>
  <c r="Q25" i="26"/>
  <c r="R25" i="26"/>
  <c r="S25" i="26"/>
  <c r="T25" i="26"/>
  <c r="U25" i="26"/>
  <c r="V25" i="26"/>
  <c r="W25" i="26"/>
  <c r="X25" i="26"/>
  <c r="Y25" i="26"/>
  <c r="Z25" i="26"/>
  <c r="AA25" i="26"/>
  <c r="AB25" i="26"/>
  <c r="AC25" i="26"/>
  <c r="C26" i="26"/>
  <c r="D26" i="26"/>
  <c r="E26" i="26"/>
  <c r="F26" i="26"/>
  <c r="G26" i="26"/>
  <c r="H26" i="26"/>
  <c r="I26" i="26"/>
  <c r="C27" i="26"/>
  <c r="D27" i="26"/>
  <c r="E27" i="26"/>
  <c r="T27" i="26"/>
  <c r="U27" i="26"/>
  <c r="V27" i="26"/>
  <c r="W27" i="26"/>
  <c r="X27" i="26"/>
  <c r="Y27" i="26"/>
  <c r="Z27" i="26"/>
  <c r="AA27" i="26"/>
  <c r="AB27" i="26"/>
  <c r="AC27" i="26"/>
  <c r="C28" i="26"/>
  <c r="D28" i="26"/>
  <c r="E28" i="26"/>
  <c r="F28" i="26"/>
  <c r="J28" i="26"/>
  <c r="C30" i="26"/>
  <c r="D30" i="26"/>
  <c r="E30" i="26"/>
  <c r="Q30" i="26"/>
  <c r="R30" i="26"/>
  <c r="T30" i="26"/>
  <c r="U30" i="26"/>
  <c r="V30" i="26"/>
  <c r="W30" i="26"/>
  <c r="X30" i="26"/>
  <c r="Y30" i="26"/>
  <c r="Z30" i="26"/>
  <c r="AA30" i="26"/>
  <c r="AB30" i="26"/>
  <c r="AC30" i="26"/>
  <c r="S116" i="12" l="1"/>
  <c r="S127" i="5"/>
  <c r="S29" i="18"/>
  <c r="S17" i="5"/>
  <c r="S29" i="23"/>
  <c r="S17" i="23"/>
  <c r="S5" i="23"/>
  <c r="S65" i="16"/>
  <c r="S65" i="18"/>
  <c r="S17" i="8"/>
  <c r="S135" i="22"/>
  <c r="S17" i="15"/>
  <c r="S135" i="9"/>
  <c r="S160" i="15"/>
  <c r="S236" i="12"/>
  <c r="S42" i="23"/>
  <c r="S89" i="20"/>
  <c r="S102" i="17"/>
  <c r="S142" i="14"/>
  <c r="S17" i="10"/>
  <c r="S103" i="7"/>
  <c r="S136" i="4"/>
  <c r="S66" i="21"/>
  <c r="S170" i="15"/>
  <c r="S236" i="4"/>
  <c r="S17" i="24"/>
  <c r="S223" i="23"/>
  <c r="S99" i="21"/>
  <c r="S66" i="19"/>
  <c r="S170" i="18"/>
  <c r="S77" i="16"/>
  <c r="S202" i="15"/>
  <c r="S137" i="13"/>
  <c r="S54" i="11"/>
  <c r="S204" i="10"/>
  <c r="S99" i="8"/>
  <c r="S41" i="6"/>
  <c r="S201" i="5"/>
  <c r="S17" i="3"/>
  <c r="S171" i="23"/>
  <c r="S29" i="19"/>
  <c r="S29" i="16"/>
  <c r="S104" i="13"/>
  <c r="S128" i="10"/>
  <c r="S199" i="7"/>
  <c r="S120" i="3"/>
  <c r="S110" i="24"/>
  <c r="S139" i="23"/>
  <c r="S54" i="22"/>
  <c r="S17" i="21"/>
  <c r="S184" i="21"/>
  <c r="S173" i="20"/>
  <c r="S154" i="19"/>
  <c r="S5" i="17"/>
  <c r="S187" i="17"/>
  <c r="S144" i="16"/>
  <c r="S116" i="15"/>
  <c r="S53" i="14"/>
  <c r="S42" i="13"/>
  <c r="S223" i="13"/>
  <c r="S204" i="12"/>
  <c r="S159" i="11"/>
  <c r="S115" i="10"/>
  <c r="S42" i="9"/>
  <c r="S5" i="8"/>
  <c r="S5" i="7"/>
  <c r="S189" i="7"/>
  <c r="S109" i="6"/>
  <c r="S114" i="5"/>
  <c r="S40" i="4"/>
  <c r="S226" i="4"/>
  <c r="S110" i="3"/>
  <c r="S141" i="24"/>
  <c r="S102" i="22"/>
  <c r="S53" i="20"/>
  <c r="S209" i="19"/>
  <c r="S66" i="17"/>
  <c r="S197" i="16"/>
  <c r="S110" i="14"/>
  <c r="S54" i="12"/>
  <c r="S169" i="11"/>
  <c r="S54" i="9"/>
  <c r="S17" i="7"/>
  <c r="S140" i="6"/>
  <c r="S53" i="4"/>
  <c r="S29" i="3"/>
  <c r="S67" i="24"/>
  <c r="S152" i="24"/>
  <c r="S91" i="23"/>
  <c r="S181" i="23"/>
  <c r="S5" i="22"/>
  <c r="S91" i="22"/>
  <c r="S177" i="22"/>
  <c r="S53" i="21"/>
  <c r="S141" i="21"/>
  <c r="S41" i="20"/>
  <c r="S131" i="20"/>
  <c r="S17" i="19"/>
  <c r="S113" i="19"/>
  <c r="S198" i="19"/>
  <c r="S197" i="19" s="1"/>
  <c r="S90" i="18"/>
  <c r="S127" i="18"/>
  <c r="S212" i="18"/>
  <c r="S54" i="17"/>
  <c r="S145" i="17"/>
  <c r="S17" i="16"/>
  <c r="S101" i="16"/>
  <c r="S186" i="16"/>
  <c r="S67" i="15"/>
  <c r="S162" i="24"/>
  <c r="S5" i="14"/>
  <c r="S99" i="14"/>
  <c r="S185" i="14"/>
  <c r="S91" i="13"/>
  <c r="S180" i="13"/>
  <c r="S67" i="12"/>
  <c r="S161" i="12"/>
  <c r="S5" i="11"/>
  <c r="S115" i="11"/>
  <c r="S202" i="11"/>
  <c r="S67" i="10"/>
  <c r="S161" i="10"/>
  <c r="S247" i="10"/>
  <c r="S92" i="9"/>
  <c r="S177" i="9"/>
  <c r="S55" i="8"/>
  <c r="S141" i="8"/>
  <c r="S54" i="7"/>
  <c r="S147" i="7"/>
  <c r="S5" i="6"/>
  <c r="S65" i="6"/>
  <c r="S151" i="6"/>
  <c r="S65" i="5"/>
  <c r="S159" i="5"/>
  <c r="S244" i="5"/>
  <c r="S89" i="4"/>
  <c r="S182" i="4"/>
  <c r="S268" i="4"/>
  <c r="S66" i="3"/>
  <c r="S153" i="3"/>
  <c r="S54" i="24"/>
  <c r="S78" i="23"/>
  <c r="S17" i="22"/>
  <c r="S187" i="22"/>
  <c r="S152" i="21"/>
  <c r="S141" i="20"/>
  <c r="S123" i="19"/>
  <c r="S102" i="18"/>
  <c r="S222" i="18"/>
  <c r="S155" i="17"/>
  <c r="S112" i="16"/>
  <c r="S79" i="15"/>
  <c r="S17" i="14"/>
  <c r="S5" i="13"/>
  <c r="S191" i="13"/>
  <c r="S150" i="12"/>
  <c r="S91" i="11"/>
  <c r="S30" i="10"/>
  <c r="S215" i="10"/>
  <c r="S145" i="9"/>
  <c r="S109" i="8"/>
  <c r="S114" i="7"/>
  <c r="S53" i="6"/>
  <c r="S29" i="5"/>
  <c r="S212" i="5"/>
  <c r="S147" i="4"/>
  <c r="S163" i="3"/>
  <c r="B8" i="32"/>
  <c r="S42" i="24"/>
  <c r="S89" i="24"/>
  <c r="S130" i="24"/>
  <c r="S173" i="24"/>
  <c r="S66" i="23"/>
  <c r="S115" i="23"/>
  <c r="S160" i="23"/>
  <c r="S202" i="23"/>
  <c r="S234" i="23"/>
  <c r="S29" i="22"/>
  <c r="S78" i="22"/>
  <c r="S113" i="22"/>
  <c r="S155" i="22"/>
  <c r="S198" i="22"/>
  <c r="S5" i="21"/>
  <c r="S77" i="21"/>
  <c r="S120" i="21"/>
  <c r="S162" i="21"/>
  <c r="S17" i="20"/>
  <c r="S65" i="20"/>
  <c r="S110" i="20"/>
  <c r="S152" i="20"/>
  <c r="S195" i="20"/>
  <c r="S41" i="19"/>
  <c r="S91" i="19"/>
  <c r="S134" i="19"/>
  <c r="S176" i="19"/>
  <c r="S5" i="18"/>
  <c r="S53" i="18"/>
  <c r="S114" i="18"/>
  <c r="S149" i="18"/>
  <c r="S190" i="18"/>
  <c r="S233" i="18"/>
  <c r="S29" i="17"/>
  <c r="S78" i="17"/>
  <c r="S124" i="17"/>
  <c r="S166" i="17"/>
  <c r="S209" i="17"/>
  <c r="S41" i="16"/>
  <c r="S123" i="16"/>
  <c r="S165" i="16"/>
  <c r="S208" i="16"/>
  <c r="S42" i="15"/>
  <c r="S91" i="15"/>
  <c r="S138" i="15"/>
  <c r="S180" i="15"/>
  <c r="S224" i="15"/>
  <c r="S29" i="14"/>
  <c r="S77" i="14"/>
  <c r="S120" i="14"/>
  <c r="S163" i="14"/>
  <c r="S17" i="13"/>
  <c r="S66" i="13"/>
  <c r="S115" i="13"/>
  <c r="S158" i="13"/>
  <c r="S201" i="13"/>
  <c r="S17" i="12"/>
  <c r="S42" i="12"/>
  <c r="S91" i="12"/>
  <c r="S139" i="12"/>
  <c r="S181" i="12"/>
  <c r="S225" i="12"/>
  <c r="S30" i="11"/>
  <c r="S79" i="11"/>
  <c r="S137" i="11"/>
  <c r="S181" i="11"/>
  <c r="S224" i="11"/>
  <c r="S42" i="10"/>
  <c r="S91" i="10"/>
  <c r="S139" i="10"/>
  <c r="S182" i="10"/>
  <c r="S225" i="10"/>
  <c r="S17" i="9"/>
  <c r="S67" i="9"/>
  <c r="S114" i="9"/>
  <c r="S155" i="9"/>
  <c r="S198" i="9"/>
  <c r="S30" i="8"/>
  <c r="S77" i="8"/>
  <c r="S119" i="8"/>
  <c r="S162" i="8"/>
  <c r="S29" i="7"/>
  <c r="S78" i="7"/>
  <c r="S125" i="7"/>
  <c r="S167" i="7"/>
  <c r="S210" i="7"/>
  <c r="S28" i="6"/>
  <c r="S89" i="6"/>
  <c r="S130" i="6"/>
  <c r="S172" i="6"/>
  <c r="S194" i="6"/>
  <c r="S41" i="5"/>
  <c r="S90" i="5"/>
  <c r="S138" i="5"/>
  <c r="S180" i="5"/>
  <c r="S222" i="5"/>
  <c r="S17" i="4"/>
  <c r="S65" i="4"/>
  <c r="S113" i="4"/>
  <c r="S158" i="4"/>
  <c r="S205" i="4"/>
  <c r="S247" i="4"/>
  <c r="S290" i="4"/>
  <c r="S41" i="3"/>
  <c r="S89" i="3"/>
  <c r="S130" i="3"/>
  <c r="S175" i="3"/>
  <c r="S99" i="24"/>
  <c r="S184" i="24"/>
  <c r="S128" i="23"/>
  <c r="S213" i="23"/>
  <c r="S66" i="22"/>
  <c r="S145" i="22"/>
  <c r="S29" i="21"/>
  <c r="S110" i="21"/>
  <c r="S5" i="20"/>
  <c r="S100" i="20"/>
  <c r="S184" i="20"/>
  <c r="S78" i="19"/>
  <c r="S165" i="19"/>
  <c r="S41" i="18"/>
  <c r="S180" i="18"/>
  <c r="S17" i="17"/>
  <c r="S113" i="17"/>
  <c r="S198" i="17"/>
  <c r="S154" i="16"/>
  <c r="S29" i="15"/>
  <c r="S127" i="15"/>
  <c r="S212" i="15"/>
  <c r="S66" i="14"/>
  <c r="S153" i="14"/>
  <c r="S54" i="13"/>
  <c r="S148" i="13"/>
  <c r="S5" i="12"/>
  <c r="S103" i="12"/>
  <c r="S193" i="12"/>
  <c r="S42" i="11"/>
  <c r="S126" i="11"/>
  <c r="S213" i="11"/>
  <c r="S79" i="10"/>
  <c r="S172" i="10"/>
  <c r="S5" i="9"/>
  <c r="S103" i="9"/>
  <c r="S187" i="9"/>
  <c r="S66" i="8"/>
  <c r="S151" i="8"/>
  <c r="S66" i="7"/>
  <c r="S157" i="7"/>
  <c r="S16" i="6"/>
  <c r="S99" i="6"/>
  <c r="S183" i="6"/>
  <c r="S77" i="5"/>
  <c r="S170" i="5"/>
  <c r="S5" i="4"/>
  <c r="S101" i="4"/>
  <c r="S194" i="4"/>
  <c r="S279" i="4"/>
  <c r="S77" i="3"/>
  <c r="B8" i="33"/>
  <c r="S186" i="3"/>
  <c r="S142" i="3"/>
  <c r="S99" i="3"/>
  <c r="S53" i="3"/>
  <c r="S5" i="3"/>
  <c r="S258" i="4"/>
  <c r="S216" i="4"/>
  <c r="S171" i="4"/>
  <c r="S124" i="4"/>
  <c r="S77" i="4"/>
  <c r="S29" i="4"/>
  <c r="S233" i="5"/>
  <c r="S190" i="5"/>
  <c r="S149" i="5"/>
  <c r="S102" i="5"/>
  <c r="S53" i="5"/>
  <c r="S5" i="5"/>
  <c r="S162" i="6"/>
  <c r="S120" i="6"/>
  <c r="S78" i="6"/>
  <c r="S221" i="7"/>
  <c r="S178" i="7"/>
  <c r="S136" i="7"/>
  <c r="S90" i="7"/>
  <c r="S41" i="7"/>
  <c r="S173" i="8"/>
  <c r="S130" i="8"/>
  <c r="S87" i="8"/>
  <c r="S42" i="8"/>
  <c r="S209" i="9"/>
  <c r="S166" i="9"/>
  <c r="S124" i="9"/>
  <c r="S79" i="9"/>
  <c r="S29" i="9"/>
  <c r="S236" i="10"/>
  <c r="S192" i="10"/>
  <c r="S150" i="10"/>
  <c r="S103" i="10"/>
  <c r="S54" i="10"/>
  <c r="S5" i="10"/>
  <c r="S192" i="11"/>
  <c r="S149" i="11"/>
  <c r="S104" i="11"/>
  <c r="S66" i="11"/>
  <c r="S17" i="11"/>
  <c r="S214" i="12"/>
  <c r="S171" i="12"/>
  <c r="S128" i="12"/>
  <c r="S79" i="12"/>
  <c r="S29" i="12"/>
  <c r="S212" i="13"/>
  <c r="S168" i="13"/>
  <c r="S126" i="13"/>
  <c r="S79" i="13"/>
  <c r="S29" i="13"/>
  <c r="S174" i="14"/>
  <c r="S130" i="14"/>
  <c r="S88" i="14"/>
  <c r="S42" i="14"/>
  <c r="S235" i="15"/>
  <c r="S191" i="15"/>
  <c r="S148" i="15"/>
  <c r="S103" i="15"/>
  <c r="S54" i="15"/>
  <c r="S5" i="15"/>
  <c r="S176" i="16"/>
  <c r="S134" i="16"/>
  <c r="S90" i="16"/>
  <c r="S53" i="16"/>
  <c r="S5" i="16"/>
  <c r="S177" i="17"/>
  <c r="S135" i="17"/>
  <c r="S91" i="17"/>
  <c r="S41" i="17"/>
  <c r="S244" i="18"/>
  <c r="S201" i="18"/>
  <c r="S159" i="18"/>
  <c r="S77" i="18"/>
  <c r="S17" i="18"/>
  <c r="S186" i="19"/>
  <c r="S144" i="19"/>
  <c r="S102" i="19"/>
  <c r="S53" i="19"/>
  <c r="S5" i="19"/>
  <c r="S163" i="20"/>
  <c r="S121" i="20"/>
  <c r="S78" i="20"/>
  <c r="S29" i="20"/>
  <c r="S173" i="21"/>
  <c r="S130" i="21"/>
  <c r="S88" i="21"/>
  <c r="S41" i="21"/>
  <c r="S209" i="22"/>
  <c r="S166" i="22"/>
  <c r="S124" i="22"/>
  <c r="S41" i="22"/>
  <c r="S245" i="23"/>
  <c r="S191" i="23"/>
  <c r="S150" i="23"/>
  <c r="S103" i="23"/>
  <c r="S54" i="23"/>
  <c r="S5" i="24"/>
  <c r="S120" i="24"/>
  <c r="S78" i="24"/>
  <c r="S30" i="24"/>
  <c r="B7" i="31" l="1"/>
  <c r="B7" i="30"/>
  <c r="B6" i="31"/>
  <c r="B24" i="31" s="1"/>
  <c r="B6" i="30"/>
  <c r="B13" i="30" s="1"/>
  <c r="S41" i="12"/>
  <c r="S78" i="13"/>
  <c r="S4" i="8"/>
  <c r="S182" i="6"/>
  <c r="S196" i="16"/>
  <c r="S235" i="10"/>
  <c r="S4" i="10"/>
  <c r="S41" i="13"/>
  <c r="S232" i="5"/>
  <c r="S4" i="19"/>
  <c r="S65" i="19"/>
  <c r="S224" i="12"/>
  <c r="S53" i="17"/>
  <c r="S4" i="24"/>
  <c r="S172" i="21"/>
  <c r="S211" i="13"/>
  <c r="S4" i="11"/>
  <c r="S135" i="4"/>
  <c r="S41" i="14"/>
  <c r="S41" i="9"/>
  <c r="S29" i="24"/>
  <c r="S173" i="14"/>
  <c r="S40" i="6"/>
  <c r="S78" i="11"/>
  <c r="S4" i="14"/>
  <c r="S89" i="18"/>
  <c r="S41" i="23"/>
  <c r="S4" i="23" s="1"/>
  <c r="S233" i="23"/>
  <c r="S53" i="22"/>
  <c r="S41" i="15"/>
  <c r="S29" i="10"/>
  <c r="S66" i="24"/>
  <c r="S90" i="17"/>
  <c r="S4" i="13"/>
  <c r="S209" i="7"/>
  <c r="S161" i="8"/>
  <c r="S29" i="11"/>
  <c r="S4" i="17"/>
  <c r="S65" i="21"/>
  <c r="S90" i="23"/>
  <c r="S4" i="22"/>
  <c r="S90" i="22"/>
  <c r="S197" i="22"/>
  <c r="S4" i="21"/>
  <c r="S40" i="19"/>
  <c r="S126" i="18"/>
  <c r="S232" i="18"/>
  <c r="S4" i="15"/>
  <c r="S66" i="15"/>
  <c r="S197" i="9"/>
  <c r="S4" i="4"/>
  <c r="S170" i="4"/>
  <c r="S52" i="4"/>
  <c r="S126" i="5"/>
  <c r="S77" i="6"/>
  <c r="S4" i="6"/>
  <c r="S102" i="7"/>
  <c r="S53" i="7"/>
  <c r="S4" i="9"/>
  <c r="S66" i="10"/>
  <c r="S4" i="7"/>
  <c r="S29" i="8"/>
  <c r="S66" i="9"/>
  <c r="S4" i="12"/>
  <c r="S103" i="13"/>
  <c r="S223" i="15"/>
  <c r="S4" i="18"/>
  <c r="S4" i="20"/>
  <c r="S77" i="20"/>
  <c r="S66" i="12"/>
  <c r="S103" i="11"/>
  <c r="S89" i="5"/>
  <c r="S174" i="3"/>
  <c r="S212" i="11"/>
  <c r="S197" i="17"/>
  <c r="S183" i="20"/>
  <c r="S278" i="4"/>
  <c r="S172" i="24"/>
  <c r="S65" i="14"/>
  <c r="S4" i="5"/>
  <c r="S127" i="10"/>
  <c r="S127" i="23"/>
  <c r="S90" i="19"/>
  <c r="S4" i="16"/>
  <c r="S89" i="16"/>
  <c r="S115" i="15"/>
  <c r="S115" i="12"/>
  <c r="S91" i="9"/>
  <c r="S54" i="8"/>
  <c r="S4" i="3"/>
  <c r="S65" i="3"/>
  <c r="C7" i="30" l="1"/>
  <c r="C7" i="31"/>
  <c r="C6" i="30"/>
  <c r="C6" i="31"/>
  <c r="O4" i="23"/>
  <c r="L99" i="3"/>
  <c r="I175" i="3"/>
  <c r="I17" i="3"/>
  <c r="K130" i="3"/>
  <c r="H175" i="3"/>
  <c r="I142" i="3"/>
  <c r="H120" i="3"/>
  <c r="I110" i="3"/>
  <c r="K163" i="3"/>
  <c r="K89" i="3"/>
  <c r="I41" i="3"/>
  <c r="H99" i="3"/>
  <c r="J175" i="3"/>
  <c r="H89" i="3"/>
  <c r="L77" i="3"/>
  <c r="K29" i="3"/>
  <c r="I77" i="3"/>
  <c r="H163" i="3"/>
  <c r="H66" i="3"/>
  <c r="K41" i="3"/>
  <c r="K5" i="3"/>
  <c r="K186" i="3"/>
  <c r="H130" i="3"/>
  <c r="J110" i="3"/>
  <c r="L29" i="3"/>
  <c r="H29" i="3"/>
  <c r="J186" i="3"/>
  <c r="K175" i="3"/>
  <c r="I120" i="3"/>
  <c r="J53" i="3"/>
  <c r="I153" i="3"/>
  <c r="L41" i="3"/>
  <c r="L163" i="3"/>
  <c r="J29" i="3"/>
  <c r="H5" i="3"/>
  <c r="L89" i="3"/>
  <c r="K153" i="3"/>
  <c r="I130" i="3"/>
  <c r="K99" i="3"/>
  <c r="J89" i="3"/>
  <c r="J77" i="3"/>
  <c r="K77" i="3"/>
  <c r="K120" i="3"/>
  <c r="L120" i="3"/>
  <c r="I186" i="3"/>
  <c r="L186" i="3"/>
  <c r="L66" i="3"/>
  <c r="J130" i="3"/>
  <c r="H153" i="3"/>
  <c r="L175" i="3"/>
  <c r="J142" i="3"/>
  <c r="J66" i="3"/>
  <c r="L110" i="3"/>
  <c r="I29" i="3"/>
  <c r="H110" i="3"/>
  <c r="L5" i="3"/>
  <c r="I5" i="3"/>
  <c r="J153" i="3"/>
  <c r="H142" i="3"/>
  <c r="J17" i="3"/>
  <c r="H41" i="3"/>
  <c r="H17" i="3"/>
  <c r="J99" i="3"/>
  <c r="I163" i="3"/>
  <c r="I53" i="3"/>
  <c r="J41" i="3"/>
  <c r="J120" i="3"/>
  <c r="L153" i="3"/>
  <c r="J5" i="3"/>
  <c r="H77" i="3"/>
  <c r="K66" i="3"/>
  <c r="K110" i="3"/>
  <c r="H186" i="3"/>
  <c r="I99" i="3"/>
  <c r="I89" i="3"/>
  <c r="H53" i="3"/>
  <c r="L53" i="3"/>
  <c r="L17" i="3"/>
  <c r="L130" i="3"/>
  <c r="K17" i="3"/>
  <c r="K53" i="3"/>
  <c r="K142" i="3"/>
  <c r="I66" i="3"/>
  <c r="L142" i="3"/>
  <c r="J163" i="3"/>
  <c r="I65" i="3" l="1"/>
  <c r="K65" i="3"/>
  <c r="O66" i="3"/>
  <c r="H65" i="3"/>
  <c r="L65" i="3"/>
  <c r="J65" i="3"/>
  <c r="I4" i="3"/>
  <c r="K4" i="3"/>
  <c r="O5" i="3"/>
  <c r="H4" i="3"/>
  <c r="J4" i="3"/>
  <c r="L4" i="3"/>
  <c r="O17" i="3"/>
  <c r="J174" i="3"/>
  <c r="O120" i="3"/>
  <c r="O163" i="3"/>
  <c r="L174" i="3"/>
  <c r="O130" i="3"/>
  <c r="O99" i="3"/>
  <c r="O53" i="3"/>
  <c r="O175" i="3"/>
  <c r="H174" i="3"/>
  <c r="O29" i="3"/>
  <c r="I174" i="3"/>
  <c r="O89" i="3"/>
  <c r="O77" i="3"/>
  <c r="O41" i="3"/>
  <c r="O186" i="3"/>
  <c r="K174" i="3"/>
  <c r="O153" i="3"/>
  <c r="O142" i="3"/>
  <c r="O110" i="3"/>
  <c r="O174" i="3" l="1"/>
  <c r="O4" i="3"/>
  <c r="O65" i="3"/>
  <c r="K130" i="24"/>
  <c r="K120" i="24"/>
  <c r="L130" i="24"/>
  <c r="I89" i="24"/>
  <c r="L173" i="24"/>
  <c r="L141" i="24"/>
  <c r="I30" i="24"/>
  <c r="K173" i="24"/>
  <c r="I152" i="24"/>
  <c r="H30" i="24"/>
  <c r="J30" i="24"/>
  <c r="J78" i="24"/>
  <c r="I141" i="24"/>
  <c r="L67" i="24"/>
  <c r="L162" i="24"/>
  <c r="I78" i="24"/>
  <c r="H67" i="24"/>
  <c r="K17" i="24"/>
  <c r="I184" i="24"/>
  <c r="J120" i="24"/>
  <c r="H17" i="24"/>
  <c r="L17" i="21"/>
  <c r="I88" i="21"/>
  <c r="I184" i="21"/>
  <c r="J141" i="21"/>
  <c r="L99" i="21"/>
  <c r="L120" i="21"/>
  <c r="K53" i="21"/>
  <c r="L173" i="21"/>
  <c r="I173" i="21"/>
  <c r="K152" i="21"/>
  <c r="L152" i="21"/>
  <c r="K173" i="21"/>
  <c r="K66" i="21"/>
  <c r="J66" i="21"/>
  <c r="K130" i="21"/>
  <c r="L110" i="21"/>
  <c r="L5" i="21"/>
  <c r="I141" i="21"/>
  <c r="K141" i="21"/>
  <c r="L41" i="21"/>
  <c r="I77" i="21"/>
  <c r="H110" i="21"/>
  <c r="K152" i="20"/>
  <c r="J110" i="20"/>
  <c r="K110" i="20"/>
  <c r="L5" i="20"/>
  <c r="L78" i="20"/>
  <c r="H121" i="20"/>
  <c r="I173" i="20"/>
  <c r="L89" i="20"/>
  <c r="H184" i="20"/>
  <c r="H29" i="20"/>
  <c r="H163" i="20"/>
  <c r="J29" i="20"/>
  <c r="L41" i="20"/>
  <c r="H53" i="20"/>
  <c r="L141" i="20"/>
  <c r="L131" i="20"/>
  <c r="J100" i="20"/>
  <c r="I163" i="20"/>
  <c r="K195" i="20"/>
  <c r="J121" i="20"/>
  <c r="H78" i="20"/>
  <c r="L163" i="20"/>
  <c r="I176" i="19"/>
  <c r="I53" i="19"/>
  <c r="K91" i="19"/>
  <c r="H17" i="19"/>
  <c r="K102" i="19"/>
  <c r="L186" i="19"/>
  <c r="H154" i="19"/>
  <c r="H78" i="19"/>
  <c r="H29" i="19"/>
  <c r="J29" i="19"/>
  <c r="I17" i="19"/>
  <c r="L66" i="19"/>
  <c r="K29" i="19"/>
  <c r="H113" i="19"/>
  <c r="J209" i="19"/>
  <c r="K78" i="19"/>
  <c r="L91" i="19"/>
  <c r="J198" i="19"/>
  <c r="H134" i="19"/>
  <c r="K113" i="19"/>
  <c r="L144" i="19"/>
  <c r="L209" i="19"/>
  <c r="K17" i="19"/>
  <c r="L154" i="19"/>
  <c r="L180" i="18"/>
  <c r="J180" i="18"/>
  <c r="J170" i="18"/>
  <c r="L127" i="18"/>
  <c r="I212" i="18"/>
  <c r="J159" i="18"/>
  <c r="I159" i="18"/>
  <c r="K222" i="18"/>
  <c r="K127" i="18"/>
  <c r="J149" i="18"/>
  <c r="K53" i="18"/>
  <c r="L190" i="18"/>
  <c r="H222" i="18"/>
  <c r="L5" i="18"/>
  <c r="J41" i="18"/>
  <c r="J29" i="18"/>
  <c r="I201" i="18"/>
  <c r="K29" i="18"/>
  <c r="K170" i="18"/>
  <c r="K190" i="18"/>
  <c r="K180" i="18"/>
  <c r="H159" i="18"/>
  <c r="K90" i="18"/>
  <c r="I222" i="18"/>
  <c r="H53" i="18"/>
  <c r="J233" i="18"/>
  <c r="I187" i="17"/>
  <c r="K41" i="17"/>
  <c r="I145" i="17"/>
  <c r="K17" i="17"/>
  <c r="H145" i="17"/>
  <c r="L124" i="17"/>
  <c r="L145" i="17"/>
  <c r="H41" i="17"/>
  <c r="J124" i="17"/>
  <c r="L78" i="17"/>
  <c r="I209" i="17"/>
  <c r="H91" i="17"/>
  <c r="J141" i="24"/>
  <c r="L89" i="24"/>
  <c r="K42" i="24"/>
  <c r="J130" i="24"/>
  <c r="L30" i="24"/>
  <c r="L5" i="24"/>
  <c r="L54" i="24"/>
  <c r="K30" i="24"/>
  <c r="H152" i="24"/>
  <c r="J42" i="24"/>
  <c r="K152" i="24"/>
  <c r="J184" i="24"/>
  <c r="H54" i="24"/>
  <c r="H99" i="24"/>
  <c r="H184" i="24"/>
  <c r="H89" i="24"/>
  <c r="L120" i="24"/>
  <c r="J162" i="24"/>
  <c r="H42" i="24"/>
  <c r="K67" i="24"/>
  <c r="H110" i="24"/>
  <c r="L130" i="21"/>
  <c r="H130" i="21"/>
  <c r="I17" i="21"/>
  <c r="H29" i="21"/>
  <c r="I5" i="21"/>
  <c r="J29" i="21"/>
  <c r="J120" i="21"/>
  <c r="I29" i="21"/>
  <c r="H88" i="21"/>
  <c r="J17" i="21"/>
  <c r="J130" i="21"/>
  <c r="I162" i="21"/>
  <c r="I152" i="21"/>
  <c r="L88" i="21"/>
  <c r="J41" i="21"/>
  <c r="J173" i="21"/>
  <c r="K77" i="21"/>
  <c r="H173" i="21"/>
  <c r="I53" i="21"/>
  <c r="H120" i="21"/>
  <c r="H162" i="21"/>
  <c r="K100" i="20"/>
  <c r="H17" i="20"/>
  <c r="I89" i="20"/>
  <c r="I5" i="20"/>
  <c r="H173" i="20"/>
  <c r="H110" i="20"/>
  <c r="J152" i="20"/>
  <c r="J173" i="20"/>
  <c r="H5" i="20"/>
  <c r="L53" i="20"/>
  <c r="I17" i="20"/>
  <c r="H89" i="20"/>
  <c r="I78" i="20"/>
  <c r="J5" i="20"/>
  <c r="L173" i="20"/>
  <c r="L152" i="20"/>
  <c r="I53" i="20"/>
  <c r="K78" i="20"/>
  <c r="I100" i="20"/>
  <c r="H100" i="20"/>
  <c r="J17" i="20"/>
  <c r="K41" i="20"/>
  <c r="J78" i="20"/>
  <c r="H198" i="19"/>
  <c r="I154" i="19"/>
  <c r="I144" i="19"/>
  <c r="I29" i="19"/>
  <c r="K66" i="19"/>
  <c r="L5" i="19"/>
  <c r="H102" i="19"/>
  <c r="I198" i="19"/>
  <c r="H91" i="19"/>
  <c r="L134" i="19"/>
  <c r="K41" i="19"/>
  <c r="K186" i="19"/>
  <c r="L176" i="19"/>
  <c r="I78" i="19"/>
  <c r="H41" i="19"/>
  <c r="I91" i="19"/>
  <c r="J102" i="19"/>
  <c r="H176" i="19"/>
  <c r="J134" i="19"/>
  <c r="J91" i="19"/>
  <c r="J17" i="19"/>
  <c r="J53" i="19"/>
  <c r="I134" i="19"/>
  <c r="L165" i="19"/>
  <c r="I170" i="18"/>
  <c r="L212" i="18"/>
  <c r="H170" i="18"/>
  <c r="J222" i="18"/>
  <c r="H90" i="18"/>
  <c r="L90" i="18"/>
  <c r="H180" i="18"/>
  <c r="K102" i="18"/>
  <c r="K233" i="18"/>
  <c r="K114" i="18"/>
  <c r="I233" i="18"/>
  <c r="J201" i="18"/>
  <c r="K5" i="18"/>
  <c r="H244" i="18"/>
  <c r="L149" i="18"/>
  <c r="I53" i="18"/>
  <c r="K159" i="18"/>
  <c r="H138" i="18"/>
  <c r="I77" i="18"/>
  <c r="H127" i="18"/>
  <c r="L201" i="18"/>
  <c r="L53" i="18"/>
  <c r="L138" i="18"/>
  <c r="L170" i="18"/>
  <c r="I41" i="18"/>
  <c r="H5" i="18"/>
  <c r="L17" i="17"/>
  <c r="K155" i="17"/>
  <c r="I166" i="17"/>
  <c r="J145" i="17"/>
  <c r="I66" i="17"/>
  <c r="I78" i="17"/>
  <c r="J66" i="17"/>
  <c r="L99" i="24"/>
  <c r="J89" i="24"/>
  <c r="I99" i="24"/>
  <c r="I162" i="24"/>
  <c r="L184" i="24"/>
  <c r="K5" i="24"/>
  <c r="H130" i="24"/>
  <c r="K99" i="24"/>
  <c r="K110" i="24"/>
  <c r="I5" i="24"/>
  <c r="K141" i="24"/>
  <c r="H120" i="24"/>
  <c r="H5" i="24"/>
  <c r="L17" i="24"/>
  <c r="I120" i="24"/>
  <c r="L152" i="24"/>
  <c r="L42" i="24"/>
  <c r="K78" i="24"/>
  <c r="H162" i="24"/>
  <c r="I130" i="24"/>
  <c r="K162" i="24"/>
  <c r="L78" i="24"/>
  <c r="H99" i="21"/>
  <c r="K29" i="21"/>
  <c r="L66" i="21"/>
  <c r="J99" i="21"/>
  <c r="K41" i="21"/>
  <c r="K99" i="21"/>
  <c r="L77" i="21"/>
  <c r="K88" i="21"/>
  <c r="K162" i="21"/>
  <c r="H152" i="21"/>
  <c r="I110" i="21"/>
  <c r="J53" i="21"/>
  <c r="H66" i="21"/>
  <c r="I120" i="21"/>
  <c r="H41" i="21"/>
  <c r="K17" i="21"/>
  <c r="J77" i="21"/>
  <c r="H53" i="21"/>
  <c r="H77" i="21"/>
  <c r="J162" i="21"/>
  <c r="K5" i="21"/>
  <c r="L110" i="20"/>
  <c r="K17" i="20"/>
  <c r="J184" i="20"/>
  <c r="L65" i="20"/>
  <c r="K53" i="20"/>
  <c r="I131" i="20"/>
  <c r="L17" i="20"/>
  <c r="H152" i="20"/>
  <c r="K29" i="20"/>
  <c r="K121" i="20"/>
  <c r="J131" i="20"/>
  <c r="L29" i="20"/>
  <c r="I29" i="20"/>
  <c r="I184" i="20"/>
  <c r="K141" i="20"/>
  <c r="I41" i="20"/>
  <c r="K89" i="20"/>
  <c r="H131" i="20"/>
  <c r="L100" i="20"/>
  <c r="I65" i="20"/>
  <c r="K184" i="20"/>
  <c r="J141" i="20"/>
  <c r="L113" i="19"/>
  <c r="J5" i="19"/>
  <c r="I41" i="19"/>
  <c r="H186" i="19"/>
  <c r="J123" i="19"/>
  <c r="K144" i="19"/>
  <c r="J165" i="19"/>
  <c r="L102" i="19"/>
  <c r="H53" i="19"/>
  <c r="K123" i="19"/>
  <c r="L123" i="19"/>
  <c r="I165" i="19"/>
  <c r="I5" i="19"/>
  <c r="K198" i="19"/>
  <c r="J154" i="19"/>
  <c r="K134" i="19"/>
  <c r="J41" i="19"/>
  <c r="K154" i="19"/>
  <c r="H209" i="19"/>
  <c r="H165" i="19"/>
  <c r="K5" i="19"/>
  <c r="J66" i="19"/>
  <c r="J176" i="19"/>
  <c r="J186" i="19"/>
  <c r="I114" i="18"/>
  <c r="I138" i="18"/>
  <c r="I29" i="18"/>
  <c r="J53" i="18"/>
  <c r="H29" i="18"/>
  <c r="I5" i="18"/>
  <c r="J77" i="18"/>
  <c r="L114" i="18"/>
  <c r="I190" i="18"/>
  <c r="I90" i="18"/>
  <c r="H201" i="18"/>
  <c r="J17" i="18"/>
  <c r="J190" i="18"/>
  <c r="K41" i="18"/>
  <c r="L17" i="18"/>
  <c r="J212" i="18"/>
  <c r="J244" i="18"/>
  <c r="L77" i="18"/>
  <c r="L222" i="18"/>
  <c r="H114" i="18"/>
  <c r="K244" i="18"/>
  <c r="H17" i="18"/>
  <c r="I180" i="18"/>
  <c r="L244" i="18"/>
  <c r="J138" i="18"/>
  <c r="J114" i="18"/>
  <c r="J209" i="17"/>
  <c r="I5" i="17"/>
  <c r="K135" i="17"/>
  <c r="K187" i="17"/>
  <c r="K102" i="17"/>
  <c r="H113" i="17"/>
  <c r="I135" i="17"/>
  <c r="L209" i="17"/>
  <c r="K113" i="17"/>
  <c r="J198" i="17"/>
  <c r="H198" i="17"/>
  <c r="L187" i="17"/>
  <c r="J173" i="24"/>
  <c r="L110" i="24"/>
  <c r="I173" i="24"/>
  <c r="J110" i="24"/>
  <c r="I67" i="24"/>
  <c r="L184" i="21"/>
  <c r="H141" i="21"/>
  <c r="I41" i="21"/>
  <c r="L162" i="21"/>
  <c r="L53" i="21"/>
  <c r="I195" i="20"/>
  <c r="K173" i="20"/>
  <c r="J53" i="20"/>
  <c r="I141" i="20"/>
  <c r="K5" i="20"/>
  <c r="I152" i="20"/>
  <c r="K53" i="19"/>
  <c r="K209" i="19"/>
  <c r="K165" i="19"/>
  <c r="J78" i="19"/>
  <c r="H144" i="19"/>
  <c r="H66" i="19"/>
  <c r="J90" i="18"/>
  <c r="I149" i="18"/>
  <c r="L102" i="18"/>
  <c r="L233" i="18"/>
  <c r="I17" i="18"/>
  <c r="K201" i="18"/>
  <c r="L41" i="17"/>
  <c r="H124" i="17"/>
  <c r="J41" i="17"/>
  <c r="K177" i="17"/>
  <c r="J187" i="17"/>
  <c r="J102" i="17"/>
  <c r="H102" i="17"/>
  <c r="K209" i="17"/>
  <c r="I124" i="17"/>
  <c r="L102" i="17"/>
  <c r="H66" i="17"/>
  <c r="I155" i="17"/>
  <c r="I41" i="17"/>
  <c r="J29" i="17"/>
  <c r="L66" i="17"/>
  <c r="K198" i="17"/>
  <c r="J144" i="16"/>
  <c r="H197" i="16"/>
  <c r="K186" i="16"/>
  <c r="H134" i="16"/>
  <c r="I144" i="16"/>
  <c r="L29" i="16"/>
  <c r="J154" i="16"/>
  <c r="J134" i="16"/>
  <c r="K90" i="16"/>
  <c r="J41" i="16"/>
  <c r="H77" i="16"/>
  <c r="J165" i="16"/>
  <c r="I53" i="16"/>
  <c r="H165" i="16"/>
  <c r="K208" i="16"/>
  <c r="H144" i="16"/>
  <c r="H101" i="16"/>
  <c r="I77" i="16"/>
  <c r="J90" i="16"/>
  <c r="L17" i="16"/>
  <c r="H17" i="16"/>
  <c r="H41" i="16"/>
  <c r="K176" i="16"/>
  <c r="K79" i="15"/>
  <c r="L116" i="15"/>
  <c r="J160" i="15"/>
  <c r="J67" i="15"/>
  <c r="K212" i="15"/>
  <c r="J54" i="15"/>
  <c r="H67" i="15"/>
  <c r="H160" i="15"/>
  <c r="J191" i="15"/>
  <c r="L127" i="15"/>
  <c r="J42" i="15"/>
  <c r="H29" i="15"/>
  <c r="I103" i="15"/>
  <c r="L29" i="15"/>
  <c r="I91" i="15"/>
  <c r="K160" i="15"/>
  <c r="K202" i="15"/>
  <c r="L42" i="15"/>
  <c r="L54" i="15"/>
  <c r="H212" i="15"/>
  <c r="H5" i="15"/>
  <c r="L235" i="15"/>
  <c r="K42" i="15"/>
  <c r="H116" i="15"/>
  <c r="L148" i="15"/>
  <c r="K170" i="15"/>
  <c r="H185" i="14"/>
  <c r="J142" i="14"/>
  <c r="K88" i="14"/>
  <c r="K174" i="14"/>
  <c r="J77" i="14"/>
  <c r="K53" i="14"/>
  <c r="H153" i="14"/>
  <c r="I120" i="14"/>
  <c r="J88" i="14"/>
  <c r="J163" i="14"/>
  <c r="I163" i="14"/>
  <c r="L110" i="14"/>
  <c r="I5" i="14"/>
  <c r="J53" i="14"/>
  <c r="J153" i="14"/>
  <c r="L174" i="14"/>
  <c r="H110" i="14"/>
  <c r="H5" i="14"/>
  <c r="J5" i="14"/>
  <c r="H17" i="14"/>
  <c r="J110" i="14"/>
  <c r="I201" i="13"/>
  <c r="J223" i="13"/>
  <c r="H201" i="13"/>
  <c r="I180" i="13"/>
  <c r="J42" i="13"/>
  <c r="J91" i="13"/>
  <c r="I91" i="13"/>
  <c r="L115" i="13"/>
  <c r="I191" i="13"/>
  <c r="J126" i="13"/>
  <c r="L191" i="13"/>
  <c r="J104" i="13"/>
  <c r="J66" i="13"/>
  <c r="I110" i="24"/>
  <c r="J54" i="24"/>
  <c r="K184" i="24"/>
  <c r="J67" i="24"/>
  <c r="H141" i="24"/>
  <c r="K54" i="24"/>
  <c r="J110" i="21"/>
  <c r="K184" i="21"/>
  <c r="J152" i="21"/>
  <c r="H17" i="21"/>
  <c r="K110" i="21"/>
  <c r="L195" i="20"/>
  <c r="K163" i="20"/>
  <c r="J163" i="20"/>
  <c r="L121" i="20"/>
  <c r="I121" i="20"/>
  <c r="H41" i="20"/>
  <c r="I209" i="19"/>
  <c r="L53" i="19"/>
  <c r="I113" i="19"/>
  <c r="L17" i="19"/>
  <c r="H5" i="19"/>
  <c r="H190" i="18"/>
  <c r="H233" i="18"/>
  <c r="K17" i="18"/>
  <c r="L41" i="18"/>
  <c r="H149" i="18"/>
  <c r="L29" i="18"/>
  <c r="K212" i="18"/>
  <c r="H187" i="17"/>
  <c r="J113" i="17"/>
  <c r="L177" i="17"/>
  <c r="J135" i="17"/>
  <c r="I29" i="17"/>
  <c r="I113" i="17"/>
  <c r="J5" i="17"/>
  <c r="K66" i="17"/>
  <c r="J78" i="17"/>
  <c r="I177" i="17"/>
  <c r="H177" i="17"/>
  <c r="L54" i="17"/>
  <c r="I54" i="17"/>
  <c r="K124" i="17"/>
  <c r="K54" i="17"/>
  <c r="L5" i="17"/>
  <c r="I123" i="16"/>
  <c r="H112" i="16"/>
  <c r="K165" i="16"/>
  <c r="L186" i="16"/>
  <c r="K17" i="16"/>
  <c r="J176" i="16"/>
  <c r="I17" i="16"/>
  <c r="H29" i="16"/>
  <c r="K197" i="16"/>
  <c r="H90" i="16"/>
  <c r="J29" i="16"/>
  <c r="L101" i="16"/>
  <c r="I90" i="16"/>
  <c r="L41" i="16"/>
  <c r="K101" i="16"/>
  <c r="K123" i="16"/>
  <c r="L5" i="16"/>
  <c r="J101" i="16"/>
  <c r="H53" i="16"/>
  <c r="H176" i="16"/>
  <c r="H154" i="16"/>
  <c r="K134" i="16"/>
  <c r="L77" i="16"/>
  <c r="I235" i="15"/>
  <c r="I191" i="15"/>
  <c r="I202" i="15"/>
  <c r="H17" i="15"/>
  <c r="L191" i="15"/>
  <c r="J91" i="15"/>
  <c r="J202" i="15"/>
  <c r="H191" i="15"/>
  <c r="H202" i="15"/>
  <c r="L17" i="15"/>
  <c r="J148" i="15"/>
  <c r="I180" i="15"/>
  <c r="H138" i="15"/>
  <c r="K67" i="15"/>
  <c r="J180" i="15"/>
  <c r="L5" i="15"/>
  <c r="J29" i="15"/>
  <c r="I148" i="15"/>
  <c r="L67" i="15"/>
  <c r="I54" i="15"/>
  <c r="K91" i="15"/>
  <c r="J170" i="15"/>
  <c r="L138" i="15"/>
  <c r="K54" i="15"/>
  <c r="J235" i="15"/>
  <c r="L212" i="15"/>
  <c r="J42" i="14"/>
  <c r="H42" i="14"/>
  <c r="H130" i="14"/>
  <c r="H142" i="14"/>
  <c r="K142" i="14"/>
  <c r="J66" i="14"/>
  <c r="H66" i="14"/>
  <c r="J174" i="14"/>
  <c r="I174" i="14"/>
  <c r="J29" i="14"/>
  <c r="K66" i="14"/>
  <c r="L17" i="14"/>
  <c r="L53" i="14"/>
  <c r="H53" i="14"/>
  <c r="L29" i="14"/>
  <c r="I17" i="14"/>
  <c r="H77" i="14"/>
  <c r="K120" i="14"/>
  <c r="K163" i="14"/>
  <c r="H174" i="14"/>
  <c r="L66" i="14"/>
  <c r="H191" i="13"/>
  <c r="I148" i="13"/>
  <c r="L79" i="13"/>
  <c r="L223" i="13"/>
  <c r="H223" i="13"/>
  <c r="H212" i="13"/>
  <c r="H115" i="13"/>
  <c r="I168" i="13"/>
  <c r="I54" i="24"/>
  <c r="J152" i="24"/>
  <c r="H78" i="24"/>
  <c r="J17" i="24"/>
  <c r="J5" i="24"/>
  <c r="H184" i="21"/>
  <c r="L29" i="21"/>
  <c r="K120" i="21"/>
  <c r="J5" i="21"/>
  <c r="J184" i="21"/>
  <c r="J65" i="20"/>
  <c r="H65" i="20"/>
  <c r="J89" i="20"/>
  <c r="H195" i="20"/>
  <c r="L184" i="20"/>
  <c r="J41" i="20"/>
  <c r="I186" i="19"/>
  <c r="K176" i="19"/>
  <c r="I102" i="19"/>
  <c r="L41" i="19"/>
  <c r="I123" i="19"/>
  <c r="L29" i="19"/>
  <c r="J127" i="18"/>
  <c r="J102" i="18"/>
  <c r="I244" i="18"/>
  <c r="J5" i="18"/>
  <c r="H41" i="18"/>
  <c r="K138" i="18"/>
  <c r="K77" i="18"/>
  <c r="J177" i="17"/>
  <c r="J91" i="17"/>
  <c r="K5" i="17"/>
  <c r="L135" i="17"/>
  <c r="K29" i="17"/>
  <c r="H17" i="17"/>
  <c r="I102" i="17"/>
  <c r="K91" i="17"/>
  <c r="H155" i="17"/>
  <c r="J17" i="17"/>
  <c r="J166" i="17"/>
  <c r="K166" i="17"/>
  <c r="H135" i="17"/>
  <c r="H29" i="17"/>
  <c r="J54" i="17"/>
  <c r="L29" i="17"/>
  <c r="L123" i="16"/>
  <c r="J112" i="16"/>
  <c r="J5" i="16"/>
  <c r="L154" i="16"/>
  <c r="I208" i="16"/>
  <c r="H123" i="16"/>
  <c r="I41" i="16"/>
  <c r="L53" i="16"/>
  <c r="J17" i="16"/>
  <c r="K5" i="16"/>
  <c r="I186" i="16"/>
  <c r="L144" i="16"/>
  <c r="L90" i="16"/>
  <c r="J53" i="16"/>
  <c r="I101" i="16"/>
  <c r="J197" i="16"/>
  <c r="I176" i="16"/>
  <c r="K29" i="16"/>
  <c r="L134" i="16"/>
  <c r="K154" i="16"/>
  <c r="I134" i="16"/>
  <c r="J123" i="16"/>
  <c r="K224" i="15"/>
  <c r="K103" i="15"/>
  <c r="L170" i="15"/>
  <c r="K127" i="15"/>
  <c r="K180" i="15"/>
  <c r="L103" i="15"/>
  <c r="K17" i="15"/>
  <c r="I17" i="15"/>
  <c r="I42" i="15"/>
  <c r="K5" i="15"/>
  <c r="K235" i="15"/>
  <c r="I170" i="15"/>
  <c r="I160" i="15"/>
  <c r="H148" i="15"/>
  <c r="K191" i="15"/>
  <c r="L202" i="15"/>
  <c r="H224" i="15"/>
  <c r="H54" i="15"/>
  <c r="K138" i="15"/>
  <c r="J224" i="15"/>
  <c r="I5" i="15"/>
  <c r="L79" i="15"/>
  <c r="H91" i="15"/>
  <c r="I116" i="15"/>
  <c r="J17" i="15"/>
  <c r="I127" i="15"/>
  <c r="K29" i="14"/>
  <c r="H29" i="14"/>
  <c r="K185" i="14"/>
  <c r="L163" i="14"/>
  <c r="H88" i="14"/>
  <c r="I77" i="14"/>
  <c r="I53" i="14"/>
  <c r="H99" i="14"/>
  <c r="L88" i="14"/>
  <c r="K17" i="14"/>
  <c r="L99" i="14"/>
  <c r="I185" i="14"/>
  <c r="I142" i="14"/>
  <c r="L153" i="14"/>
  <c r="L5" i="14"/>
  <c r="K99" i="14"/>
  <c r="I42" i="14"/>
  <c r="L120" i="14"/>
  <c r="H120" i="14"/>
  <c r="K42" i="14"/>
  <c r="J130" i="14"/>
  <c r="I88" i="14"/>
  <c r="L54" i="13"/>
  <c r="I79" i="13"/>
  <c r="K79" i="13"/>
  <c r="K104" i="13"/>
  <c r="K5" i="13"/>
  <c r="J79" i="13"/>
  <c r="H148" i="13"/>
  <c r="I17" i="13"/>
  <c r="H17" i="13"/>
  <c r="L91" i="13"/>
  <c r="K42" i="13"/>
  <c r="H79" i="13"/>
  <c r="J180" i="13"/>
  <c r="J99" i="24"/>
  <c r="I42" i="24"/>
  <c r="I130" i="21"/>
  <c r="K131" i="20"/>
  <c r="J144" i="19"/>
  <c r="L78" i="19"/>
  <c r="I127" i="18"/>
  <c r="K149" i="18"/>
  <c r="H166" i="17"/>
  <c r="L155" i="17"/>
  <c r="I198" i="17"/>
  <c r="H78" i="17"/>
  <c r="K41" i="16"/>
  <c r="K112" i="16"/>
  <c r="I29" i="16"/>
  <c r="L176" i="16"/>
  <c r="I165" i="16"/>
  <c r="H42" i="15"/>
  <c r="H235" i="15"/>
  <c r="H127" i="15"/>
  <c r="J103" i="15"/>
  <c r="L224" i="15"/>
  <c r="K148" i="15"/>
  <c r="K29" i="15"/>
  <c r="K77" i="14"/>
  <c r="J120" i="14"/>
  <c r="I99" i="14"/>
  <c r="I153" i="14"/>
  <c r="K110" i="14"/>
  <c r="H180" i="13"/>
  <c r="K148" i="13"/>
  <c r="H168" i="13"/>
  <c r="J29" i="13"/>
  <c r="J201" i="13"/>
  <c r="H91" i="13"/>
  <c r="J115" i="13"/>
  <c r="I29" i="13"/>
  <c r="I66" i="13"/>
  <c r="K223" i="13"/>
  <c r="H137" i="13"/>
  <c r="I158" i="13"/>
  <c r="J54" i="13"/>
  <c r="K29" i="13"/>
  <c r="K180" i="13"/>
  <c r="L42" i="13"/>
  <c r="L180" i="13"/>
  <c r="J91" i="12"/>
  <c r="K236" i="12"/>
  <c r="K116" i="12"/>
  <c r="I91" i="12"/>
  <c r="J236" i="12"/>
  <c r="L79" i="12"/>
  <c r="H193" i="12"/>
  <c r="L91" i="12"/>
  <c r="I128" i="12"/>
  <c r="I171" i="12"/>
  <c r="J42" i="12"/>
  <c r="J67" i="12"/>
  <c r="H161" i="12"/>
  <c r="J79" i="12"/>
  <c r="H204" i="12"/>
  <c r="J193" i="12"/>
  <c r="I103" i="12"/>
  <c r="L103" i="12"/>
  <c r="L5" i="12"/>
  <c r="J17" i="12"/>
  <c r="K42" i="12"/>
  <c r="J225" i="12"/>
  <c r="I193" i="12"/>
  <c r="H116" i="12"/>
  <c r="L236" i="12"/>
  <c r="K161" i="12"/>
  <c r="L91" i="11"/>
  <c r="L159" i="11"/>
  <c r="L115" i="11"/>
  <c r="K137" i="11"/>
  <c r="H137" i="11"/>
  <c r="K17" i="11"/>
  <c r="J169" i="11"/>
  <c r="L104" i="11"/>
  <c r="H181" i="11"/>
  <c r="H17" i="11"/>
  <c r="H159" i="11"/>
  <c r="H126" i="11"/>
  <c r="L30" i="11"/>
  <c r="I91" i="11"/>
  <c r="L181" i="11"/>
  <c r="H54" i="11"/>
  <c r="K42" i="11"/>
  <c r="K169" i="11"/>
  <c r="H192" i="11"/>
  <c r="H115" i="11"/>
  <c r="I5" i="11"/>
  <c r="J42" i="11"/>
  <c r="J66" i="11"/>
  <c r="J17" i="11"/>
  <c r="J104" i="11"/>
  <c r="K103" i="10"/>
  <c r="J42" i="10"/>
  <c r="K42" i="10"/>
  <c r="I150" i="10"/>
  <c r="I54" i="10"/>
  <c r="H236" i="10"/>
  <c r="K79" i="10"/>
  <c r="K115" i="10"/>
  <c r="H150" i="10"/>
  <c r="J150" i="10"/>
  <c r="L236" i="10"/>
  <c r="J128" i="10"/>
  <c r="I128" i="10"/>
  <c r="I115" i="10"/>
  <c r="K30" i="10"/>
  <c r="H79" i="10"/>
  <c r="H139" i="10"/>
  <c r="L172" i="10"/>
  <c r="I42" i="10"/>
  <c r="K215" i="10"/>
  <c r="J247" i="10"/>
  <c r="L17" i="10"/>
  <c r="J30" i="10"/>
  <c r="J91" i="10"/>
  <c r="I91" i="10"/>
  <c r="H42" i="10"/>
  <c r="J204" i="10"/>
  <c r="I155" i="9"/>
  <c r="L79" i="9"/>
  <c r="J103" i="9"/>
  <c r="K54" i="9"/>
  <c r="J177" i="9"/>
  <c r="H177" i="9"/>
  <c r="L17" i="9"/>
  <c r="L5" i="9"/>
  <c r="L198" i="9"/>
  <c r="L166" i="9"/>
  <c r="I17" i="24"/>
  <c r="H5" i="21"/>
  <c r="I66" i="21"/>
  <c r="J195" i="20"/>
  <c r="L198" i="19"/>
  <c r="I66" i="19"/>
  <c r="L159" i="18"/>
  <c r="J155" i="17"/>
  <c r="L91" i="17"/>
  <c r="I17" i="17"/>
  <c r="L113" i="17"/>
  <c r="H5" i="16"/>
  <c r="J186" i="16"/>
  <c r="J77" i="16"/>
  <c r="L208" i="16"/>
  <c r="I112" i="16"/>
  <c r="H208" i="16"/>
  <c r="I138" i="15"/>
  <c r="J5" i="15"/>
  <c r="I79" i="15"/>
  <c r="J127" i="15"/>
  <c r="K116" i="15"/>
  <c r="J212" i="15"/>
  <c r="I224" i="15"/>
  <c r="L77" i="14"/>
  <c r="J17" i="14"/>
  <c r="I29" i="14"/>
  <c r="L185" i="14"/>
  <c r="L142" i="14"/>
  <c r="K115" i="13"/>
  <c r="J191" i="13"/>
  <c r="I54" i="13"/>
  <c r="K212" i="13"/>
  <c r="H158" i="13"/>
  <c r="J168" i="13"/>
  <c r="K126" i="13"/>
  <c r="I115" i="13"/>
  <c r="J17" i="13"/>
  <c r="H66" i="13"/>
  <c r="H54" i="13"/>
  <c r="I5" i="13"/>
  <c r="L158" i="13"/>
  <c r="K54" i="13"/>
  <c r="K168" i="13"/>
  <c r="I42" i="13"/>
  <c r="I29" i="12"/>
  <c r="K128" i="12"/>
  <c r="I139" i="12"/>
  <c r="H54" i="12"/>
  <c r="I181" i="12"/>
  <c r="I214" i="12"/>
  <c r="H67" i="12"/>
  <c r="H214" i="12"/>
  <c r="I225" i="12"/>
  <c r="H225" i="12"/>
  <c r="K193" i="12"/>
  <c r="H5" i="12"/>
  <c r="K204" i="12"/>
  <c r="J128" i="12"/>
  <c r="L225" i="12"/>
  <c r="L128" i="12"/>
  <c r="L29" i="12"/>
  <c r="I236" i="12"/>
  <c r="J181" i="12"/>
  <c r="L214" i="12"/>
  <c r="I116" i="12"/>
  <c r="J161" i="12"/>
  <c r="L204" i="12"/>
  <c r="H236" i="12"/>
  <c r="I79" i="12"/>
  <c r="H139" i="12"/>
  <c r="H17" i="12"/>
  <c r="J224" i="11"/>
  <c r="I30" i="11"/>
  <c r="L137" i="11"/>
  <c r="I169" i="11"/>
  <c r="J192" i="11"/>
  <c r="K159" i="11"/>
  <c r="H104" i="11"/>
  <c r="I54" i="11"/>
  <c r="I126" i="11"/>
  <c r="K5" i="11"/>
  <c r="L42" i="11"/>
  <c r="K115" i="11"/>
  <c r="K66" i="11"/>
  <c r="I79" i="11"/>
  <c r="H169" i="11"/>
  <c r="I17" i="11"/>
  <c r="L126" i="11"/>
  <c r="H149" i="11"/>
  <c r="L17" i="11"/>
  <c r="L54" i="11"/>
  <c r="H79" i="11"/>
  <c r="J30" i="11"/>
  <c r="H66" i="11"/>
  <c r="J137" i="11"/>
  <c r="I42" i="11"/>
  <c r="L150" i="10"/>
  <c r="K247" i="10"/>
  <c r="I17" i="10"/>
  <c r="L182" i="10"/>
  <c r="L215" i="10"/>
  <c r="K128" i="10"/>
  <c r="K161" i="10"/>
  <c r="J54" i="10"/>
  <c r="L139" i="10"/>
  <c r="I225" i="10"/>
  <c r="I204" i="10"/>
  <c r="I161" i="10"/>
  <c r="H192" i="10"/>
  <c r="H103" i="10"/>
  <c r="J67" i="10"/>
  <c r="H182" i="10"/>
  <c r="I67" i="10"/>
  <c r="H91" i="10"/>
  <c r="J103" i="10"/>
  <c r="L115" i="10"/>
  <c r="I139" i="10"/>
  <c r="J5" i="10"/>
  <c r="J161" i="10"/>
  <c r="I236" i="10"/>
  <c r="L79" i="10"/>
  <c r="H247" i="10"/>
  <c r="H204" i="10"/>
  <c r="L155" i="9"/>
  <c r="H103" i="9"/>
  <c r="K145" i="9"/>
  <c r="K89" i="24"/>
  <c r="J88" i="21"/>
  <c r="H141" i="20"/>
  <c r="I110" i="20"/>
  <c r="H123" i="19"/>
  <c r="H102" i="18"/>
  <c r="I102" i="18"/>
  <c r="K145" i="17"/>
  <c r="H5" i="17"/>
  <c r="L166" i="17"/>
  <c r="H54" i="17"/>
  <c r="I5" i="16"/>
  <c r="H186" i="16"/>
  <c r="I197" i="16"/>
  <c r="K53" i="16"/>
  <c r="J208" i="16"/>
  <c r="L160" i="15"/>
  <c r="J116" i="15"/>
  <c r="I67" i="15"/>
  <c r="I29" i="15"/>
  <c r="H103" i="15"/>
  <c r="J79" i="15"/>
  <c r="H79" i="15"/>
  <c r="K130" i="14"/>
  <c r="H163" i="14"/>
  <c r="J185" i="14"/>
  <c r="I130" i="14"/>
  <c r="L130" i="14"/>
  <c r="H5" i="13"/>
  <c r="L17" i="13"/>
  <c r="K91" i="13"/>
  <c r="H29" i="13"/>
  <c r="I137" i="13"/>
  <c r="L137" i="13"/>
  <c r="H104" i="13"/>
  <c r="K201" i="13"/>
  <c r="I212" i="13"/>
  <c r="I223" i="13"/>
  <c r="J148" i="13"/>
  <c r="L5" i="13"/>
  <c r="K17" i="13"/>
  <c r="L66" i="13"/>
  <c r="I126" i="13"/>
  <c r="J137" i="13"/>
  <c r="H42" i="13"/>
  <c r="J29" i="12"/>
  <c r="J150" i="12"/>
  <c r="J214" i="12"/>
  <c r="L181" i="12"/>
  <c r="K67" i="12"/>
  <c r="I161" i="12"/>
  <c r="I150" i="12"/>
  <c r="L193" i="12"/>
  <c r="K171" i="12"/>
  <c r="H181" i="12"/>
  <c r="H29" i="12"/>
  <c r="J139" i="12"/>
  <c r="J116" i="12"/>
  <c r="I17" i="12"/>
  <c r="K54" i="12"/>
  <c r="L171" i="12"/>
  <c r="I67" i="12"/>
  <c r="J103" i="12"/>
  <c r="I42" i="12"/>
  <c r="H91" i="12"/>
  <c r="H171" i="12"/>
  <c r="J171" i="12"/>
  <c r="K150" i="12"/>
  <c r="L150" i="12"/>
  <c r="K29" i="12"/>
  <c r="L161" i="12"/>
  <c r="J91" i="11"/>
  <c r="I202" i="11"/>
  <c r="I104" i="11"/>
  <c r="K126" i="11"/>
  <c r="K149" i="11"/>
  <c r="L5" i="11"/>
  <c r="I181" i="11"/>
  <c r="H224" i="11"/>
  <c r="H202" i="11"/>
  <c r="I224" i="11"/>
  <c r="K202" i="11"/>
  <c r="H30" i="11"/>
  <c r="J5" i="11"/>
  <c r="J213" i="11"/>
  <c r="I137" i="11"/>
  <c r="I149" i="11"/>
  <c r="H5" i="11"/>
  <c r="I213" i="11"/>
  <c r="K104" i="11"/>
  <c r="I66" i="11"/>
  <c r="K79" i="11"/>
  <c r="H213" i="11"/>
  <c r="K91" i="11"/>
  <c r="L66" i="11"/>
  <c r="J149" i="11"/>
  <c r="L54" i="10"/>
  <c r="H30" i="10"/>
  <c r="L103" i="10"/>
  <c r="L128" i="10"/>
  <c r="H172" i="10"/>
  <c r="I5" i="10"/>
  <c r="I215" i="10"/>
  <c r="L225" i="10"/>
  <c r="L5" i="10"/>
  <c r="K17" i="10"/>
  <c r="H215" i="10"/>
  <c r="L30" i="10"/>
  <c r="H5" i="10"/>
  <c r="J139" i="10"/>
  <c r="K225" i="10"/>
  <c r="I182" i="10"/>
  <c r="J79" i="10"/>
  <c r="J236" i="10"/>
  <c r="I79" i="10"/>
  <c r="K236" i="10"/>
  <c r="I30" i="10"/>
  <c r="K182" i="10"/>
  <c r="H67" i="10"/>
  <c r="J192" i="10"/>
  <c r="K5" i="10"/>
  <c r="L192" i="10"/>
  <c r="H17" i="10"/>
  <c r="H115" i="10"/>
  <c r="L209" i="9"/>
  <c r="H67" i="9"/>
  <c r="L114" i="9"/>
  <c r="J209" i="9"/>
  <c r="L187" i="9"/>
  <c r="H79" i="9"/>
  <c r="L67" i="9"/>
  <c r="K187" i="9"/>
  <c r="K79" i="9"/>
  <c r="H173" i="24"/>
  <c r="J113" i="19"/>
  <c r="H209" i="17"/>
  <c r="L197" i="16"/>
  <c r="I154" i="16"/>
  <c r="L180" i="15"/>
  <c r="I110" i="14"/>
  <c r="J99" i="14"/>
  <c r="L104" i="13"/>
  <c r="L126" i="13"/>
  <c r="K66" i="13"/>
  <c r="L201" i="13"/>
  <c r="K139" i="12"/>
  <c r="K214" i="12"/>
  <c r="K17" i="12"/>
  <c r="K5" i="12"/>
  <c r="L116" i="12"/>
  <c r="K103" i="12"/>
  <c r="L79" i="11"/>
  <c r="I115" i="11"/>
  <c r="J54" i="11"/>
  <c r="H42" i="11"/>
  <c r="L169" i="11"/>
  <c r="K192" i="11"/>
  <c r="K192" i="10"/>
  <c r="J17" i="10"/>
  <c r="K172" i="10"/>
  <c r="H128" i="10"/>
  <c r="J215" i="10"/>
  <c r="J115" i="10"/>
  <c r="L204" i="10"/>
  <c r="K209" i="9"/>
  <c r="I92" i="9"/>
  <c r="H198" i="9"/>
  <c r="J54" i="9"/>
  <c r="I198" i="9"/>
  <c r="I5" i="9"/>
  <c r="I79" i="9"/>
  <c r="K166" i="9"/>
  <c r="K103" i="9"/>
  <c r="H124" i="9"/>
  <c r="J17" i="9"/>
  <c r="I209" i="9"/>
  <c r="K42" i="9"/>
  <c r="I187" i="9"/>
  <c r="K155" i="9"/>
  <c r="J124" i="9"/>
  <c r="J187" i="9"/>
  <c r="H17" i="9"/>
  <c r="L54" i="9"/>
  <c r="I173" i="8"/>
  <c r="L151" i="8"/>
  <c r="K87" i="8"/>
  <c r="I151" i="8"/>
  <c r="L173" i="8"/>
  <c r="L17" i="8"/>
  <c r="H17" i="8"/>
  <c r="H42" i="8"/>
  <c r="L162" i="8"/>
  <c r="I141" i="8"/>
  <c r="H30" i="8"/>
  <c r="K30" i="8"/>
  <c r="K5" i="8"/>
  <c r="J130" i="8"/>
  <c r="I66" i="8"/>
  <c r="J173" i="8"/>
  <c r="H99" i="8"/>
  <c r="H109" i="8"/>
  <c r="K162" i="8"/>
  <c r="L130" i="8"/>
  <c r="L178" i="7"/>
  <c r="H136" i="7"/>
  <c r="L78" i="7"/>
  <c r="L29" i="7"/>
  <c r="J157" i="7"/>
  <c r="I5" i="7"/>
  <c r="I41" i="7"/>
  <c r="H178" i="7"/>
  <c r="H157" i="7"/>
  <c r="I17" i="7"/>
  <c r="J17" i="7"/>
  <c r="K189" i="7"/>
  <c r="L147" i="7"/>
  <c r="K210" i="7"/>
  <c r="I90" i="7"/>
  <c r="H29" i="7"/>
  <c r="L125" i="7"/>
  <c r="J66" i="7"/>
  <c r="I78" i="7"/>
  <c r="K66" i="7"/>
  <c r="J29" i="7"/>
  <c r="H189" i="7"/>
  <c r="J5" i="7"/>
  <c r="H210" i="7"/>
  <c r="K103" i="7"/>
  <c r="K130" i="6"/>
  <c r="J140" i="6"/>
  <c r="K78" i="6"/>
  <c r="H41" i="6"/>
  <c r="H16" i="6"/>
  <c r="K53" i="6"/>
  <c r="L151" i="6"/>
  <c r="L140" i="6"/>
  <c r="J89" i="6"/>
  <c r="I194" i="6"/>
  <c r="I99" i="6"/>
  <c r="K194" i="6"/>
  <c r="J109" i="6"/>
  <c r="H28" i="6"/>
  <c r="J162" i="6"/>
  <c r="I65" i="6"/>
  <c r="L89" i="6"/>
  <c r="L162" i="6"/>
  <c r="L78" i="6"/>
  <c r="J16" i="6"/>
  <c r="I140" i="6"/>
  <c r="I5" i="6"/>
  <c r="H233" i="5"/>
  <c r="J65" i="5"/>
  <c r="I53" i="5"/>
  <c r="I90" i="5"/>
  <c r="H180" i="5"/>
  <c r="L159" i="5"/>
  <c r="K65" i="5"/>
  <c r="H201" i="5"/>
  <c r="K222" i="5"/>
  <c r="K233" i="5"/>
  <c r="L138" i="5"/>
  <c r="L41" i="5"/>
  <c r="K114" i="5"/>
  <c r="H127" i="5"/>
  <c r="K201" i="5"/>
  <c r="J222" i="5"/>
  <c r="J90" i="5"/>
  <c r="L233" i="5"/>
  <c r="J201" i="5"/>
  <c r="J170" i="5"/>
  <c r="J138" i="5"/>
  <c r="J17" i="5"/>
  <c r="L77" i="5"/>
  <c r="K180" i="5"/>
  <c r="L180" i="5"/>
  <c r="I222" i="5"/>
  <c r="L170" i="5"/>
  <c r="H29" i="5"/>
  <c r="J89" i="4"/>
  <c r="L53" i="4"/>
  <c r="H101" i="4"/>
  <c r="I158" i="4"/>
  <c r="L77" i="4"/>
  <c r="H226" i="4"/>
  <c r="I290" i="4"/>
  <c r="H65" i="4"/>
  <c r="H136" i="4"/>
  <c r="I216" i="4"/>
  <c r="J101" i="4"/>
  <c r="I268" i="4"/>
  <c r="H205" i="4"/>
  <c r="I205" i="4"/>
  <c r="L290" i="4"/>
  <c r="I89" i="4"/>
  <c r="H89" i="4"/>
  <c r="L158" i="4"/>
  <c r="I236" i="4"/>
  <c r="H194" i="4"/>
  <c r="H279" i="4"/>
  <c r="L182" i="4"/>
  <c r="H17" i="4"/>
  <c r="L205" i="4"/>
  <c r="K124" i="4"/>
  <c r="H158" i="4"/>
  <c r="J29" i="4"/>
  <c r="I53" i="4"/>
  <c r="I182" i="4"/>
  <c r="J40" i="4"/>
  <c r="I194" i="4"/>
  <c r="H290" i="4"/>
  <c r="J78" i="22"/>
  <c r="I155" i="22"/>
  <c r="L113" i="22"/>
  <c r="K177" i="22"/>
  <c r="K102" i="22"/>
  <c r="L17" i="22"/>
  <c r="I187" i="22"/>
  <c r="L187" i="22"/>
  <c r="H198" i="22"/>
  <c r="H209" i="22"/>
  <c r="J17" i="22"/>
  <c r="K135" i="22"/>
  <c r="I5" i="22"/>
  <c r="L124" i="22"/>
  <c r="J91" i="22"/>
  <c r="I102" i="22"/>
  <c r="I166" i="22"/>
  <c r="I209" i="22"/>
  <c r="I78" i="22"/>
  <c r="J41" i="22"/>
  <c r="K54" i="22"/>
  <c r="L166" i="22"/>
  <c r="J29" i="22"/>
  <c r="J135" i="22"/>
  <c r="J150" i="23"/>
  <c r="H103" i="23"/>
  <c r="I202" i="23"/>
  <c r="K103" i="23"/>
  <c r="K160" i="23"/>
  <c r="J128" i="23"/>
  <c r="H150" i="23"/>
  <c r="L78" i="23"/>
  <c r="L245" i="23"/>
  <c r="L66" i="23"/>
  <c r="H91" i="23"/>
  <c r="J54" i="23"/>
  <c r="L139" i="23"/>
  <c r="H78" i="23"/>
  <c r="J160" i="23"/>
  <c r="K202" i="23"/>
  <c r="L115" i="23"/>
  <c r="L160" i="23"/>
  <c r="I91" i="23"/>
  <c r="J202" i="23"/>
  <c r="I150" i="23"/>
  <c r="I66" i="23"/>
  <c r="I42" i="23"/>
  <c r="K42" i="23"/>
  <c r="I78" i="23"/>
  <c r="J78" i="23"/>
  <c r="I191" i="23"/>
  <c r="L141" i="21"/>
  <c r="J202" i="11"/>
  <c r="K54" i="10"/>
  <c r="I103" i="10"/>
  <c r="K204" i="10"/>
  <c r="H166" i="9"/>
  <c r="J198" i="9"/>
  <c r="L145" i="9"/>
  <c r="J5" i="9"/>
  <c r="L177" i="9"/>
  <c r="I67" i="9"/>
  <c r="K66" i="8"/>
  <c r="L42" i="8"/>
  <c r="K119" i="8"/>
  <c r="J87" i="8"/>
  <c r="J17" i="8"/>
  <c r="H77" i="8"/>
  <c r="J42" i="8"/>
  <c r="H103" i="7"/>
  <c r="K78" i="7"/>
  <c r="L17" i="7"/>
  <c r="K29" i="7"/>
  <c r="K157" i="7"/>
  <c r="I178" i="7"/>
  <c r="K41" i="7"/>
  <c r="I103" i="7"/>
  <c r="I99" i="21"/>
  <c r="H212" i="18"/>
  <c r="K78" i="17"/>
  <c r="K77" i="16"/>
  <c r="H170" i="15"/>
  <c r="L91" i="15"/>
  <c r="K153" i="14"/>
  <c r="L212" i="13"/>
  <c r="L168" i="13"/>
  <c r="K191" i="13"/>
  <c r="I104" i="13"/>
  <c r="L42" i="12"/>
  <c r="J54" i="12"/>
  <c r="I5" i="12"/>
  <c r="K225" i="12"/>
  <c r="J204" i="12"/>
  <c r="I204" i="12"/>
  <c r="L139" i="12"/>
  <c r="L149" i="11"/>
  <c r="L202" i="11"/>
  <c r="J79" i="11"/>
  <c r="L213" i="11"/>
  <c r="I192" i="11"/>
  <c r="L224" i="11"/>
  <c r="J225" i="10"/>
  <c r="I192" i="10"/>
  <c r="H161" i="10"/>
  <c r="K67" i="10"/>
  <c r="H54" i="10"/>
  <c r="K139" i="10"/>
  <c r="K150" i="10"/>
  <c r="J135" i="9"/>
  <c r="I135" i="9"/>
  <c r="L124" i="9"/>
  <c r="L29" i="9"/>
  <c r="J42" i="9"/>
  <c r="H5" i="9"/>
  <c r="L42" i="9"/>
  <c r="L103" i="9"/>
  <c r="I166" i="9"/>
  <c r="K198" i="9"/>
  <c r="K17" i="9"/>
  <c r="I54" i="9"/>
  <c r="J155" i="9"/>
  <c r="I29" i="9"/>
  <c r="K135" i="9"/>
  <c r="H145" i="9"/>
  <c r="J114" i="9"/>
  <c r="K92" i="9"/>
  <c r="H173" i="8"/>
  <c r="I109" i="8"/>
  <c r="K151" i="8"/>
  <c r="J77" i="8"/>
  <c r="J30" i="8"/>
  <c r="I162" i="8"/>
  <c r="L109" i="8"/>
  <c r="K17" i="8"/>
  <c r="I119" i="8"/>
  <c r="J55" i="8"/>
  <c r="H141" i="8"/>
  <c r="H55" i="8"/>
  <c r="H87" i="8"/>
  <c r="L5" i="8"/>
  <c r="H130" i="8"/>
  <c r="J66" i="8"/>
  <c r="K141" i="8"/>
  <c r="J141" i="8"/>
  <c r="I17" i="8"/>
  <c r="J5" i="8"/>
  <c r="J136" i="7"/>
  <c r="J90" i="7"/>
  <c r="L210" i="7"/>
  <c r="K178" i="7"/>
  <c r="L41" i="7"/>
  <c r="J147" i="7"/>
  <c r="L54" i="7"/>
  <c r="I125" i="7"/>
  <c r="J114" i="7"/>
  <c r="K136" i="7"/>
  <c r="L5" i="7"/>
  <c r="K17" i="7"/>
  <c r="L114" i="7"/>
  <c r="J199" i="7"/>
  <c r="J78" i="7"/>
  <c r="K90" i="7"/>
  <c r="I167" i="7"/>
  <c r="J178" i="7"/>
  <c r="J167" i="7"/>
  <c r="K167" i="7"/>
  <c r="H54" i="7"/>
  <c r="I189" i="7"/>
  <c r="L136" i="7"/>
  <c r="I136" i="7"/>
  <c r="J54" i="7"/>
  <c r="I172" i="6"/>
  <c r="J194" i="6"/>
  <c r="J78" i="6"/>
  <c r="J151" i="6"/>
  <c r="L99" i="6"/>
  <c r="J120" i="6"/>
  <c r="J53" i="6"/>
  <c r="L120" i="6"/>
  <c r="K109" i="6"/>
  <c r="H183" i="6"/>
  <c r="K99" i="6"/>
  <c r="I41" i="6"/>
  <c r="K89" i="6"/>
  <c r="I130" i="6"/>
  <c r="I78" i="6"/>
  <c r="K28" i="6"/>
  <c r="J28" i="6"/>
  <c r="K162" i="6"/>
  <c r="K172" i="6"/>
  <c r="I16" i="6"/>
  <c r="I53" i="6"/>
  <c r="J5" i="6"/>
  <c r="L41" i="6"/>
  <c r="L201" i="5"/>
  <c r="J127" i="5"/>
  <c r="J180" i="5"/>
  <c r="H102" i="5"/>
  <c r="I102" i="5"/>
  <c r="I138" i="5"/>
  <c r="I5" i="5"/>
  <c r="I212" i="5"/>
  <c r="L244" i="5"/>
  <c r="J212" i="5"/>
  <c r="L5" i="5"/>
  <c r="H53" i="5"/>
  <c r="I190" i="5"/>
  <c r="H138" i="5"/>
  <c r="J102" i="5"/>
  <c r="I17" i="5"/>
  <c r="K244" i="5"/>
  <c r="K90" i="5"/>
  <c r="L149" i="5"/>
  <c r="I170" i="5"/>
  <c r="K77" i="5"/>
  <c r="L17" i="5"/>
  <c r="L53" i="5"/>
  <c r="L190" i="5"/>
  <c r="K190" i="5"/>
  <c r="K53" i="5"/>
  <c r="L222" i="5"/>
  <c r="J258" i="4"/>
  <c r="J136" i="4"/>
  <c r="J205" i="4"/>
  <c r="L236" i="4"/>
  <c r="K136" i="4"/>
  <c r="I136" i="4"/>
  <c r="J279" i="4"/>
  <c r="K258" i="4"/>
  <c r="K40" i="4"/>
  <c r="H236" i="4"/>
  <c r="L226" i="4"/>
  <c r="I171" i="4"/>
  <c r="L268" i="4"/>
  <c r="L40" i="4"/>
  <c r="K268" i="4"/>
  <c r="K171" i="4"/>
  <c r="K29" i="4"/>
  <c r="J247" i="4"/>
  <c r="I40" i="4"/>
  <c r="L171" i="4"/>
  <c r="H77" i="4"/>
  <c r="J158" i="4"/>
  <c r="L5" i="4"/>
  <c r="I247" i="4"/>
  <c r="H29" i="4"/>
  <c r="I124" i="4"/>
  <c r="L258" i="4"/>
  <c r="K53" i="4"/>
  <c r="H247" i="4"/>
  <c r="L194" i="4"/>
  <c r="L65" i="4"/>
  <c r="K77" i="4"/>
  <c r="L124" i="4"/>
  <c r="H124" i="22"/>
  <c r="H145" i="22"/>
  <c r="K166" i="22"/>
  <c r="I17" i="22"/>
  <c r="H54" i="22"/>
  <c r="H166" i="22"/>
  <c r="K209" i="22"/>
  <c r="J187" i="22"/>
  <c r="H5" i="22"/>
  <c r="I145" i="22"/>
  <c r="H17" i="22"/>
  <c r="J5" i="22"/>
  <c r="L102" i="22"/>
  <c r="H113" i="22"/>
  <c r="H135" i="22"/>
  <c r="H41" i="22"/>
  <c r="I198" i="22"/>
  <c r="H66" i="22"/>
  <c r="L209" i="22"/>
  <c r="L177" i="22"/>
  <c r="H177" i="22"/>
  <c r="L198" i="22"/>
  <c r="H155" i="22"/>
  <c r="J155" i="22"/>
  <c r="I115" i="23"/>
  <c r="I103" i="23"/>
  <c r="I128" i="23"/>
  <c r="K139" i="23"/>
  <c r="J191" i="23"/>
  <c r="K223" i="23"/>
  <c r="J139" i="23"/>
  <c r="L128" i="23"/>
  <c r="H223" i="23"/>
  <c r="K54" i="23"/>
  <c r="L181" i="23"/>
  <c r="K171" i="23"/>
  <c r="I223" i="23"/>
  <c r="J223" i="23"/>
  <c r="H181" i="23"/>
  <c r="I54" i="23"/>
  <c r="I91" i="17"/>
  <c r="L165" i="16"/>
  <c r="I212" i="15"/>
  <c r="H180" i="15"/>
  <c r="L42" i="14"/>
  <c r="J158" i="13"/>
  <c r="J5" i="13"/>
  <c r="K137" i="13"/>
  <c r="J212" i="13"/>
  <c r="I54" i="12"/>
  <c r="H150" i="12"/>
  <c r="K79" i="12"/>
  <c r="L67" i="12"/>
  <c r="H42" i="12"/>
  <c r="L17" i="12"/>
  <c r="L54" i="12"/>
  <c r="K224" i="11"/>
  <c r="K213" i="11"/>
  <c r="L192" i="11"/>
  <c r="J115" i="11"/>
  <c r="K91" i="10"/>
  <c r="I247" i="10"/>
  <c r="L92" i="9"/>
  <c r="I177" i="9"/>
  <c r="I103" i="9"/>
  <c r="J92" i="9"/>
  <c r="I145" i="9"/>
  <c r="K99" i="8"/>
  <c r="K173" i="8"/>
  <c r="I42" i="8"/>
  <c r="L66" i="8"/>
  <c r="L87" i="8"/>
  <c r="I77" i="8"/>
  <c r="K114" i="7"/>
  <c r="K147" i="7"/>
  <c r="H167" i="7"/>
  <c r="I221" i="7"/>
  <c r="I54" i="7"/>
  <c r="K65" i="20"/>
  <c r="L198" i="17"/>
  <c r="K144" i="16"/>
  <c r="L112" i="16"/>
  <c r="J138" i="15"/>
  <c r="K5" i="14"/>
  <c r="I66" i="14"/>
  <c r="H126" i="13"/>
  <c r="L29" i="13"/>
  <c r="L148" i="13"/>
  <c r="K158" i="13"/>
  <c r="K181" i="12"/>
  <c r="H128" i="12"/>
  <c r="K91" i="12"/>
  <c r="H103" i="12"/>
  <c r="J5" i="12"/>
  <c r="H79" i="12"/>
  <c r="K54" i="11"/>
  <c r="K181" i="11"/>
  <c r="I159" i="11"/>
  <c r="J126" i="11"/>
  <c r="K30" i="11"/>
  <c r="J159" i="11"/>
  <c r="J181" i="11"/>
  <c r="I172" i="10"/>
  <c r="L247" i="10"/>
  <c r="L161" i="10"/>
  <c r="L91" i="10"/>
  <c r="L42" i="10"/>
  <c r="J172" i="10"/>
  <c r="J182" i="10"/>
  <c r="I114" i="9"/>
  <c r="J166" i="9"/>
  <c r="I124" i="9"/>
  <c r="K124" i="9"/>
  <c r="K177" i="9"/>
  <c r="J67" i="9"/>
  <c r="L135" i="9"/>
  <c r="H187" i="9"/>
  <c r="K67" i="9"/>
  <c r="I42" i="9"/>
  <c r="H42" i="9"/>
  <c r="I17" i="9"/>
  <c r="J29" i="9"/>
  <c r="H92" i="9"/>
  <c r="K114" i="9"/>
  <c r="K29" i="9"/>
  <c r="J145" i="9"/>
  <c r="H209" i="9"/>
  <c r="L55" i="8"/>
  <c r="K109" i="8"/>
  <c r="H5" i="8"/>
  <c r="H119" i="8"/>
  <c r="I87" i="8"/>
  <c r="I5" i="8"/>
  <c r="J151" i="8"/>
  <c r="I55" i="8"/>
  <c r="J109" i="8"/>
  <c r="H162" i="8"/>
  <c r="L141" i="8"/>
  <c r="I99" i="8"/>
  <c r="K130" i="8"/>
  <c r="H151" i="8"/>
  <c r="I30" i="8"/>
  <c r="J119" i="8"/>
  <c r="J99" i="8"/>
  <c r="H66" i="8"/>
  <c r="L99" i="8"/>
  <c r="K55" i="8"/>
  <c r="H17" i="7"/>
  <c r="L157" i="7"/>
  <c r="H90" i="7"/>
  <c r="H66" i="7"/>
  <c r="L221" i="7"/>
  <c r="H221" i="7"/>
  <c r="I147" i="7"/>
  <c r="L66" i="7"/>
  <c r="H41" i="7"/>
  <c r="K199" i="7"/>
  <c r="J189" i="7"/>
  <c r="I114" i="7"/>
  <c r="L189" i="7"/>
  <c r="L90" i="7"/>
  <c r="J221" i="7"/>
  <c r="I210" i="7"/>
  <c r="J41" i="7"/>
  <c r="J210" i="7"/>
  <c r="L103" i="7"/>
  <c r="H147" i="7"/>
  <c r="I29" i="7"/>
  <c r="J125" i="7"/>
  <c r="L199" i="7"/>
  <c r="K54" i="7"/>
  <c r="I157" i="7"/>
  <c r="K151" i="6"/>
  <c r="L183" i="6"/>
  <c r="K41" i="6"/>
  <c r="H151" i="6"/>
  <c r="I151" i="6"/>
  <c r="J65" i="6"/>
  <c r="L53" i="6"/>
  <c r="K183" i="6"/>
  <c r="H5" i="6"/>
  <c r="L5" i="6"/>
  <c r="H162" i="6"/>
  <c r="J99" i="6"/>
  <c r="H172" i="6"/>
  <c r="L109" i="6"/>
  <c r="H65" i="6"/>
  <c r="H194" i="6"/>
  <c r="L194" i="6"/>
  <c r="J130" i="6"/>
  <c r="H109" i="6"/>
  <c r="I120" i="6"/>
  <c r="H53" i="6"/>
  <c r="J41" i="6"/>
  <c r="I201" i="5"/>
  <c r="I114" i="5"/>
  <c r="J244" i="5"/>
  <c r="H41" i="5"/>
  <c r="H77" i="5"/>
  <c r="L127" i="5"/>
  <c r="K159" i="5"/>
  <c r="H90" i="5"/>
  <c r="K127" i="5"/>
  <c r="H222" i="5"/>
  <c r="I127" i="5"/>
  <c r="K29" i="5"/>
  <c r="I244" i="5"/>
  <c r="J114" i="5"/>
  <c r="H190" i="5"/>
  <c r="I77" i="5"/>
  <c r="L102" i="5"/>
  <c r="J149" i="5"/>
  <c r="K41" i="5"/>
  <c r="H159" i="5"/>
  <c r="J41" i="5"/>
  <c r="H114" i="5"/>
  <c r="L90" i="5"/>
  <c r="K149" i="5"/>
  <c r="K212" i="5"/>
  <c r="K5" i="5"/>
  <c r="K170" i="5"/>
  <c r="I233" i="5"/>
  <c r="K279" i="4"/>
  <c r="H5" i="4"/>
  <c r="J5" i="4"/>
  <c r="J53" i="4"/>
  <c r="J268" i="4"/>
  <c r="I101" i="4"/>
  <c r="I147" i="4"/>
  <c r="K101" i="4"/>
  <c r="L29" i="4"/>
  <c r="I279" i="4"/>
  <c r="I17" i="4"/>
  <c r="H268" i="4"/>
  <c r="I5" i="4"/>
  <c r="K236" i="4"/>
  <c r="K147" i="4"/>
  <c r="L279" i="4"/>
  <c r="J216" i="4"/>
  <c r="K89" i="4"/>
  <c r="K290" i="4"/>
  <c r="J171" i="4"/>
  <c r="J226" i="4"/>
  <c r="J182" i="4"/>
  <c r="J65" i="4"/>
  <c r="H53" i="4"/>
  <c r="K5" i="4"/>
  <c r="H113" i="4"/>
  <c r="K113" i="4"/>
  <c r="H124" i="4"/>
  <c r="I29" i="4"/>
  <c r="L136" i="4"/>
  <c r="I77" i="4"/>
  <c r="H182" i="4"/>
  <c r="H29" i="22"/>
  <c r="J166" i="22"/>
  <c r="J177" i="22"/>
  <c r="I113" i="22"/>
  <c r="L91" i="22"/>
  <c r="H78" i="22"/>
  <c r="K5" i="22"/>
  <c r="L78" i="22"/>
  <c r="K124" i="22"/>
  <c r="I66" i="22"/>
  <c r="K29" i="22"/>
  <c r="L41" i="22"/>
  <c r="J113" i="22"/>
  <c r="K145" i="22"/>
  <c r="K187" i="22"/>
  <c r="H91" i="22"/>
  <c r="J145" i="22"/>
  <c r="J198" i="22"/>
  <c r="J54" i="22"/>
  <c r="I177" i="22"/>
  <c r="K78" i="22"/>
  <c r="L145" i="22"/>
  <c r="I124" i="22"/>
  <c r="K198" i="22"/>
  <c r="J103" i="23"/>
  <c r="L202" i="23"/>
  <c r="L213" i="23"/>
  <c r="I160" i="23"/>
  <c r="K150" i="23"/>
  <c r="J245" i="23"/>
  <c r="K181" i="23"/>
  <c r="H234" i="23"/>
  <c r="H191" i="23"/>
  <c r="H213" i="23"/>
  <c r="J181" i="23"/>
  <c r="L150" i="23"/>
  <c r="K66" i="23"/>
  <c r="H54" i="23"/>
  <c r="L191" i="23"/>
  <c r="J213" i="23"/>
  <c r="K213" i="23"/>
  <c r="K234" i="23"/>
  <c r="I213" i="23"/>
  <c r="I139" i="23"/>
  <c r="J171" i="23"/>
  <c r="H160" i="23"/>
  <c r="H115" i="23"/>
  <c r="H42" i="23"/>
  <c r="L91" i="23"/>
  <c r="I181" i="23"/>
  <c r="L171" i="23"/>
  <c r="L42" i="23"/>
  <c r="H77" i="18"/>
  <c r="H91" i="11"/>
  <c r="L67" i="10"/>
  <c r="H225" i="10"/>
  <c r="H54" i="9"/>
  <c r="H114" i="9"/>
  <c r="J79" i="9"/>
  <c r="H155" i="9"/>
  <c r="H29" i="9"/>
  <c r="H135" i="9"/>
  <c r="K5" i="9"/>
  <c r="J162" i="8"/>
  <c r="K42" i="8"/>
  <c r="I130" i="8"/>
  <c r="K77" i="8"/>
  <c r="L77" i="8"/>
  <c r="L30" i="8"/>
  <c r="L119" i="8"/>
  <c r="K5" i="7"/>
  <c r="H125" i="7"/>
  <c r="I199" i="7"/>
  <c r="H78" i="7"/>
  <c r="I66" i="7"/>
  <c r="H5" i="7"/>
  <c r="K221" i="7"/>
  <c r="H199" i="7"/>
  <c r="H114" i="7"/>
  <c r="I162" i="6"/>
  <c r="K120" i="6"/>
  <c r="L130" i="6"/>
  <c r="I183" i="6"/>
  <c r="L65" i="6"/>
  <c r="K5" i="6"/>
  <c r="K102" i="5"/>
  <c r="L29" i="5"/>
  <c r="J159" i="5"/>
  <c r="H170" i="5"/>
  <c r="L114" i="5"/>
  <c r="I65" i="5"/>
  <c r="I180" i="5"/>
  <c r="I258" i="4"/>
  <c r="J194" i="4"/>
  <c r="I226" i="4"/>
  <c r="J17" i="4"/>
  <c r="K216" i="4"/>
  <c r="J77" i="4"/>
  <c r="J113" i="4"/>
  <c r="H216" i="4"/>
  <c r="H187" i="22"/>
  <c r="L66" i="22"/>
  <c r="I54" i="22"/>
  <c r="L29" i="22"/>
  <c r="I41" i="22"/>
  <c r="K17" i="22"/>
  <c r="K245" i="23"/>
  <c r="K128" i="23"/>
  <c r="J115" i="23"/>
  <c r="K91" i="23"/>
  <c r="I245" i="23"/>
  <c r="H102" i="22"/>
  <c r="K155" i="22"/>
  <c r="I234" i="23"/>
  <c r="J42" i="23"/>
  <c r="J103" i="7"/>
  <c r="I159" i="5"/>
  <c r="H5" i="5"/>
  <c r="J236" i="4"/>
  <c r="J290" i="4"/>
  <c r="L216" i="4"/>
  <c r="I91" i="22"/>
  <c r="H245" i="23"/>
  <c r="H202" i="23"/>
  <c r="L167" i="7"/>
  <c r="I28" i="6"/>
  <c r="I109" i="6"/>
  <c r="H89" i="6"/>
  <c r="H140" i="6"/>
  <c r="K140" i="6"/>
  <c r="L16" i="6"/>
  <c r="H244" i="5"/>
  <c r="J29" i="5"/>
  <c r="H17" i="5"/>
  <c r="J77" i="5"/>
  <c r="L65" i="5"/>
  <c r="I149" i="5"/>
  <c r="J233" i="5"/>
  <c r="K182" i="4"/>
  <c r="K205" i="4"/>
  <c r="H40" i="4"/>
  <c r="H147" i="4"/>
  <c r="J147" i="4"/>
  <c r="I65" i="4"/>
  <c r="L17" i="4"/>
  <c r="K247" i="4"/>
  <c r="K66" i="22"/>
  <c r="L54" i="22"/>
  <c r="K115" i="23"/>
  <c r="H78" i="6"/>
  <c r="H99" i="6"/>
  <c r="I89" i="6"/>
  <c r="K65" i="6"/>
  <c r="H120" i="6"/>
  <c r="I29" i="5"/>
  <c r="J53" i="5"/>
  <c r="L147" i="4"/>
  <c r="I113" i="4"/>
  <c r="J124" i="4"/>
  <c r="L155" i="22"/>
  <c r="L135" i="22"/>
  <c r="I171" i="23"/>
  <c r="K191" i="23"/>
  <c r="K125" i="7"/>
  <c r="H130" i="6"/>
  <c r="J172" i="6"/>
  <c r="L172" i="6"/>
  <c r="J183" i="6"/>
  <c r="K16" i="6"/>
  <c r="L212" i="5"/>
  <c r="H212" i="5"/>
  <c r="K17" i="5"/>
  <c r="H65" i="5"/>
  <c r="K138" i="5"/>
  <c r="H149" i="5"/>
  <c r="J5" i="5"/>
  <c r="L247" i="4"/>
  <c r="K194" i="4"/>
  <c r="L89" i="4"/>
  <c r="K65" i="4"/>
  <c r="L113" i="4"/>
  <c r="L101" i="4"/>
  <c r="K226" i="4"/>
  <c r="H258" i="4"/>
  <c r="K91" i="22"/>
  <c r="K41" i="22"/>
  <c r="L5" i="22"/>
  <c r="K113" i="22"/>
  <c r="I29" i="22"/>
  <c r="J124" i="22"/>
  <c r="J234" i="23"/>
  <c r="H139" i="23"/>
  <c r="L223" i="23"/>
  <c r="K78" i="23"/>
  <c r="J66" i="23"/>
  <c r="L103" i="23"/>
  <c r="L54" i="23"/>
  <c r="J102" i="22"/>
  <c r="J66" i="22"/>
  <c r="H66" i="23"/>
  <c r="J91" i="23"/>
  <c r="L234" i="23"/>
  <c r="L28" i="6"/>
  <c r="I41" i="5"/>
  <c r="J190" i="5"/>
  <c r="K158" i="4"/>
  <c r="K17" i="4"/>
  <c r="H171" i="4"/>
  <c r="I135" i="22"/>
  <c r="J209" i="22"/>
  <c r="H128" i="23"/>
  <c r="H171" i="23"/>
  <c r="O171" i="23" l="1"/>
  <c r="H127" i="23"/>
  <c r="O128" i="23"/>
  <c r="O171" i="4"/>
  <c r="H170" i="4"/>
  <c r="L233" i="23"/>
  <c r="J90" i="23"/>
  <c r="O66" i="23"/>
  <c r="O139" i="23"/>
  <c r="J233" i="23"/>
  <c r="L4" i="22"/>
  <c r="K90" i="22"/>
  <c r="O258" i="4"/>
  <c r="J4" i="5"/>
  <c r="O149" i="5"/>
  <c r="O65" i="5"/>
  <c r="O212" i="5"/>
  <c r="J182" i="6"/>
  <c r="O130" i="6"/>
  <c r="O120" i="6"/>
  <c r="O99" i="6"/>
  <c r="H77" i="6"/>
  <c r="O78" i="6"/>
  <c r="L53" i="22"/>
  <c r="O147" i="4"/>
  <c r="O40" i="4"/>
  <c r="J232" i="5"/>
  <c r="O17" i="5"/>
  <c r="O244" i="5"/>
  <c r="O140" i="6"/>
  <c r="O89" i="6"/>
  <c r="O202" i="23"/>
  <c r="O245" i="23"/>
  <c r="I90" i="22"/>
  <c r="O5" i="5"/>
  <c r="H4" i="5"/>
  <c r="J102" i="7"/>
  <c r="J41" i="23"/>
  <c r="I233" i="23"/>
  <c r="O102" i="22"/>
  <c r="K90" i="23"/>
  <c r="K127" i="23"/>
  <c r="I53" i="22"/>
  <c r="O187" i="22"/>
  <c r="O216" i="4"/>
  <c r="O170" i="5"/>
  <c r="K4" i="6"/>
  <c r="I182" i="6"/>
  <c r="O114" i="7"/>
  <c r="O199" i="7"/>
  <c r="O5" i="7"/>
  <c r="H4" i="7"/>
  <c r="O78" i="7"/>
  <c r="O125" i="7"/>
  <c r="K4" i="7"/>
  <c r="L29" i="8"/>
  <c r="J161" i="8"/>
  <c r="K4" i="9"/>
  <c r="O135" i="9"/>
  <c r="O29" i="9"/>
  <c r="O155" i="9"/>
  <c r="O114" i="9"/>
  <c r="O54" i="9"/>
  <c r="O225" i="10"/>
  <c r="L66" i="10"/>
  <c r="O91" i="11"/>
  <c r="O77" i="18"/>
  <c r="L41" i="23"/>
  <c r="L90" i="23"/>
  <c r="H41" i="23"/>
  <c r="O42" i="23"/>
  <c r="O115" i="23"/>
  <c r="O160" i="23"/>
  <c r="K233" i="23"/>
  <c r="O54" i="23"/>
  <c r="O213" i="23"/>
  <c r="O191" i="23"/>
  <c r="O234" i="23"/>
  <c r="H233" i="23"/>
  <c r="O233" i="23" s="1"/>
  <c r="K197" i="22"/>
  <c r="J53" i="22"/>
  <c r="J197" i="22"/>
  <c r="O91" i="22"/>
  <c r="H90" i="22"/>
  <c r="K4" i="22"/>
  <c r="O78" i="22"/>
  <c r="L90" i="22"/>
  <c r="O29" i="22"/>
  <c r="O182" i="4"/>
  <c r="L135" i="4"/>
  <c r="O124" i="4"/>
  <c r="O113" i="4"/>
  <c r="K4" i="4"/>
  <c r="H52" i="4"/>
  <c r="O53" i="4"/>
  <c r="J170" i="4"/>
  <c r="L278" i="4"/>
  <c r="I4" i="4"/>
  <c r="O268" i="4"/>
  <c r="I278" i="4"/>
  <c r="J52" i="4"/>
  <c r="J4" i="4"/>
  <c r="O5" i="4"/>
  <c r="H4" i="4"/>
  <c r="K278" i="4"/>
  <c r="I232" i="5"/>
  <c r="K4" i="5"/>
  <c r="L89" i="5"/>
  <c r="O114" i="5"/>
  <c r="O159" i="5"/>
  <c r="O190" i="5"/>
  <c r="I126" i="5"/>
  <c r="O222" i="5"/>
  <c r="K126" i="5"/>
  <c r="O90" i="5"/>
  <c r="H89" i="5"/>
  <c r="L126" i="5"/>
  <c r="O77" i="5"/>
  <c r="O41" i="5"/>
  <c r="J40" i="6"/>
  <c r="O53" i="6"/>
  <c r="O109" i="6"/>
  <c r="O194" i="6"/>
  <c r="O65" i="6"/>
  <c r="O172" i="6"/>
  <c r="O162" i="6"/>
  <c r="L4" i="6"/>
  <c r="O5" i="6"/>
  <c r="H4" i="6"/>
  <c r="K182" i="6"/>
  <c r="O151" i="6"/>
  <c r="K40" i="6"/>
  <c r="L182" i="6"/>
  <c r="K53" i="7"/>
  <c r="O147" i="7"/>
  <c r="L102" i="7"/>
  <c r="J209" i="7"/>
  <c r="I209" i="7"/>
  <c r="O41" i="7"/>
  <c r="O221" i="7"/>
  <c r="O66" i="7"/>
  <c r="O90" i="7"/>
  <c r="O17" i="7"/>
  <c r="K54" i="8"/>
  <c r="O66" i="8"/>
  <c r="I29" i="8"/>
  <c r="O151" i="8"/>
  <c r="O162" i="8"/>
  <c r="H161" i="8"/>
  <c r="I54" i="8"/>
  <c r="I4" i="8"/>
  <c r="O119" i="8"/>
  <c r="H4" i="8"/>
  <c r="O5" i="8"/>
  <c r="L54" i="8"/>
  <c r="O209" i="9"/>
  <c r="O92" i="9"/>
  <c r="H91" i="9"/>
  <c r="H41" i="9"/>
  <c r="O42" i="9"/>
  <c r="I41" i="9"/>
  <c r="K66" i="9"/>
  <c r="O187" i="9"/>
  <c r="J66" i="9"/>
  <c r="K29" i="11"/>
  <c r="O79" i="12"/>
  <c r="J4" i="12"/>
  <c r="O103" i="12"/>
  <c r="O128" i="12"/>
  <c r="O126" i="13"/>
  <c r="I65" i="14"/>
  <c r="K4" i="14"/>
  <c r="L197" i="17"/>
  <c r="I53" i="7"/>
  <c r="O167" i="7"/>
  <c r="J91" i="9"/>
  <c r="L91" i="9"/>
  <c r="K212" i="11"/>
  <c r="H41" i="12"/>
  <c r="O42" i="12"/>
  <c r="L66" i="12"/>
  <c r="O150" i="12"/>
  <c r="J211" i="13"/>
  <c r="J4" i="13"/>
  <c r="L41" i="14"/>
  <c r="O180" i="15"/>
  <c r="I90" i="17"/>
  <c r="O181" i="23"/>
  <c r="O223" i="23"/>
  <c r="L127" i="23"/>
  <c r="I127" i="23"/>
  <c r="O155" i="22"/>
  <c r="L197" i="22"/>
  <c r="O177" i="22"/>
  <c r="O66" i="22"/>
  <c r="I197" i="22"/>
  <c r="O41" i="22"/>
  <c r="O135" i="22"/>
  <c r="O113" i="22"/>
  <c r="J4" i="22"/>
  <c r="O17" i="22"/>
  <c r="O5" i="22"/>
  <c r="H4" i="22"/>
  <c r="O166" i="22"/>
  <c r="O54" i="22"/>
  <c r="H53" i="22"/>
  <c r="O145" i="22"/>
  <c r="O124" i="22"/>
  <c r="O247" i="4"/>
  <c r="K52" i="4"/>
  <c r="O29" i="4"/>
  <c r="L4" i="4"/>
  <c r="O77" i="4"/>
  <c r="L170" i="4"/>
  <c r="K170" i="4"/>
  <c r="I170" i="4"/>
  <c r="O236" i="4"/>
  <c r="J278" i="4"/>
  <c r="I135" i="4"/>
  <c r="K135" i="4"/>
  <c r="J135" i="4"/>
  <c r="K89" i="5"/>
  <c r="O138" i="5"/>
  <c r="O53" i="5"/>
  <c r="L4" i="5"/>
  <c r="I4" i="5"/>
  <c r="O102" i="5"/>
  <c r="J126" i="5"/>
  <c r="L40" i="6"/>
  <c r="J4" i="6"/>
  <c r="I77" i="6"/>
  <c r="I40" i="6"/>
  <c r="H182" i="6"/>
  <c r="O182" i="6" s="1"/>
  <c r="O183" i="6"/>
  <c r="J77" i="6"/>
  <c r="J53" i="7"/>
  <c r="H53" i="7"/>
  <c r="O54" i="7"/>
  <c r="L4" i="7"/>
  <c r="L53" i="7"/>
  <c r="L209" i="7"/>
  <c r="J4" i="8"/>
  <c r="O130" i="8"/>
  <c r="L4" i="8"/>
  <c r="O87" i="8"/>
  <c r="O55" i="8"/>
  <c r="H54" i="8"/>
  <c r="O54" i="8" s="1"/>
  <c r="O141" i="8"/>
  <c r="J54" i="8"/>
  <c r="I161" i="8"/>
  <c r="J29" i="8"/>
  <c r="O173" i="8"/>
  <c r="K91" i="9"/>
  <c r="O145" i="9"/>
  <c r="K197" i="9"/>
  <c r="L41" i="9"/>
  <c r="O5" i="9"/>
  <c r="H4" i="9"/>
  <c r="J41" i="9"/>
  <c r="O54" i="10"/>
  <c r="K66" i="10"/>
  <c r="O161" i="10"/>
  <c r="L212" i="11"/>
  <c r="J78" i="11"/>
  <c r="K224" i="12"/>
  <c r="I4" i="12"/>
  <c r="L41" i="12"/>
  <c r="I103" i="13"/>
  <c r="L211" i="13"/>
  <c r="O170" i="15"/>
  <c r="O212" i="18"/>
  <c r="I102" i="7"/>
  <c r="O103" i="7"/>
  <c r="H102" i="7"/>
  <c r="O77" i="8"/>
  <c r="I66" i="9"/>
  <c r="J4" i="9"/>
  <c r="J197" i="9"/>
  <c r="O166" i="9"/>
  <c r="K41" i="23"/>
  <c r="I41" i="23"/>
  <c r="I90" i="23"/>
  <c r="O78" i="23"/>
  <c r="O91" i="23"/>
  <c r="H90" i="23"/>
  <c r="O90" i="23" s="1"/>
  <c r="O150" i="23"/>
  <c r="J127" i="23"/>
  <c r="O103" i="23"/>
  <c r="K53" i="22"/>
  <c r="J90" i="22"/>
  <c r="I4" i="22"/>
  <c r="O209" i="22"/>
  <c r="O198" i="22"/>
  <c r="H197" i="22"/>
  <c r="O197" i="22" s="1"/>
  <c r="O290" i="4"/>
  <c r="I52" i="4"/>
  <c r="O158" i="4"/>
  <c r="O17" i="4"/>
  <c r="O279" i="4"/>
  <c r="H278" i="4"/>
  <c r="O278" i="4" s="1"/>
  <c r="O194" i="4"/>
  <c r="O89" i="4"/>
  <c r="O205" i="4"/>
  <c r="O136" i="4"/>
  <c r="H135" i="4"/>
  <c r="O135" i="4" s="1"/>
  <c r="O65" i="4"/>
  <c r="O226" i="4"/>
  <c r="O101" i="4"/>
  <c r="L52" i="4"/>
  <c r="O29" i="5"/>
  <c r="L232" i="5"/>
  <c r="J89" i="5"/>
  <c r="O127" i="5"/>
  <c r="H126" i="5"/>
  <c r="O126" i="5" s="1"/>
  <c r="K232" i="5"/>
  <c r="O201" i="5"/>
  <c r="O180" i="5"/>
  <c r="I89" i="5"/>
  <c r="H232" i="5"/>
  <c r="O232" i="5" s="1"/>
  <c r="O233" i="5"/>
  <c r="I4" i="6"/>
  <c r="L77" i="6"/>
  <c r="O28" i="6"/>
  <c r="O16" i="6"/>
  <c r="H40" i="6"/>
  <c r="O40" i="6" s="1"/>
  <c r="O41" i="6"/>
  <c r="K77" i="6"/>
  <c r="K102" i="7"/>
  <c r="O210" i="7"/>
  <c r="H209" i="7"/>
  <c r="J4" i="7"/>
  <c r="O189" i="7"/>
  <c r="O29" i="7"/>
  <c r="K209" i="7"/>
  <c r="O157" i="7"/>
  <c r="O178" i="7"/>
  <c r="I4" i="7"/>
  <c r="O136" i="7"/>
  <c r="K161" i="8"/>
  <c r="O109" i="8"/>
  <c r="O99" i="8"/>
  <c r="K4" i="8"/>
  <c r="K29" i="8"/>
  <c r="H29" i="8"/>
  <c r="O30" i="8"/>
  <c r="L161" i="8"/>
  <c r="O42" i="8"/>
  <c r="O17" i="8"/>
  <c r="O17" i="9"/>
  <c r="K41" i="9"/>
  <c r="O124" i="9"/>
  <c r="I4" i="9"/>
  <c r="I197" i="9"/>
  <c r="O198" i="9"/>
  <c r="H197" i="9"/>
  <c r="I91" i="9"/>
  <c r="O128" i="10"/>
  <c r="H127" i="10"/>
  <c r="O42" i="11"/>
  <c r="L78" i="11"/>
  <c r="L115" i="12"/>
  <c r="K4" i="12"/>
  <c r="L103" i="13"/>
  <c r="L196" i="16"/>
  <c r="O209" i="17"/>
  <c r="O173" i="24"/>
  <c r="H172" i="24"/>
  <c r="L66" i="9"/>
  <c r="O79" i="9"/>
  <c r="H66" i="9"/>
  <c r="O67" i="9"/>
  <c r="O115" i="10"/>
  <c r="O17" i="10"/>
  <c r="K4" i="10"/>
  <c r="H66" i="10"/>
  <c r="O67" i="10"/>
  <c r="I29" i="10"/>
  <c r="K235" i="10"/>
  <c r="J235" i="10"/>
  <c r="O5" i="10"/>
  <c r="H4" i="10"/>
  <c r="L29" i="10"/>
  <c r="O215" i="10"/>
  <c r="L4" i="10"/>
  <c r="I4" i="10"/>
  <c r="O172" i="10"/>
  <c r="L127" i="10"/>
  <c r="H29" i="10"/>
  <c r="O30" i="10"/>
  <c r="O213" i="11"/>
  <c r="H212" i="11"/>
  <c r="O212" i="11" s="1"/>
  <c r="K78" i="11"/>
  <c r="K103" i="11"/>
  <c r="I212" i="11"/>
  <c r="O5" i="11"/>
  <c r="H4" i="11"/>
  <c r="J212" i="11"/>
  <c r="J4" i="11"/>
  <c r="H29" i="11"/>
  <c r="O30" i="11"/>
  <c r="O202" i="11"/>
  <c r="O224" i="11"/>
  <c r="L4" i="11"/>
  <c r="I103" i="11"/>
  <c r="O171" i="12"/>
  <c r="O91" i="12"/>
  <c r="I41" i="12"/>
  <c r="I66" i="12"/>
  <c r="J115" i="12"/>
  <c r="O29" i="12"/>
  <c r="O181" i="12"/>
  <c r="K66" i="12"/>
  <c r="H41" i="13"/>
  <c r="O42" i="13"/>
  <c r="L4" i="13"/>
  <c r="I211" i="13"/>
  <c r="O104" i="13"/>
  <c r="H103" i="13"/>
  <c r="O29" i="13"/>
  <c r="O5" i="13"/>
  <c r="H4" i="13"/>
  <c r="O163" i="14"/>
  <c r="O79" i="15"/>
  <c r="O103" i="15"/>
  <c r="I66" i="15"/>
  <c r="J115" i="15"/>
  <c r="I196" i="16"/>
  <c r="O186" i="16"/>
  <c r="I4" i="16"/>
  <c r="O54" i="17"/>
  <c r="H53" i="17"/>
  <c r="H4" i="17"/>
  <c r="O5" i="17"/>
  <c r="O102" i="18"/>
  <c r="O123" i="19"/>
  <c r="O141" i="20"/>
  <c r="O103" i="9"/>
  <c r="O204" i="10"/>
  <c r="O247" i="10"/>
  <c r="I235" i="10"/>
  <c r="J4" i="10"/>
  <c r="O91" i="10"/>
  <c r="I66" i="10"/>
  <c r="O182" i="10"/>
  <c r="J66" i="10"/>
  <c r="O103" i="10"/>
  <c r="O192" i="10"/>
  <c r="K127" i="10"/>
  <c r="O66" i="11"/>
  <c r="J29" i="11"/>
  <c r="O79" i="11"/>
  <c r="H78" i="11"/>
  <c r="O149" i="11"/>
  <c r="O169" i="11"/>
  <c r="I78" i="11"/>
  <c r="K4" i="11"/>
  <c r="O104" i="11"/>
  <c r="H103" i="11"/>
  <c r="I29" i="11"/>
  <c r="O17" i="12"/>
  <c r="O139" i="12"/>
  <c r="O236" i="12"/>
  <c r="I115" i="12"/>
  <c r="L224" i="12"/>
  <c r="H4" i="12"/>
  <c r="O5" i="12"/>
  <c r="H224" i="12"/>
  <c r="O225" i="12"/>
  <c r="I224" i="12"/>
  <c r="O214" i="12"/>
  <c r="H66" i="12"/>
  <c r="O67" i="12"/>
  <c r="O54" i="12"/>
  <c r="I41" i="13"/>
  <c r="I4" i="13"/>
  <c r="O54" i="13"/>
  <c r="O66" i="13"/>
  <c r="O158" i="13"/>
  <c r="K211" i="13"/>
  <c r="I223" i="15"/>
  <c r="K115" i="15"/>
  <c r="J4" i="15"/>
  <c r="O208" i="16"/>
  <c r="O5" i="16"/>
  <c r="H4" i="16"/>
  <c r="L90" i="17"/>
  <c r="I65" i="19"/>
  <c r="L197" i="19"/>
  <c r="I65" i="21"/>
  <c r="O5" i="21"/>
  <c r="L197" i="9"/>
  <c r="L4" i="9"/>
  <c r="O177" i="9"/>
  <c r="O42" i="10"/>
  <c r="J29" i="10"/>
  <c r="O139" i="10"/>
  <c r="O79" i="10"/>
  <c r="K29" i="10"/>
  <c r="I127" i="10"/>
  <c r="J127" i="10"/>
  <c r="L235" i="10"/>
  <c r="O150" i="10"/>
  <c r="H235" i="10"/>
  <c r="O236" i="10"/>
  <c r="J103" i="11"/>
  <c r="I4" i="11"/>
  <c r="O115" i="11"/>
  <c r="O192" i="11"/>
  <c r="O54" i="11"/>
  <c r="L29" i="11"/>
  <c r="O126" i="11"/>
  <c r="O159" i="11"/>
  <c r="O17" i="11"/>
  <c r="O181" i="11"/>
  <c r="L103" i="11"/>
  <c r="O137" i="11"/>
  <c r="H115" i="12"/>
  <c r="O116" i="12"/>
  <c r="J224" i="12"/>
  <c r="K41" i="12"/>
  <c r="L4" i="12"/>
  <c r="O204" i="12"/>
  <c r="O161" i="12"/>
  <c r="J66" i="12"/>
  <c r="J41" i="12"/>
  <c r="O193" i="12"/>
  <c r="K115" i="12"/>
  <c r="L41" i="13"/>
  <c r="O137" i="13"/>
  <c r="O91" i="13"/>
  <c r="O168" i="13"/>
  <c r="O180" i="13"/>
  <c r="L223" i="15"/>
  <c r="O127" i="15"/>
  <c r="O235" i="15"/>
  <c r="H41" i="15"/>
  <c r="O42" i="15"/>
  <c r="O78" i="17"/>
  <c r="I197" i="17"/>
  <c r="O166" i="17"/>
  <c r="I126" i="18"/>
  <c r="O79" i="13"/>
  <c r="H78" i="13"/>
  <c r="K41" i="13"/>
  <c r="O17" i="13"/>
  <c r="O148" i="13"/>
  <c r="J78" i="13"/>
  <c r="K4" i="13"/>
  <c r="K103" i="13"/>
  <c r="K78" i="13"/>
  <c r="I78" i="13"/>
  <c r="K41" i="14"/>
  <c r="O120" i="14"/>
  <c r="I41" i="14"/>
  <c r="L4" i="14"/>
  <c r="O99" i="14"/>
  <c r="O88" i="14"/>
  <c r="O29" i="14"/>
  <c r="I115" i="15"/>
  <c r="O91" i="15"/>
  <c r="I4" i="15"/>
  <c r="J223" i="15"/>
  <c r="O54" i="15"/>
  <c r="O224" i="15"/>
  <c r="H223" i="15"/>
  <c r="O148" i="15"/>
  <c r="K4" i="15"/>
  <c r="I41" i="15"/>
  <c r="K223" i="15"/>
  <c r="J196" i="16"/>
  <c r="L89" i="16"/>
  <c r="K4" i="16"/>
  <c r="O123" i="16"/>
  <c r="J4" i="16"/>
  <c r="J53" i="17"/>
  <c r="O29" i="17"/>
  <c r="O135" i="17"/>
  <c r="O155" i="17"/>
  <c r="K90" i="17"/>
  <c r="O17" i="17"/>
  <c r="K4" i="17"/>
  <c r="J90" i="17"/>
  <c r="O41" i="18"/>
  <c r="J4" i="18"/>
  <c r="J126" i="18"/>
  <c r="L40" i="19"/>
  <c r="L183" i="20"/>
  <c r="O195" i="20"/>
  <c r="O65" i="20"/>
  <c r="O184" i="21"/>
  <c r="J4" i="24"/>
  <c r="O78" i="24"/>
  <c r="O115" i="13"/>
  <c r="O212" i="13"/>
  <c r="H211" i="13"/>
  <c r="O211" i="13" s="1"/>
  <c r="O223" i="13"/>
  <c r="L78" i="13"/>
  <c r="O191" i="13"/>
  <c r="L65" i="14"/>
  <c r="H173" i="14"/>
  <c r="O174" i="14"/>
  <c r="O77" i="14"/>
  <c r="O53" i="14"/>
  <c r="K65" i="14"/>
  <c r="I173" i="14"/>
  <c r="J173" i="14"/>
  <c r="H65" i="14"/>
  <c r="O65" i="14" s="1"/>
  <c r="O66" i="14"/>
  <c r="J65" i="14"/>
  <c r="O142" i="14"/>
  <c r="O130" i="14"/>
  <c r="H41" i="14"/>
  <c r="O42" i="14"/>
  <c r="J41" i="14"/>
  <c r="L66" i="15"/>
  <c r="L4" i="15"/>
  <c r="K66" i="15"/>
  <c r="O138" i="15"/>
  <c r="O202" i="15"/>
  <c r="O191" i="15"/>
  <c r="O17" i="15"/>
  <c r="O154" i="16"/>
  <c r="O176" i="16"/>
  <c r="O53" i="16"/>
  <c r="L4" i="16"/>
  <c r="I89" i="16"/>
  <c r="H89" i="16"/>
  <c r="O90" i="16"/>
  <c r="K196" i="16"/>
  <c r="O29" i="16"/>
  <c r="O112" i="16"/>
  <c r="L4" i="17"/>
  <c r="K53" i="17"/>
  <c r="I53" i="17"/>
  <c r="L53" i="17"/>
  <c r="O177" i="17"/>
  <c r="J4" i="17"/>
  <c r="O187" i="17"/>
  <c r="O149" i="18"/>
  <c r="O233" i="18"/>
  <c r="H232" i="18"/>
  <c r="O190" i="18"/>
  <c r="O5" i="19"/>
  <c r="H4" i="19"/>
  <c r="O41" i="20"/>
  <c r="H4" i="21"/>
  <c r="O17" i="21"/>
  <c r="O141" i="24"/>
  <c r="J66" i="24"/>
  <c r="J103" i="13"/>
  <c r="J41" i="13"/>
  <c r="O201" i="13"/>
  <c r="O17" i="14"/>
  <c r="J4" i="14"/>
  <c r="O5" i="14"/>
  <c r="H4" i="14"/>
  <c r="O110" i="14"/>
  <c r="L173" i="14"/>
  <c r="I4" i="14"/>
  <c r="O153" i="14"/>
  <c r="K173" i="14"/>
  <c r="O185" i="14"/>
  <c r="O116" i="15"/>
  <c r="H115" i="15"/>
  <c r="K41" i="15"/>
  <c r="H4" i="15"/>
  <c r="O5" i="15"/>
  <c r="O212" i="15"/>
  <c r="L41" i="15"/>
  <c r="O29" i="15"/>
  <c r="J41" i="15"/>
  <c r="O160" i="15"/>
  <c r="H66" i="15"/>
  <c r="O67" i="15"/>
  <c r="J66" i="15"/>
  <c r="L115" i="15"/>
  <c r="O41" i="16"/>
  <c r="O17" i="16"/>
  <c r="J89" i="16"/>
  <c r="O101" i="16"/>
  <c r="O144" i="16"/>
  <c r="O165" i="16"/>
  <c r="O77" i="16"/>
  <c r="K89" i="16"/>
  <c r="O134" i="16"/>
  <c r="O197" i="16"/>
  <c r="H196" i="16"/>
  <c r="O196" i="16" s="1"/>
  <c r="K197" i="17"/>
  <c r="O66" i="17"/>
  <c r="O102" i="17"/>
  <c r="O124" i="17"/>
  <c r="L232" i="18"/>
  <c r="J89" i="18"/>
  <c r="O66" i="19"/>
  <c r="H65" i="19"/>
  <c r="O144" i="19"/>
  <c r="K4" i="20"/>
  <c r="O141" i="21"/>
  <c r="I66" i="24"/>
  <c r="I172" i="24"/>
  <c r="J172" i="24"/>
  <c r="O198" i="17"/>
  <c r="H197" i="17"/>
  <c r="O197" i="17" s="1"/>
  <c r="J197" i="17"/>
  <c r="O113" i="17"/>
  <c r="I4" i="17"/>
  <c r="O17" i="18"/>
  <c r="O114" i="18"/>
  <c r="O201" i="18"/>
  <c r="I89" i="18"/>
  <c r="I4" i="18"/>
  <c r="O29" i="18"/>
  <c r="J65" i="19"/>
  <c r="K4" i="19"/>
  <c r="O165" i="19"/>
  <c r="O209" i="19"/>
  <c r="J40" i="19"/>
  <c r="K197" i="19"/>
  <c r="I4" i="19"/>
  <c r="O53" i="19"/>
  <c r="O186" i="19"/>
  <c r="I40" i="19"/>
  <c r="J4" i="19"/>
  <c r="K183" i="20"/>
  <c r="O131" i="20"/>
  <c r="I183" i="20"/>
  <c r="O152" i="20"/>
  <c r="J183" i="20"/>
  <c r="O77" i="21"/>
  <c r="O53" i="21"/>
  <c r="K4" i="21"/>
  <c r="O41" i="21"/>
  <c r="O66" i="21"/>
  <c r="H65" i="21"/>
  <c r="O152" i="21"/>
  <c r="L65" i="21"/>
  <c r="O99" i="21"/>
  <c r="O162" i="24"/>
  <c r="O5" i="24"/>
  <c r="H4" i="24"/>
  <c r="O120" i="24"/>
  <c r="I4" i="24"/>
  <c r="O130" i="24"/>
  <c r="K4" i="24"/>
  <c r="H4" i="18"/>
  <c r="O5" i="18"/>
  <c r="O127" i="18"/>
  <c r="H126" i="18"/>
  <c r="O138" i="18"/>
  <c r="O244" i="18"/>
  <c r="K4" i="18"/>
  <c r="I232" i="18"/>
  <c r="K232" i="18"/>
  <c r="O180" i="18"/>
  <c r="L89" i="18"/>
  <c r="O90" i="18"/>
  <c r="H89" i="18"/>
  <c r="O170" i="18"/>
  <c r="J90" i="19"/>
  <c r="O176" i="19"/>
  <c r="I90" i="19"/>
  <c r="H40" i="19"/>
  <c r="O41" i="19"/>
  <c r="K40" i="19"/>
  <c r="O91" i="19"/>
  <c r="H90" i="19"/>
  <c r="I197" i="19"/>
  <c r="O102" i="19"/>
  <c r="L4" i="19"/>
  <c r="K65" i="19"/>
  <c r="H197" i="19"/>
  <c r="O198" i="19"/>
  <c r="J77" i="20"/>
  <c r="O100" i="20"/>
  <c r="K77" i="20"/>
  <c r="J4" i="20"/>
  <c r="I77" i="20"/>
  <c r="O89" i="20"/>
  <c r="H4" i="20"/>
  <c r="O5" i="20"/>
  <c r="O110" i="20"/>
  <c r="O173" i="20"/>
  <c r="I4" i="20"/>
  <c r="O17" i="20"/>
  <c r="O162" i="21"/>
  <c r="O120" i="21"/>
  <c r="O173" i="21"/>
  <c r="H172" i="21"/>
  <c r="J172" i="21"/>
  <c r="J4" i="21"/>
  <c r="O88" i="21"/>
  <c r="O29" i="21"/>
  <c r="I4" i="21"/>
  <c r="O130" i="21"/>
  <c r="O110" i="24"/>
  <c r="K66" i="24"/>
  <c r="O42" i="24"/>
  <c r="O89" i="24"/>
  <c r="O184" i="24"/>
  <c r="O99" i="24"/>
  <c r="O54" i="24"/>
  <c r="O152" i="24"/>
  <c r="K29" i="24"/>
  <c r="L4" i="24"/>
  <c r="L29" i="24"/>
  <c r="H90" i="17"/>
  <c r="O91" i="17"/>
  <c r="O41" i="17"/>
  <c r="O145" i="17"/>
  <c r="J232" i="18"/>
  <c r="O53" i="18"/>
  <c r="K89" i="18"/>
  <c r="O159" i="18"/>
  <c r="L4" i="18"/>
  <c r="O222" i="18"/>
  <c r="K126" i="18"/>
  <c r="L126" i="18"/>
  <c r="O134" i="19"/>
  <c r="J197" i="19"/>
  <c r="L90" i="19"/>
  <c r="O113" i="19"/>
  <c r="L65" i="19"/>
  <c r="O29" i="19"/>
  <c r="O78" i="19"/>
  <c r="O154" i="19"/>
  <c r="O17" i="19"/>
  <c r="K90" i="19"/>
  <c r="H77" i="20"/>
  <c r="O78" i="20"/>
  <c r="O53" i="20"/>
  <c r="O163" i="20"/>
  <c r="O29" i="20"/>
  <c r="H183" i="20"/>
  <c r="O183" i="20" s="1"/>
  <c r="O184" i="20"/>
  <c r="O121" i="20"/>
  <c r="L77" i="20"/>
  <c r="L4" i="20"/>
  <c r="O110" i="21"/>
  <c r="J65" i="21"/>
  <c r="K65" i="21"/>
  <c r="K172" i="21"/>
  <c r="I172" i="21"/>
  <c r="L172" i="21"/>
  <c r="L4" i="21"/>
  <c r="O17" i="24"/>
  <c r="H66" i="24"/>
  <c r="O67" i="24"/>
  <c r="L66" i="24"/>
  <c r="J29" i="24"/>
  <c r="O30" i="24"/>
  <c r="H29" i="24"/>
  <c r="O29" i="24" s="1"/>
  <c r="K172" i="24"/>
  <c r="I29" i="24"/>
  <c r="L172" i="24"/>
  <c r="O4" i="20" l="1"/>
  <c r="O65" i="19"/>
  <c r="O235" i="10"/>
  <c r="O66" i="12"/>
  <c r="O66" i="9"/>
  <c r="O53" i="7"/>
  <c r="O89" i="18"/>
  <c r="O77" i="20"/>
  <c r="O172" i="21"/>
  <c r="O126" i="18"/>
  <c r="O4" i="24"/>
  <c r="O115" i="15"/>
  <c r="O4" i="14"/>
  <c r="O4" i="19"/>
  <c r="O41" i="14"/>
  <c r="O173" i="14"/>
  <c r="O41" i="15"/>
  <c r="O78" i="11"/>
  <c r="O4" i="17"/>
  <c r="O4" i="11"/>
  <c r="O29" i="10"/>
  <c r="O29" i="8"/>
  <c r="O89" i="5"/>
  <c r="O4" i="4"/>
  <c r="O90" i="22"/>
  <c r="O4" i="7"/>
  <c r="O4" i="5"/>
  <c r="O89" i="16"/>
  <c r="O78" i="13"/>
  <c r="O224" i="12"/>
  <c r="O53" i="17"/>
  <c r="O29" i="11"/>
  <c r="O66" i="10"/>
  <c r="O172" i="24"/>
  <c r="O197" i="9"/>
  <c r="O4" i="22"/>
  <c r="O41" i="12"/>
  <c r="O41" i="9"/>
  <c r="O197" i="19"/>
  <c r="O66" i="24"/>
  <c r="O90" i="17"/>
  <c r="O90" i="19"/>
  <c r="O40" i="19"/>
  <c r="O65" i="21"/>
  <c r="O4" i="15"/>
  <c r="O4" i="21"/>
  <c r="O103" i="11"/>
  <c r="O103" i="13"/>
  <c r="O127" i="10"/>
  <c r="O209" i="7"/>
  <c r="O102" i="7"/>
  <c r="O4" i="9"/>
  <c r="O53" i="22"/>
  <c r="O91" i="9"/>
  <c r="O52" i="4"/>
  <c r="O41" i="23"/>
  <c r="O77" i="6"/>
  <c r="O127" i="23"/>
  <c r="O4" i="18"/>
  <c r="O66" i="15"/>
  <c r="O232" i="18"/>
  <c r="O223" i="15"/>
  <c r="O115" i="12"/>
  <c r="O4" i="16"/>
  <c r="O4" i="12"/>
  <c r="O4" i="13"/>
  <c r="O41" i="13"/>
  <c r="O4" i="10"/>
  <c r="O4" i="8"/>
  <c r="O161" i="8"/>
  <c r="O4" i="6"/>
  <c r="O170" i="4"/>
</calcChain>
</file>

<file path=xl/sharedStrings.xml><?xml version="1.0" encoding="utf-8"?>
<sst xmlns="http://schemas.openxmlformats.org/spreadsheetml/2006/main" count="3804" uniqueCount="1510">
  <si>
    <t>Value</t>
  </si>
  <si>
    <t>Process Areas</t>
  </si>
  <si>
    <t>Specific Practices</t>
  </si>
  <si>
    <t>SP 1.1</t>
  </si>
  <si>
    <t>SP 1.2</t>
  </si>
  <si>
    <t>SP 1.3</t>
  </si>
  <si>
    <t>SP 1.4</t>
  </si>
  <si>
    <t>SP 1.5</t>
  </si>
  <si>
    <t>SP 1.6</t>
  </si>
  <si>
    <t>SP 1.7</t>
  </si>
  <si>
    <t>SP 2.1</t>
  </si>
  <si>
    <t>SP 2.2</t>
  </si>
  <si>
    <t>SP 2.3</t>
  </si>
  <si>
    <t>SP 2.4</t>
  </si>
  <si>
    <t>SP 2.5</t>
  </si>
  <si>
    <t>SP 2.6</t>
  </si>
  <si>
    <t>SP 2.7</t>
  </si>
  <si>
    <t>SP 3.1</t>
  </si>
  <si>
    <t>SP 3.2</t>
  </si>
  <si>
    <t>SP 3.3</t>
  </si>
  <si>
    <t>GP 2.1</t>
  </si>
  <si>
    <t>GP 2.2</t>
  </si>
  <si>
    <t>GP 2.3</t>
  </si>
  <si>
    <t>GP 2.4</t>
  </si>
  <si>
    <t>GP 2.5</t>
  </si>
  <si>
    <t>GP 2.6</t>
  </si>
  <si>
    <t>GP 2.7</t>
  </si>
  <si>
    <t>GP 2.8</t>
  </si>
  <si>
    <t>GP 2.9</t>
  </si>
  <si>
    <t>GP 2.10</t>
  </si>
  <si>
    <t>Practice Characterization</t>
  </si>
  <si>
    <t>No Practice</t>
  </si>
  <si>
    <t>Generic Practices</t>
  </si>
  <si>
    <t>GP 3.1</t>
  </si>
  <si>
    <t>GP 3.2</t>
  </si>
  <si>
    <t>SP 3.4</t>
  </si>
  <si>
    <t>SP 3.5</t>
  </si>
  <si>
    <t>FI - Fully</t>
  </si>
  <si>
    <t>LI - Largely</t>
  </si>
  <si>
    <t>PI - Partially</t>
  </si>
  <si>
    <t>NI - Not Implemented</t>
  </si>
  <si>
    <t>CL1</t>
  </si>
  <si>
    <t>CL2</t>
  </si>
  <si>
    <t>CL3</t>
  </si>
  <si>
    <t>CL0</t>
  </si>
  <si>
    <t>Satisfied</t>
  </si>
  <si>
    <t>Unsatisfied</t>
  </si>
  <si>
    <t>PA's at Maturity Level 2</t>
  </si>
  <si>
    <t>PA's at Maturity Level 3</t>
  </si>
  <si>
    <t>Additional PA's at Maturity Level 4</t>
  </si>
  <si>
    <t>Additional PA's at Maturity Level 5</t>
  </si>
  <si>
    <t>Version</t>
  </si>
  <si>
    <t>Joerg Diringer</t>
  </si>
  <si>
    <t>First Release based on SEI Template delivered with SLAK v1.2</t>
  </si>
  <si>
    <t>Date</t>
  </si>
  <si>
    <t>Author</t>
  </si>
  <si>
    <t>Desciption</t>
  </si>
  <si>
    <t>Change History to the PIID Template</t>
  </si>
  <si>
    <t>Appraisal Team</t>
  </si>
  <si>
    <t>Appraisal Type</t>
  </si>
  <si>
    <t>CMMI Model</t>
  </si>
  <si>
    <t>Ctrl-I manages insertion and deletion of OE-lines
Title page includes appraisal type and model to be used</t>
  </si>
  <si>
    <t>SCAMPI A Characterization Rules</t>
  </si>
  <si>
    <t>Additional values:</t>
  </si>
  <si>
    <r>
      <rPr>
        <b/>
        <sz val="10"/>
        <rFont val="Arial"/>
        <family val="2"/>
      </rPr>
      <t>out of scope</t>
    </r>
    <r>
      <rPr>
        <sz val="10"/>
        <rFont val="Arial"/>
        <family val="2"/>
      </rPr>
      <t xml:space="preserve"> - no characterization was assigned because the appraisal did not gather data</t>
    </r>
  </si>
  <si>
    <r>
      <rPr>
        <b/>
        <sz val="10"/>
        <rFont val="Arial"/>
        <family val="2"/>
      </rPr>
      <t>not yet</t>
    </r>
    <r>
      <rPr>
        <sz val="10"/>
        <rFont val="Arial"/>
        <family val="2"/>
      </rPr>
      <t xml:space="preserve"> - indicates that tere was no opportunity to observe the implementation of the practice due to the fact that the phase in the life cycle where the practice would be implemented have reached.</t>
    </r>
  </si>
  <si>
    <t>SCAMPI B Characterization Rules</t>
  </si>
  <si>
    <t>SCAMPI C Characterization Rules</t>
  </si>
  <si>
    <t>Optional fidelty scale for characterizing implementation of practice:</t>
  </si>
  <si>
    <t>Characterizing instantiation-level implementations of practices :</t>
  </si>
  <si>
    <t>Rules for aggregating instantiation-level characterizations to derive organizational unit-level characterizations:</t>
  </si>
  <si>
    <t>Green</t>
  </si>
  <si>
    <t>Yellow</t>
  </si>
  <si>
    <t>Red</t>
  </si>
  <si>
    <t>High</t>
  </si>
  <si>
    <t>Medium</t>
  </si>
  <si>
    <t>Low</t>
  </si>
  <si>
    <t xml:space="preserve"> </t>
  </si>
  <si>
    <t>Characterization Parameters for Class A, B and C:</t>
  </si>
  <si>
    <t>Rating</t>
  </si>
  <si>
    <t>Not Yet</t>
  </si>
  <si>
    <t>Out of Scope</t>
  </si>
  <si>
    <t>SCAMPI Class A</t>
  </si>
  <si>
    <t>SCAMPI Class B</t>
  </si>
  <si>
    <t>SCAMPI Class C</t>
  </si>
  <si>
    <t>Characterization Rules and Parameters for SCAMPI B &amp; C,
Charactarization Errors solved, IPPD-results now correct,
Line Management now with buttons, buttons to insert &amp; open documents</t>
  </si>
  <si>
    <t>Class A</t>
  </si>
  <si>
    <t>Support reduces CMMI Model Scope as defined in tab "Overview"
Included metrics for DA's and IA's</t>
  </si>
  <si>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measurement and analysis process is included in (or referenced by) the project plan, which is described in the Project Planning process area."</t>
    </r>
  </si>
  <si>
    <r>
      <t>Appraisal Considerations:</t>
    </r>
    <r>
      <rPr>
        <sz val="10"/>
        <rFont val="Arial"/>
        <family val="2"/>
      </rPr>
      <t xml:space="preserve">  
- (see MA.SP1.2 and SP1.3)
- Data should be collected according to the procedures defined in SP1.2 and SP1.3</t>
    </r>
  </si>
  <si>
    <r>
      <t xml:space="preserve">Appraisal Considerations:
</t>
    </r>
    <r>
      <rPr>
        <sz val="10"/>
        <rFont val="Arial"/>
        <family val="2"/>
      </rPr>
      <t>- See model for typical contents of measurement data stored and available for future use; e.g., plans, measures, analyses, presentations, contextual information
- This SP is strongly linked with OPD.SP2.1, which provides detailed information regarding an organizational measurement repository. Initially, the MA PA is targeted at the project level. Definition and use of these repositories may vary with the organization.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</si>
  <si>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aligning measurement objectives and activities with identified information needs and objectives and for providing measurement results.”</t>
    </r>
  </si>
  <si>
    <t>CMMI</t>
  </si>
  <si>
    <t>Total [%]</t>
  </si>
  <si>
    <t>Goals [%]</t>
  </si>
  <si>
    <t>PAs</t>
  </si>
  <si>
    <t>REQM</t>
  </si>
  <si>
    <t>PP</t>
  </si>
  <si>
    <t>PMC</t>
  </si>
  <si>
    <t>SAM</t>
  </si>
  <si>
    <t>MA</t>
  </si>
  <si>
    <t>PPQA</t>
  </si>
  <si>
    <t>CM</t>
  </si>
  <si>
    <t>L2 Achievement</t>
  </si>
  <si>
    <t>L2 Total</t>
  </si>
  <si>
    <t>RD</t>
  </si>
  <si>
    <t>TS</t>
  </si>
  <si>
    <t>VER</t>
  </si>
  <si>
    <t>VAL</t>
  </si>
  <si>
    <t>OPF</t>
  </si>
  <si>
    <t>OPD</t>
  </si>
  <si>
    <t>OT</t>
  </si>
  <si>
    <t>IPM</t>
  </si>
  <si>
    <t>RSKM</t>
  </si>
  <si>
    <t>DAR</t>
  </si>
  <si>
    <t>L3 Achievement</t>
  </si>
  <si>
    <t>L3 Total</t>
  </si>
  <si>
    <t>CF AC</t>
  </si>
  <si>
    <t>CF ME</t>
  </si>
  <si>
    <t>CF VE</t>
  </si>
  <si>
    <t>OPP</t>
  </si>
  <si>
    <t>QPM</t>
  </si>
  <si>
    <t>L4 Achievement</t>
  </si>
  <si>
    <t>L4 Total</t>
  </si>
  <si>
    <t>CAR</t>
  </si>
  <si>
    <t>L5 Total</t>
  </si>
  <si>
    <t>U - Unsatisfied</t>
  </si>
  <si>
    <t>S - Satisfied</t>
  </si>
  <si>
    <t>NR - Not Rated</t>
  </si>
  <si>
    <t>Practice Characterization:</t>
  </si>
  <si>
    <t>Goal Rating:</t>
  </si>
  <si>
    <t>NY - Not Yet</t>
  </si>
  <si>
    <t>CMMI Goal Rating</t>
  </si>
  <si>
    <t>Causal Analysis and Resolution</t>
  </si>
  <si>
    <t>Establish and maintain an organizational policy for planning and performing the project monitoring and control process.</t>
  </si>
  <si>
    <t>Establish and maintain the plan for performing the project monitoring and control process.</t>
  </si>
  <si>
    <t>Provide adequate resources for performing the project monitoring and control process, developing the work products, and providing the services of the process.</t>
  </si>
  <si>
    <t>Assign responsibility for performing the process, developing the work products, and providing the services of the project monitoring and control process.</t>
  </si>
  <si>
    <t>Train the people performing or supporting the project monitoring and control process as needed.</t>
  </si>
  <si>
    <t>Identify and involve the relevant stakeholders of the project monitoring and control process as planned.</t>
  </si>
  <si>
    <t>Review the activities, status, and results of the project monitoring and control process with higher level management and resolve issues.</t>
  </si>
  <si>
    <t>Establish and maintain the description of a defined project monitoring and control process</t>
  </si>
  <si>
    <t>Establish and maintain an organizational policy for planning and performing the supplier agreement management process.</t>
  </si>
  <si>
    <t>Establish and maintain the plan for performing the supplier agreement management process.</t>
  </si>
  <si>
    <t>Provide adequate resources for performing the supplier agreement management process, developing the work products, and providing the services of the process.</t>
  </si>
  <si>
    <t>Assign responsibility for performing the process, developing the work products, and providing the services of the supplier agreement management process.</t>
  </si>
  <si>
    <t>Train the people performing or supporting the supplier agreement management process as needed.</t>
  </si>
  <si>
    <t>Identify and involve the relevant stakeholders of the supplier agreement management process as planned.</t>
  </si>
  <si>
    <t>Review the activities, status, and results of the supplier agreement management process with higher level management and resolve issues.</t>
  </si>
  <si>
    <t>Establish and maintain the description of a defined supplier agreement management process</t>
  </si>
  <si>
    <t>Establish and maintain an organizational policy for planning and performing the measurement and analysis process.</t>
  </si>
  <si>
    <t>Establish and maintain the plan for performing the measurement and analysis process.</t>
  </si>
  <si>
    <t>Provide adequate resources for performing the measurement and analysis process, developing the work products, and providing the services of the process.</t>
  </si>
  <si>
    <t>Assign responsibility for performing the process, developing the work products, and providing the services of the measurement and analysis process.</t>
  </si>
  <si>
    <t>Train the people performing or supporting the measurement and analysis process as needed.</t>
  </si>
  <si>
    <t>Identify and involve the relevant stakeholders of the measurement and analysis process as planned.</t>
  </si>
  <si>
    <t>Review the activities, status, and results of the measurement and analysis process with higher level management and resolve issues.</t>
  </si>
  <si>
    <t>Establish and maintain the description of a defined measurement and analysis process</t>
  </si>
  <si>
    <t>Review the activities, status, and results of the requirements development process with higher level management and resolve issues.</t>
  </si>
  <si>
    <t>Establish and maintain the description of a defined requirements development process</t>
  </si>
  <si>
    <t>Establish and maintain an organizational policy for planning and performing the product integration process.</t>
  </si>
  <si>
    <t>Establish and maintain the plan for performing the product integration process.</t>
  </si>
  <si>
    <t>Provide adequate resources for performing the product integration process, developing the work products, and providing the services of the process.</t>
  </si>
  <si>
    <t>Assign responsibility for performing the process, developing the work products, and providing the services of the product integration process.</t>
  </si>
  <si>
    <t>Train the people performing or supporting the product integration process as needed.</t>
  </si>
  <si>
    <t>Identify and involve the relevant stakeholders of the product integration process as planned.</t>
  </si>
  <si>
    <t>Review the activities, status, and results of the product integration process with higher level management and resolve issues.</t>
  </si>
  <si>
    <t>Establish and maintain the description of a defined product integration process</t>
  </si>
  <si>
    <t>Establish and maintain an organizational policy for planning and performing the verification process.</t>
  </si>
  <si>
    <t>Establish and maintain the plan for performing the verification process.</t>
  </si>
  <si>
    <t>Provide adequate resources for performing the verification process, developing the work products, and providing the services of the process.</t>
  </si>
  <si>
    <t>Assign responsibility for performing the process, developing the work products, and providing the services of the verification process.</t>
  </si>
  <si>
    <t>Train the people performing or supporting the verification process as needed.</t>
  </si>
  <si>
    <t>Identify and involve the relevant stakeholders of the verification process as planned.</t>
  </si>
  <si>
    <t>Review the activities, status, and results of the verification process with higher level management and resolve issues.</t>
  </si>
  <si>
    <t>Establish and maintain the description of a defined verification process</t>
  </si>
  <si>
    <t>Establish and maintain an organizational policy for planning and performing the validation process.</t>
  </si>
  <si>
    <t>Establish and maintain the plan for performing the validation process.</t>
  </si>
  <si>
    <t>Provide adequate resources for performing the validation process, developing the work products, and providing the services of the process.</t>
  </si>
  <si>
    <t>Assign responsibility for performing the process, developing the work products, and providing the services of the validation process.</t>
  </si>
  <si>
    <t>Train the people performing or supporting the validation process as needed.</t>
  </si>
  <si>
    <t>Identify and involve the relevant stakeholders of the validation process as planned.</t>
  </si>
  <si>
    <t>Review the activities, status, and results of the validation process with higher level management and resolve issues.</t>
  </si>
  <si>
    <t>Establish and maintain the description of a defined validation process</t>
  </si>
  <si>
    <t>Provide adequate resources for performing the organizational process focus process, developing the work products, and providing the services of the process.</t>
  </si>
  <si>
    <t>Assign responsibility for performing the process, developing the work products, and providing the services of the organizational process focus process.</t>
  </si>
  <si>
    <t>Establish and maintain the plan for performing the organizational training process.</t>
  </si>
  <si>
    <t>Provide adequate resources for performing the organizational training process, developing the work products, and providing the services of the process.</t>
  </si>
  <si>
    <t>Assign responsibility for performing the process, developing the work products, and providing the services of the organizational training process.</t>
  </si>
  <si>
    <t>Train the people performing or supporting the organizational training process as needed.</t>
  </si>
  <si>
    <t>Identify and involve the relevant stakeholders of the organizational training process as planned.</t>
  </si>
  <si>
    <t>Review the activities, status, and results of the organizational training process with higher level management and resolve issues.</t>
  </si>
  <si>
    <t>Establish and maintain the description of a defined organizational training process</t>
  </si>
  <si>
    <t>Establish and maintain an organizational policy for planning and performing the integrated project management process.</t>
  </si>
  <si>
    <t>Establish and maintain the plan for performing the integrated project management process.</t>
  </si>
  <si>
    <t>Provide adequate resources for performing the integrated project management process, developing the work products, and providing the services of the process.</t>
  </si>
  <si>
    <t>Assign responsibility for performing the process, developing the work products, and providing the services of the integrated project management process.</t>
  </si>
  <si>
    <t>Train the people performing or supporting the integrated project management process as needed.</t>
  </si>
  <si>
    <t>Identify and involve the relevant stakeholders of the integrated project management process as planned.</t>
  </si>
  <si>
    <t>Review the activities, status, and results of the integrated project management process with higher level management and resolve issues.</t>
  </si>
  <si>
    <t>Establish and maintain the description of a defined integrated project management process</t>
  </si>
  <si>
    <t>Establish and maintain an organizational policy for planning and performing the risk management process.</t>
  </si>
  <si>
    <t>Establish and maintain the plan for performing the risk management process.</t>
  </si>
  <si>
    <t>Provide adequate resources for performing the risk management process, developing the work products, and providing the services of the process.</t>
  </si>
  <si>
    <t>Assign responsibility for performing the process, developing the work products, and providing the services of the risk management process.</t>
  </si>
  <si>
    <t>Train the people performing or supporting the risk management process as needed.</t>
  </si>
  <si>
    <t>Identify and involve the relevant stakeholders of the risk management process as planned.</t>
  </si>
  <si>
    <t>Review the activities, status, and results of the risk management process with higher level management and resolve issues.</t>
  </si>
  <si>
    <t>Establish and maintain the description of a defined risk management process</t>
  </si>
  <si>
    <t>Establish and maintain an organizational policy for planning and performing the decision analysis and resolution process.</t>
  </si>
  <si>
    <t>Establish and maintain the plan for performing the decision analysis and resolution process.</t>
  </si>
  <si>
    <t>Provide adequate resources for performing the decision analysis and resolution process, developing the work products, and providing the services of the process.</t>
  </si>
  <si>
    <t>Assign responsibility for performing the process, developing the work products, and providing the services of the decision analysis and resolution process.</t>
  </si>
  <si>
    <t>Train the people performing or supporting the decision analysis and resolution process as needed.</t>
  </si>
  <si>
    <t>Identify and involve the relevant stakeholders of the decision analysis and resolution process as planned.</t>
  </si>
  <si>
    <t>Review the activities, status, and results of the decision analysis and resolution process with higher level management and resolve issues.</t>
  </si>
  <si>
    <t>Establish and maintain the description of a defined decision analysis and resolution process</t>
  </si>
  <si>
    <t>Identify and involve the relevant stakeholders of the organizational innovation and development process as planned.</t>
  </si>
  <si>
    <t>Review the activities, status, and results of the organizational innovation and development process with higher level management and resolve issues.</t>
  </si>
  <si>
    <t>Establish and maintain the description of a defined organizational innovation and development process</t>
  </si>
  <si>
    <t>Establish and maintain the plan for performing the causal analysis and resolution process.</t>
  </si>
  <si>
    <t>Provide adequate resources for performing the causal analysis and resolution process, developing the work products, and providing the services of the process.</t>
  </si>
  <si>
    <t>Assign responsibility for performing the process, developing the work products, and providing the services of the causal analysis and resolution process.</t>
  </si>
  <si>
    <t>Train the people performing or supporting the causal analysis and resolution process as needed.</t>
  </si>
  <si>
    <t>Identify and involve the relevant stakeholders of the causal analysis and resolution process as planned.</t>
  </si>
  <si>
    <t>Review the activities, status, and results of the causal analysis and resolution process with higher level management and resolve issues.</t>
  </si>
  <si>
    <t>Establish and maintain the description of a defined causal analysis and resolution process</t>
  </si>
  <si>
    <t>Establish and maintain an organizational policy for planning and performing the causal analysis and resolution process.</t>
  </si>
  <si>
    <t>Monitor and control the project monitoring and control process against the plan for performing the process and take appropriate corrective action.</t>
  </si>
  <si>
    <t>Monitor and control the supplier agreement management process against the plan for performing the process and take appropriate corrective action.</t>
  </si>
  <si>
    <t>Monitor and control the measurement and analysis process against the plan for performing the process and take appropriate corrective action.</t>
  </si>
  <si>
    <t>Monitor and control the process and product quality assurance process against the plan for performing the process and take appropriate corrective action.</t>
  </si>
  <si>
    <t>Create or release baselines for internal use and for delivery to the customer.</t>
  </si>
  <si>
    <t>Monitor and control the configuration management process against the plan for performing the process and take appropriate corrective action.</t>
  </si>
  <si>
    <t>Elicit stakeholder needs, expectations, constraints, and interfaces for all phases of the product life cycle.</t>
  </si>
  <si>
    <t>Identify interface requirements.</t>
  </si>
  <si>
    <t>Monitor and control the requirements development process against the plan for performing the process and take appropriate corrective action.</t>
  </si>
  <si>
    <t>Establish and maintain an organizational policy for planning and performing the technical solution process.</t>
  </si>
  <si>
    <t>Establish and maintain the plan for performing the technical solution process.</t>
  </si>
  <si>
    <t>Monitor and control the organizational process focus process against the plan for performing the process and take appropriate corrective action.</t>
  </si>
  <si>
    <t>Monitor and control the organizational process definition process against the plan for performing the process and take appropriate corrective action.</t>
  </si>
  <si>
    <t>Monitor and control the organizational training process against the plan for performing the process and take appropriate corrective action.</t>
  </si>
  <si>
    <t>Manage the involvement of the relevant stakeholders in the project.</t>
  </si>
  <si>
    <t>Monitor and control the integrated project management process against the plan for performing the process and take appropriate corrective action.</t>
  </si>
  <si>
    <t>Monitor and control the risk management process against the plan for performing the process and take appropriate corrective action.</t>
  </si>
  <si>
    <t>Monitor and control the decision analysis and resolution process against the plan for performing the process and take appropriate corrective action.</t>
  </si>
  <si>
    <t>Monitor and control the organizational innovation and development process against the plan for performing the process and take appropriate corrective action.</t>
  </si>
  <si>
    <t>Monitor and control the causal analysis and resolution process against the plan for performing the process and take appropriate corrective action.</t>
  </si>
  <si>
    <t>Column D - Identify where the source of OE originated, e.g. SR - Senior Management, PL - Project Lead, DEV - Developer, SQA, SCM. RM, SEPG, etc.</t>
  </si>
  <si>
    <t>Column E - unique document identifier so that the document can be found again by the appraisal team if needed</t>
  </si>
  <si>
    <t>Column F - Place any comments the appraisal team feels necessary here</t>
  </si>
  <si>
    <t>Commitments to the project plan are established and maintained</t>
  </si>
  <si>
    <t>Monitor and control the project planning process against the plan for performing the process and take appropriate corrective action.</t>
  </si>
  <si>
    <t>A project plan is established and maintained as the basis for managing the project.</t>
  </si>
  <si>
    <t>Monitor and control the organizational process performance process against the plan for performing the process and take appropriate corrective action.</t>
  </si>
  <si>
    <t>Monitor and control the quantitative project management process against the plan for performing the process and take appropriate corrective action.</t>
  </si>
  <si>
    <t>Provide adequate resources for performing the technical solution process, developing the work products, and providing the services of the process.</t>
  </si>
  <si>
    <t>Assign responsibility for performing the process, developing the work products, and providing the services of the technical solution process.</t>
  </si>
  <si>
    <t>Train the people performing or supporting the technical solution process as needed.</t>
  </si>
  <si>
    <t>Identify and involve the relevant stakeholders of the technical solution process as planned.</t>
  </si>
  <si>
    <t>Monitor and control the technical solution process against the plan for performing the process and take appropriate corrective action.</t>
  </si>
  <si>
    <t>Review the activities, status, and results of the technical solution process with higher level management and resolve issues.</t>
  </si>
  <si>
    <t>Establish and maintain the description of a defined technical solution process</t>
  </si>
  <si>
    <t>Monitor and control the product integration process against the plan for performing the process and take appropriate corrective action.</t>
  </si>
  <si>
    <t>Monitor and control the verification process against the plan for performing the process and take appropriate corrective action.</t>
  </si>
  <si>
    <t>Monitor and control the validation process against the plan for performing the process and take appropriate corrective action.</t>
  </si>
  <si>
    <t>Affirmation</t>
  </si>
  <si>
    <t>Requirements are managed and inconsistencies with the project plans and work products are identified</t>
  </si>
  <si>
    <t>Monitor and control the requirements management process against the plan for performing the process and take appropriate corrective action.</t>
  </si>
  <si>
    <t>Establish and maintain work environment standards</t>
  </si>
  <si>
    <t>Implement process action plans</t>
  </si>
  <si>
    <t>Monitor the implementation of the organization's set of standard processes and use of process assets on all projects.</t>
  </si>
  <si>
    <t>Deploy the organization's set of standard processes on projects at their startup and deploy changes to them as appropriate throughout the lives of the projects.</t>
  </si>
  <si>
    <t>Preparation for product integration is conducted</t>
  </si>
  <si>
    <t xml:space="preserve">SP2.2 </t>
  </si>
  <si>
    <t>SP2.5</t>
  </si>
  <si>
    <t>Design product-component interfaces in terms of established criteria.</t>
  </si>
  <si>
    <t>SP2.6</t>
  </si>
  <si>
    <t>SP2.7</t>
  </si>
  <si>
    <t>SP1.7</t>
  </si>
  <si>
    <t>FI</t>
  </si>
  <si>
    <t>LI</t>
  </si>
  <si>
    <t>PI</t>
  </si>
  <si>
    <t>NI</t>
  </si>
  <si>
    <t>NY</t>
  </si>
  <si>
    <t>Approved</t>
  </si>
  <si>
    <t>Preliminary</t>
  </si>
  <si>
    <t>Ready</t>
  </si>
  <si>
    <t>Parameter</t>
  </si>
  <si>
    <t>S</t>
  </si>
  <si>
    <t>W</t>
  </si>
  <si>
    <t>X</t>
  </si>
  <si>
    <t>U</t>
  </si>
  <si>
    <t>NR</t>
  </si>
  <si>
    <t>Characterizing instantiation-level implementations of practices (Mini-Team):</t>
  </si>
  <si>
    <t>Rules for aggregating instantiation-level characterizations to derive organizational unit-level characterizations (Full Team):</t>
  </si>
  <si>
    <t>Rule for Rating Goals (Full Team):</t>
  </si>
  <si>
    <t xml:space="preserve">Organizational Unit </t>
  </si>
  <si>
    <t>CMMI Lead Appraiser</t>
  </si>
  <si>
    <t>Date of Appraisal</t>
  </si>
  <si>
    <t>Appraisal No</t>
  </si>
  <si>
    <t>REQM - Requirements Management</t>
  </si>
  <si>
    <t>RD - Requirements Development</t>
  </si>
  <si>
    <t>OPP - Organizational Process Performance</t>
  </si>
  <si>
    <t>PP - Project Planning</t>
  </si>
  <si>
    <t>TS - Technical Solution</t>
  </si>
  <si>
    <t>QPM - Quantitative Project Management</t>
  </si>
  <si>
    <t>PMC - Project Monitoring and Control</t>
  </si>
  <si>
    <t>PI - Product Integration</t>
  </si>
  <si>
    <t>SAM - Supplier Agreement Management</t>
  </si>
  <si>
    <t>VER - Verification</t>
  </si>
  <si>
    <t>MA - Measurement and Analysis</t>
  </si>
  <si>
    <t>VAL - Validation</t>
  </si>
  <si>
    <t>PPQA - Process and Product Quality Assurance</t>
  </si>
  <si>
    <t>OPF - Organizational Process Focus</t>
  </si>
  <si>
    <t>CM - Configuration Management</t>
  </si>
  <si>
    <t>OPD - Organizational Process Definition</t>
  </si>
  <si>
    <t>OT - Organizational Training</t>
  </si>
  <si>
    <t>IPM - Integrated Project Management</t>
  </si>
  <si>
    <t>CAR - Causal Analysis and Resolution</t>
  </si>
  <si>
    <t>RSKM - Risk Management</t>
  </si>
  <si>
    <t>DAR - Decision Analysis and Resolution</t>
  </si>
  <si>
    <t>Key Process Areas</t>
  </si>
  <si>
    <t>Total</t>
  </si>
  <si>
    <t>Goals</t>
  </si>
  <si>
    <t>SG 1</t>
  </si>
  <si>
    <t>SG 2</t>
  </si>
  <si>
    <t>SG 3</t>
  </si>
  <si>
    <t>GG 2</t>
  </si>
  <si>
    <t>---</t>
  </si>
  <si>
    <t>Not Rated</t>
  </si>
  <si>
    <t>No Goal</t>
  </si>
  <si>
    <t>GG 3</t>
  </si>
  <si>
    <t>Establish and maintain an organizational policy for planning and performing the project planning process.</t>
  </si>
  <si>
    <t>Establish and maintain the plan for performing the project planning process.</t>
  </si>
  <si>
    <t>Provide adequate resources for performing the project planning process, developing the work products, and providing the services of the process.</t>
  </si>
  <si>
    <t>Assign responsibility for performing the process, developing the work products, and providing the services of the project planning process.</t>
  </si>
  <si>
    <t>Train the people performing or supporting the project planning process as needed.</t>
  </si>
  <si>
    <t>Identify and involve the relevant stakeholders of the project planning process as planned.</t>
  </si>
  <si>
    <t>Review the activities, status, and results of the project planning process with higher level management and resolve issues.</t>
  </si>
  <si>
    <t>Establish and maintain the description of a defined project planning process</t>
  </si>
  <si>
    <t>Integrity of baselines is established and maintained</t>
  </si>
  <si>
    <t>Columns  H, I, J, K, L - In the yellow cells, place an "FI", "LI", "PI" "NI" or "NY" in these cells once there is enough OE to make a determination about the degree of satisfaction that has been achieved for that practice for the project/organization.</t>
  </si>
  <si>
    <t>Obtain commitment from relevant stakeholders responsible for performing and supporting plan execution.</t>
  </si>
  <si>
    <t>Project Monitoring and Control</t>
  </si>
  <si>
    <t>Actual performance and progress of the project are monitored against the project plan</t>
  </si>
  <si>
    <t>Monitor commitments against those identified in the project plan.</t>
  </si>
  <si>
    <t>Monitor risks against those identified in the project plan.</t>
  </si>
  <si>
    <t>Monitor the management of project data against the project plan.</t>
  </si>
  <si>
    <t>Monitor stakeholder involvement against the project plan.</t>
  </si>
  <si>
    <t>Corrective actions are managed to closure when the project's performance or results deviate significantly from the plan.</t>
  </si>
  <si>
    <t>Take corrective action on identified issues.</t>
  </si>
  <si>
    <t>Manage corrective actions to closure</t>
  </si>
  <si>
    <t>PF</t>
  </si>
  <si>
    <t>SG2</t>
  </si>
  <si>
    <t>SG3</t>
  </si>
  <si>
    <t>Configuration Management</t>
  </si>
  <si>
    <t>Develop an understanding with the requirements providers on the meaning of the requirements</t>
  </si>
  <si>
    <t>Comments</t>
  </si>
  <si>
    <t>Source of OE</t>
  </si>
  <si>
    <t>Measurement and Analysis</t>
  </si>
  <si>
    <t>Measurement objectives and activities are aligned with identified information needs and objectives.</t>
  </si>
  <si>
    <t>Measurement results that address identified information needs and objectives are provided.</t>
  </si>
  <si>
    <t>Obtain specified measurement data.</t>
  </si>
  <si>
    <t>SP1.1</t>
  </si>
  <si>
    <t>SP1.2</t>
  </si>
  <si>
    <t>SP1.3</t>
  </si>
  <si>
    <t>SP1.4</t>
  </si>
  <si>
    <t>SP2.1</t>
  </si>
  <si>
    <t>SP2.2</t>
  </si>
  <si>
    <t>SP2.3</t>
  </si>
  <si>
    <t>SP2.4</t>
  </si>
  <si>
    <t>SP1.5</t>
  </si>
  <si>
    <t>SP1.6</t>
  </si>
  <si>
    <t>SP3.1</t>
  </si>
  <si>
    <t>SP3.2</t>
  </si>
  <si>
    <t>SP3.3</t>
  </si>
  <si>
    <t>SP3.4</t>
  </si>
  <si>
    <t>SP3.5</t>
  </si>
  <si>
    <t>Establish and maintain an organizational policy for planning and performing the requirements management process.</t>
  </si>
  <si>
    <t>GP2.2</t>
  </si>
  <si>
    <t>Establish and maintain the plan for performing the requirements management process.</t>
  </si>
  <si>
    <t>GP2.3</t>
  </si>
  <si>
    <t>Provide adequate resources for performing the requirements management process, developing the work products, and providing the services of the process.</t>
  </si>
  <si>
    <t>GP2.4</t>
  </si>
  <si>
    <t>Assign responsibility for performing the process, developing the work products, and providing the services of the requirements management process.</t>
  </si>
  <si>
    <t>GP2.5</t>
  </si>
  <si>
    <t>Train the people performing or supporting the requirements management process as needed.</t>
  </si>
  <si>
    <t>GP2.6</t>
  </si>
  <si>
    <t>GP2.7</t>
  </si>
  <si>
    <t>Identify and involve the relevant stakeholders of the requirements management process as planned.</t>
  </si>
  <si>
    <t>GP2.8</t>
  </si>
  <si>
    <t>GP2.9</t>
  </si>
  <si>
    <t>GP2.10</t>
  </si>
  <si>
    <t>Review the activities, status, and results of the requirements management process with higher level management and resolve issues.</t>
  </si>
  <si>
    <t>GP3.1</t>
  </si>
  <si>
    <t>Establish and maintain the description of a defined requirements management  process</t>
  </si>
  <si>
    <t>GP3.2</t>
  </si>
  <si>
    <t>Institutionalize a Defined Process</t>
  </si>
  <si>
    <t>GG3</t>
  </si>
  <si>
    <t>Validation</t>
  </si>
  <si>
    <t>Requirements Management</t>
  </si>
  <si>
    <t>Status</t>
  </si>
  <si>
    <t>Obtain commitment to the requirements from the project participants.</t>
  </si>
  <si>
    <t>Analyze and interpret measurement data.</t>
  </si>
  <si>
    <t>Manage and store measurement data, measurement specifications, and analysis results.</t>
  </si>
  <si>
    <t>Column A - Status - Place for the appraisal team to keep track of their approval process (Reviewed, Approved, etc.)</t>
  </si>
  <si>
    <t>Column B - Identifier Number assigned by the team to uniquely identify their OE</t>
  </si>
  <si>
    <t>Column C - Place OE (Objective Evidence) here</t>
  </si>
  <si>
    <t>Additional rows may be added if additional OE is observed</t>
  </si>
  <si>
    <t>Plan for knowledge and skills needed to perform the project.</t>
  </si>
  <si>
    <t>Plan the involvement of identified stakeholders.</t>
  </si>
  <si>
    <t>Establish and maintain the overall project plan content.</t>
  </si>
  <si>
    <t>Review all plans that affect the project to understand project commitments.</t>
  </si>
  <si>
    <t>Determine the type of acquisition for each product or product component to be acquired</t>
  </si>
  <si>
    <t>Select suppliers based on an evaluation of their ability to meet the specified requirements and established criteria.</t>
  </si>
  <si>
    <t>Perform activities with the supplier as specified in the supplier agreement.</t>
  </si>
  <si>
    <t>Ensure that the supplier agreement is satisfied before accepting the acquired product.</t>
  </si>
  <si>
    <t>Document (s)</t>
  </si>
  <si>
    <t>Information Needed</t>
  </si>
  <si>
    <t>SG1</t>
  </si>
  <si>
    <t>Project Planning</t>
  </si>
  <si>
    <t>Estimates of project planning parameters are established and maintained</t>
  </si>
  <si>
    <t>Define the project life-cycle phases upon which to scope the planning effort.</t>
  </si>
  <si>
    <t>Establish a top-level work breakdown structure (WBS) to estimate the scope of the project.</t>
  </si>
  <si>
    <t>Establish and maintain the project's budget and schedule.</t>
  </si>
  <si>
    <t>Identify and analyze project risks.</t>
  </si>
  <si>
    <t>Plan for the management of project data.</t>
  </si>
  <si>
    <t>Plan for necessary resources to perform the project.</t>
  </si>
  <si>
    <t>Organizational Training</t>
  </si>
  <si>
    <t>Organizational Process Definition</t>
  </si>
  <si>
    <t>Organizational Process Focus</t>
  </si>
  <si>
    <t>Integrated Project Management</t>
  </si>
  <si>
    <t>Requirements Development</t>
  </si>
  <si>
    <t>Technical Solution</t>
  </si>
  <si>
    <t>Product Integration</t>
  </si>
  <si>
    <t>Verification</t>
  </si>
  <si>
    <t>Process and Product Quality Assurance</t>
  </si>
  <si>
    <t>Risk Management</t>
  </si>
  <si>
    <t>Decision Analysis and Resolution</t>
  </si>
  <si>
    <t>Noncompliance issues are objectively tracked and communicated, and resolution is ensured.</t>
  </si>
  <si>
    <t>Evaluate whether the product components should be developed, purchased, or reused based on established criteria.</t>
  </si>
  <si>
    <t>Product components, and associated support documentation, are implemented from their designs.</t>
  </si>
  <si>
    <t>Implement the designs of the product components.</t>
  </si>
  <si>
    <t>Develop and maintain the end-use documentation.</t>
  </si>
  <si>
    <t>Establish and maintain the environment needed to support the integration of the product components.</t>
  </si>
  <si>
    <t>Establish and maintain procedures and criteria for integration of the product components.</t>
  </si>
  <si>
    <t>The product-component interfaces, both internal and external, are compatible.</t>
  </si>
  <si>
    <t>Review interface descriptions for coverage and completeness.</t>
  </si>
  <si>
    <t>Manage internal and external interface definitions, designs, and changes for products and product components.</t>
  </si>
  <si>
    <t>Assemble product components are assembled and the integrated, verified and validated product is delivered.</t>
  </si>
  <si>
    <t>Evaluate assembled product components for interface compatibility.</t>
  </si>
  <si>
    <t>Preparation for verification is conducted.</t>
  </si>
  <si>
    <t>Establish and maintain the environment needed to support verification.</t>
  </si>
  <si>
    <t>Establish and maintain verification procedures and criteria for the selected work products.</t>
  </si>
  <si>
    <t>Peer Reviews are performed on selected work products.</t>
  </si>
  <si>
    <t>Prepare for peer reviews of selected work products.</t>
  </si>
  <si>
    <t>Selected work products are verified against their specified requirements.</t>
  </si>
  <si>
    <t>Preparation for validation is conducted.</t>
  </si>
  <si>
    <t>Establish and maintain the environment needed to support validation.</t>
  </si>
  <si>
    <t>Establish and maintain procedures and criteria for validation.</t>
  </si>
  <si>
    <t>Improvements are planned and implemented, organizational process assets are deployed, and process-related experiences are incorporated into the organizational process assets.</t>
  </si>
  <si>
    <t>Deploy organizational process assets across the organization.</t>
  </si>
  <si>
    <t>A set of organizational process assets is established and maintained.</t>
  </si>
  <si>
    <t>Establish and maintain the organization's measurement repository.</t>
  </si>
  <si>
    <t>Establish and maintain the plan for performing the process and product quality assurance process.</t>
  </si>
  <si>
    <t>Provide adequate resources for performing the process and product quality assurance process, developing the work products, and providing the services of the process.</t>
  </si>
  <si>
    <t>Establish and maintain an organizational policy for planning and performing the process and product quality assurance process.</t>
  </si>
  <si>
    <t>Assign responsibility for performing the process, developing the work products, and providing the services of the process and product quality assurance process.</t>
  </si>
  <si>
    <t>Train the people performing or supporting the process and product quality assurance process as needed.</t>
  </si>
  <si>
    <t>Identify and involve the relevant stakeholders of the process and product quality assurance process as planned.</t>
  </si>
  <si>
    <t>Review the activities, status, and results of the process and product quality assurance process with higher level management and resolve issues.</t>
  </si>
  <si>
    <t>Establish and maintain the description of a defined process and product quality assurance process</t>
  </si>
  <si>
    <t>Establish and maintain the plan for performing the configuration management process.</t>
  </si>
  <si>
    <t>Provide adequate resources for performing the configuration management process, developing the work products, and providing the services of the process.</t>
  </si>
  <si>
    <t>Assign responsibility for performing the process, developing the work products, and providing the services of the configuration management process.</t>
  </si>
  <si>
    <t>Train the people performing or supporting the configuration management process as needed.</t>
  </si>
  <si>
    <t>Identify and involve the relevant stakeholders of the configuration management process as planned.</t>
  </si>
  <si>
    <t>Review the activities, status, and results of the configuration management process with higher level management and resolve issues.</t>
  </si>
  <si>
    <t>Establish and maintain the description of a defined configuration management process</t>
  </si>
  <si>
    <t>Establish and maintain an organizational policy for planning and performing the configuration management process.</t>
  </si>
  <si>
    <t>Establish and maintain an organizational policy for planning and performing the requirements development process.</t>
  </si>
  <si>
    <t>Establish and maintain the plan for performing the requirements development process.</t>
  </si>
  <si>
    <t>Provide adequate resources for performing the requirements development process, developing the work products, and providing the services of the process.</t>
  </si>
  <si>
    <t>Assign responsibility for performing the process, developing the work products, and providing the services of the requirements development process.</t>
  </si>
  <si>
    <t>Train the people performing or supporting the requirements development process as needed.</t>
  </si>
  <si>
    <t>Identify and involve the relevant stakeholders of the requirements development process as planned.</t>
  </si>
  <si>
    <t>Supplier Agreement Management</t>
  </si>
  <si>
    <t>Agreements with the suppliers are established and maintained.</t>
  </si>
  <si>
    <t>GP2.1</t>
  </si>
  <si>
    <t>GG2</t>
  </si>
  <si>
    <t>Institutionalize a Managed Process</t>
  </si>
  <si>
    <t>Train the people performing or supporting the organizational process focus process as needed.</t>
  </si>
  <si>
    <t>Identify and involve the relevant stakeholders of the organizational process focus process as planned.</t>
  </si>
  <si>
    <t>Review the activities, status, and results of the organizational process focus process with higher level management and resolve issues.</t>
  </si>
  <si>
    <t>Establish and maintain the description of a defined organizational process focus process</t>
  </si>
  <si>
    <t>Establish and maintain an organizational policy for planning and performing the organizational process focus process.</t>
  </si>
  <si>
    <t>Establish and maintain the plan for performing the organizational process focus process.</t>
  </si>
  <si>
    <t>Establish and maintain an organizational policy for planning and performing the organizational process definition process.</t>
  </si>
  <si>
    <t>Establish and maintain the plan for performing the organizational process definition process.</t>
  </si>
  <si>
    <t>Provide adequate resources for performing the organizational process definition process, developing the work products, and providing the services of the process.</t>
  </si>
  <si>
    <t>Assign responsibility for performing the process, developing the work products, and providing the services of the organizational process definition process.</t>
  </si>
  <si>
    <t>Train the people performing or supporting the organizational process definition process as needed.</t>
  </si>
  <si>
    <t>Identify and involve the relevant stakeholders of the organizational process definition process as planned.</t>
  </si>
  <si>
    <t>Review the activities, status, and results of the organizational process definition process with higher level management and resolve issues.</t>
  </si>
  <si>
    <t>Establish and maintain the description of a defined organizational process definition process</t>
  </si>
  <si>
    <t>Establish and maintain an organizational policy for planning and performing the organizational training process.</t>
  </si>
  <si>
    <t>Baselines of identified work products are established.</t>
  </si>
  <si>
    <t>Establish and maintain a configuration management and change management system for controlling work products.</t>
  </si>
  <si>
    <t>Changes to the work products under configuration management are tracked and controlled.</t>
  </si>
  <si>
    <t>Establish and maintain records describing configuration items.</t>
  </si>
  <si>
    <t>Stakeholder needs, expectations, constraints, and interfaces are collected and translated into customer requirements.</t>
  </si>
  <si>
    <t>Establish and maintain an organizational training tactical plan.</t>
  </si>
  <si>
    <t>Assess the effectiveness of the organization's training program.</t>
  </si>
  <si>
    <t>Participate with relevant stakeholders to identify, negotiate, and track critical dependencies.</t>
  </si>
  <si>
    <t>Resolve issues with relevant stakeholders.</t>
  </si>
  <si>
    <t>Preparation for risk management is conducted.</t>
  </si>
  <si>
    <t>Determine risk sources and categories.</t>
  </si>
  <si>
    <t>Establish and maintain the strategy to be used for risk management.</t>
  </si>
  <si>
    <t>Risks are identified and analyzed to determine their relative importance.</t>
  </si>
  <si>
    <t>Monitor the status of each risk periodically and implement the risk mitigation plan as appropriate.</t>
  </si>
  <si>
    <t>Decisions are based on an evaluation of alternatives using established criteria.</t>
  </si>
  <si>
    <t>Establish and maintain guidelines to determine which issues are subject to a formal evaluation process.</t>
  </si>
  <si>
    <t>Identify alternative solutions to address issues.</t>
  </si>
  <si>
    <t>Establish and maintain the plan for performing the organizational process performance process.</t>
  </si>
  <si>
    <t>Provide adequate resources for performing the organizational process performance process, developing the work products, and providing the services of the process.</t>
  </si>
  <si>
    <t>Assign responsibility for performing the process, developing the work products, and providing the services of the organizational process performance process.</t>
  </si>
  <si>
    <t>Train the people performing or supporting the organizational process performance process as needed.</t>
  </si>
  <si>
    <t>Identify and involve the relevant stakeholders of the organizational process performance process as planned.</t>
  </si>
  <si>
    <t>Review the activities, status, and results of the organizational process performance process with higher level management and resolve issues.</t>
  </si>
  <si>
    <t>Establish and maintain the description of a defined organizational process performance process</t>
  </si>
  <si>
    <t>Establish and maintain an organizational policy for planning and performing the organizational process performance process.</t>
  </si>
  <si>
    <t>Establish and maintain an organizational policy for planning and performing the quantitative project management process.</t>
  </si>
  <si>
    <t>Establish and maintain the plan for performing the quantitative project management process.</t>
  </si>
  <si>
    <t>Provide adequate resources for performing the quantitative project management process, developing the work products, and providing the services of the process.</t>
  </si>
  <si>
    <t>Assign responsibility for performing the process, developing the work products, and providing the services of the quantitative project management process.</t>
  </si>
  <si>
    <t>Train the people performing or supporting the quantitative project management process as needed.</t>
  </si>
  <si>
    <t>Identify and involve the relevant stakeholders of the quantitative project management process as planned.</t>
  </si>
  <si>
    <t>Review the activities, status, and results of the quantitative project management process with higher level management and resolve issues.</t>
  </si>
  <si>
    <t>Establish and maintain the description of a defined quantitative project management process</t>
  </si>
  <si>
    <t>Establish and maintain an organizational policy for planning and performing the organizational innovation and development process.</t>
  </si>
  <si>
    <t>Establish and maintain the plan for performing the organizational innovation and development process.</t>
  </si>
  <si>
    <t>Provide adequate resources for performing the organizational innovation and development process, developing the work products, and providing the services of the process.</t>
  </si>
  <si>
    <t>Assign responsibility for performing the process, developing the work products, and providing the services of the organizational innovation and development process.</t>
  </si>
  <si>
    <t>Train the people performing or supporting the organizational innovation and development process as needed.</t>
  </si>
  <si>
    <t>Transform stakeholder needs, expectations, constraints, and interfaces into customer requirements.</t>
  </si>
  <si>
    <t>Customer requirements are refined and elaborated to develop product and product-component requirements</t>
  </si>
  <si>
    <t>Establish and maintain product and product-component requirements, which are based on the customer requirements.</t>
  </si>
  <si>
    <t>Allocate the requirements for each product component.</t>
  </si>
  <si>
    <t>Establish and maintain operational concepts and associated scenarios.</t>
  </si>
  <si>
    <t>Analyze requirements to ensure that they are necessary and sufficient.</t>
  </si>
  <si>
    <t>Analyze requirements to balance stakeholder needs and constraints.</t>
  </si>
  <si>
    <t>Validate requirements to ensure the resulting product will perform as intended in the user's environment using multiple techniques as appropriate.</t>
  </si>
  <si>
    <t>Develop alternative solutions and selection criteria</t>
  </si>
  <si>
    <t>Product or product-component designs are developed.</t>
  </si>
  <si>
    <t>Develop a design for the product or product component.</t>
  </si>
  <si>
    <t>Product or product-component solutions are selected from alternative solutions.</t>
  </si>
  <si>
    <t>Establish and maintain a technical data package.</t>
  </si>
  <si>
    <t>Organizational Process Performance</t>
  </si>
  <si>
    <t>Quantitative Project Management</t>
  </si>
  <si>
    <t>HasAffirmation() function included to enable affirmation rule checking with insertion and deletion of lines,
cell protection to disable insertion and deletion of lines without usage of the button,
Expert rating for maturity level 3 for MA corrected
Verisign Certificate for macro functions included (unlimited use)</t>
  </si>
  <si>
    <t>GP 3.x cells security updated</t>
  </si>
  <si>
    <t>Insert Line at Line "1" now inherits format from next line;
Filter toggle button added to support selection of specific findings;
IPPD Number Rating corrected</t>
  </si>
  <si>
    <t>Practice / Notes</t>
  </si>
  <si>
    <t>Tilo Fuchs</t>
  </si>
  <si>
    <t>User Interface colors changed</t>
  </si>
  <si>
    <r>
      <t xml:space="preserve">Appraisal Considerations
</t>
    </r>
    <r>
      <rPr>
        <sz val="10"/>
        <rFont val="Arial"/>
        <family val="2"/>
      </rPr>
      <t>Consider existence of requirements at multiple levels (e.g., product and product component requirements).</t>
    </r>
  </si>
  <si>
    <r>
      <t>Appraisal Considerations</t>
    </r>
    <r>
      <rPr>
        <sz val="10"/>
        <rFont val="Arial"/>
        <family val="2"/>
      </rPr>
      <t xml:space="preserve">
- Ensure this is performed not only for the initial requirements set, but also for subsequent changes
- Consider how commitments to requirements are obtained at multiple levels; this may involve different stakeholders at each level.
- The intent of this practice includes consideration of impact upon project stakeholders prior to commitment to requirements (e.g., plans, estimates, schedules).
</t>
    </r>
  </si>
  <si>
    <r>
      <t>Appraisal Considerations</t>
    </r>
    <r>
      <rPr>
        <sz val="10"/>
        <rFont val="Arial"/>
        <family val="2"/>
      </rPr>
      <t xml:space="preserve">
- Ensure that both vertical and horizontal traceability are included (e.g., across functions or interfaces)
- (How do we assess traceability of requirements to “project plans”? This is probably more implicit than explicit, and applies to plans such as test plans, V&amp;V plans, etc. See PP PA for project plans that might be affected. The assessment team must reach consensus on how this is to be assessed for the organization.)</t>
    </r>
  </si>
  <si>
    <r>
      <t>Appraisal Considerations</t>
    </r>
    <r>
      <rPr>
        <sz val="10"/>
        <rFont val="Arial"/>
        <family val="2"/>
      </rPr>
      <t xml:space="preserve">
-The scope of the REQM PA is simply to identify, but not correct, requirements issues that must be resolved.</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</si>
  <si>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managing requirements and identifying inconsistencies between the requirements and the project plans and work products.”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</si>
  <si>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Requirements volatility (percentage of requirements changed)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</si>
  <si>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Managing requirements
  • Identifying inconsistencies among project plans, work products, and requirements
- Examples of work products reviewed include the following:
  • Requirements
  • Requirements traceability matrix
- "Examples of measures used in monitoring and controlling include the following:
   • Requirements volatility (percentage of requirements changed)"
</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</si>
  <si>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Proposed changes to commitments to be made external to the organization are reviewed with higher level management to ensure that all commitments can be accomplished.</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</si>
  <si>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</si>
  <si>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management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</si>
  <si>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</si>
  <si>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management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</si>
  <si>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analysis, review, and management
    - Requirements management tools
    - Configuration management
    - Negotiation and conflict resolution”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</si>
  <si>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Requirements
  • Requirements traceability matrix”
</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</si>
  <si>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on the understanding of the requirements
   •  Assessing the impact of requirements changes
   •  Communicating the bidirectional traceability
   •  Identifying inconsistencies among project plans, work products, and requirements</t>
    </r>
  </si>
  <si>
    <r>
      <t>Subpractices</t>
    </r>
    <r>
      <rPr>
        <sz val="10"/>
        <rFont val="Arial"/>
        <family val="2"/>
      </rPr>
      <t xml:space="preserve">
1. Define and document the plan for performing the process.
This plan may be a stand-alone document, embedded in a more comprehensive document, or distributed across multiple documents. In the case of the plan being distributed across multiple documents, ensure that a coherent picture of who does what is preserved. Documents may be hardcopy or softcopy.
2. Define and document the process description.
The process description, which includes relevant standards and procedures, may be included as part of the plan for performing the process or may be included in the plan by reference.
3. Review the plan with relevant stakeholders and get their agreement.
This includes reviewing that the planned process satisfies the applicable policies, plans, requirements, and standards to provide assurance to relevant stakeholders.
4. Revise the plan as necessary.</t>
    </r>
  </si>
  <si>
    <r>
      <t>Subpractices</t>
    </r>
    <r>
      <rPr>
        <sz val="10"/>
        <rFont val="Arial"/>
        <family val="2"/>
      </rPr>
      <t xml:space="preserve">
1. Assign overall responsibility and authority for performing the process.
2. Assign responsibility and authority for performing the specific tasks of the process.
3. Confirm that the people assigned to the responsibilities and authorities understand and accept them.</t>
    </r>
  </si>
  <si>
    <r>
      <t>Subpractices</t>
    </r>
    <r>
      <rPr>
        <sz val="10"/>
        <rFont val="Arial"/>
        <family val="2"/>
      </rPr>
      <t xml:space="preserve">
1. Select from the organization’s set of standard processes those processes that cover the process area and best meet the needs of the project or organizational function.
2. Establish the defined process by tailoring the selected processes according to the organization’s tailoring guidelines.
3. Ensure that the organization’s process objectives are appropriately addressed in the defined process.
4. Document the defined process and the records of the tailoring.
5. Revise the description of the defined process as necessary.</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</si>
  <si>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</si>
  <si>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t>Jörg Diringer</t>
  </si>
  <si>
    <r>
      <t>Appraisal Considerations</t>
    </r>
    <r>
      <rPr>
        <sz val="10"/>
        <rFont val="Arial"/>
        <family val="2"/>
      </rPr>
      <t xml:space="preserve">
- Estimates should be consistent with project requirements to determine the project’s effort, cost, and schedule.</t>
    </r>
  </si>
  <si>
    <r>
      <t>Appraisal Considerations</t>
    </r>
    <r>
      <rPr>
        <sz val="10"/>
        <rFont val="Arial"/>
        <family val="2"/>
      </rPr>
      <t xml:space="preserve">
- Systems engineering identifies the major product phases for the current state of the product, expected future phases, and the relationships and effects among phases
- Software Engineering typically includes selection and refinement of a software development methodology to address interdependencies and appropriate sequencing of software project activities
- The project life cycle consists of phases that need to be defined depending on the scope of requirements, the estimates for project resources, and the structure of the project
- Larger projects may contain multiple phases
- Phases may contain subphases
- Depending on the strategy for development, there may be intermediate phases e.g. prototyping, increments of capability.</t>
    </r>
  </si>
  <si>
    <r>
      <t>Appraisal Considerations</t>
    </r>
    <r>
      <rPr>
        <sz val="10"/>
        <rFont val="Arial"/>
        <family val="2"/>
      </rPr>
      <t xml:space="preserve">
- See PP SP1.1 for development of detailed work breakdown structure
- See PP SP1.2 for development of attributes of the work products and tasks </t>
    </r>
  </si>
  <si>
    <r>
      <t>Appraisal Considerations</t>
    </r>
    <r>
      <rPr>
        <sz val="10"/>
        <rFont val="Arial"/>
        <family val="2"/>
      </rPr>
      <t xml:space="preserve">
- This SP accumulates the project effort and cost estimates generated in PP SP1.4
- See subpractice 5 for typical activities in development of budget and schedule
- See PMC SP1.1 and SP2.2 for factors that may drive re-planning activities</t>
    </r>
  </si>
  <si>
    <r>
      <t>Appraisal Considerations</t>
    </r>
    <r>
      <rPr>
        <sz val="10"/>
        <rFont val="Arial"/>
        <family val="2"/>
      </rPr>
      <t xml:space="preserve">
- The project plan typically contains a list project risks
- See Risk Management process area for more information about risk management activities
- See PMC SP1.3 for more information about monitoring risks against those identified in the project plan.</t>
    </r>
  </si>
  <si>
    <r>
      <t>Appraisal Considerations</t>
    </r>
    <r>
      <rPr>
        <sz val="10"/>
        <rFont val="Arial"/>
        <family val="2"/>
      </rPr>
      <t xml:space="preserve">
- See PP SP1.1 for top-level work breakdown structure from which detailed WBS work packages and WBS task dictionaries are derived
- See PP SP2.5 for the planning for knowledge and skills needed to perform the project
- See Organizational Training process area for more information on knowledge and skills information to be incorporated on the project plan. </t>
    </r>
  </si>
  <si>
    <r>
      <t>Appraisal Considerations</t>
    </r>
    <r>
      <rPr>
        <sz val="10"/>
        <rFont val="Arial"/>
        <family val="2"/>
      </rPr>
      <t xml:space="preserve">
- See PMC SP1.4 for monitoring the management of project data
- See MA PA for planning for the definition, collection, and analysis of project progress and performance data. </t>
    </r>
  </si>
  <si>
    <r>
      <t>Appraisal Considerations</t>
    </r>
    <r>
      <rPr>
        <sz val="10"/>
        <rFont val="Arial"/>
        <family val="2"/>
      </rPr>
      <t xml:space="preserve">
- The needed knowledge and skills in this SP should be compared with those provided by the project staff as determined in the previous PA (PP SP2.4)
- See Organizational Training process area for more information on knowledge and skills information to be incorporated on the project plan.</t>
    </r>
  </si>
  <si>
    <r>
      <t>Appraisal Considerations</t>
    </r>
    <r>
      <rPr>
        <sz val="10"/>
        <rFont val="Arial"/>
        <family val="2"/>
      </rPr>
      <t xml:space="preserve">
- See model for examples of typical contents of the stakeholder involvement plan
- This is an accumulation of the stakeholders across all PAs as a result of GP2.7
- See PMC SP 1.5 for monitoring stakeholder involvement against the project plan
- Stakeholder involvement will vary with project phase and activity and in any project re-planning </t>
    </r>
  </si>
  <si>
    <r>
      <t>Appraisal Considerations</t>
    </r>
    <r>
      <rPr>
        <sz val="10"/>
        <rFont val="Arial"/>
        <family val="2"/>
      </rPr>
      <t xml:space="preserve">
- Consider periodic revisions to the project plan due to changes in status of its dependencies (See PP SP 3.2)
- The overall project plan ties together all the subordinate planning information; this may be a single plan or consolidation of multiple plans
- The project plan resolves issues and conflicts associated with the subordinate plans.</t>
    </r>
  </si>
  <si>
    <r>
      <t>Appraisal Considerations</t>
    </r>
    <r>
      <rPr>
        <sz val="10"/>
        <rFont val="Arial"/>
        <family val="2"/>
      </rPr>
      <t xml:space="preserve">
- This practice considers the compatibility of other plans that may be related or subordinate to the project plan. This may include plans called for in other CMMI process areas, many of which are described by GP2.2 (Plan the Process). An organization may choose to develop separate plans, or integrate all content into a single project plan.</t>
    </r>
  </si>
  <si>
    <r>
      <t>Appraisal Considerations</t>
    </r>
    <r>
      <rPr>
        <sz val="10"/>
        <rFont val="Arial"/>
        <family val="2"/>
      </rPr>
      <t xml:space="preserve">
- See model for examples of how reconciliation may be accomplished; note that this does not necessarily imply revisions to the project plan
- Revised plans, etc., should be re-communicated to the affected parties.</t>
    </r>
  </si>
  <si>
    <r>
      <t>Appraisal Considerations</t>
    </r>
    <r>
      <rPr>
        <sz val="10"/>
        <rFont val="Arial"/>
        <family val="2"/>
      </rPr>
      <t xml:space="preserve">
- Commitments may include relevant stakeholders, both internal and external to the project and organization. This should include the individuals responsible for providing the resources identified in the plan (e.g., staffing, facilities, funding)
- Commitment is typically demonstrated by signature, but may include other mechanisms
- For commitments external to the organization, this practice may be satisfied by an implicit agreement, e.g., a clear communication of the needed resource, signature of a contract referencing the plan or resource
- Commitment by those implementing the plan may be demonstrated by a representative of the implementers, e.g., a leader signing for their staff
- Ensure this is performed not only for the initial project plan, but also for subsequent reconciliation and changes (see PP SP3.2). </t>
    </r>
  </si>
  <si>
    <r>
      <t>Appraisal Considerations</t>
    </r>
    <r>
      <rPr>
        <sz val="10"/>
        <rFont val="Arial"/>
        <family val="2"/>
      </rPr>
      <t xml:space="preserve">
- See Project Monitoring and Control SP2.1, 2.2, 2.3 for corrective actions taken
- See Measurement and Analysis PA for measuring, analyzing, and recording the actual attributes of the work products and tasks and other planning parameters and comparing them to their associated estimates
- See Project Planning PA for Project planning parameters and plans to be monitored </t>
    </r>
  </si>
  <si>
    <r>
      <t>Appraisal Considerations</t>
    </r>
    <r>
      <rPr>
        <sz val="10"/>
        <rFont val="Arial"/>
        <family val="2"/>
      </rPr>
      <t xml:space="preserve">
- See Project Planning PA SP3.1 for review of subordinate plans to understand Project commitments
- See Project Planning PA SP3.3 for commitments obtained from relevant stakeholders
- Consider commitments documented for relevant stakeholders, as in Project Planning PA SP3.3
- Look at appraisal considerations for Project Planning PA SP3.3
- For some Projects there may be little (if any) formal evidence.  Affirmation may be the primary evidence of existence of this SP.</t>
    </r>
  </si>
  <si>
    <r>
      <t>Appraisal Considerations</t>
    </r>
    <r>
      <rPr>
        <sz val="10"/>
        <rFont val="Arial"/>
        <family val="2"/>
      </rPr>
      <t xml:space="preserve">
- See Project Planning PA SP2.3 for planning for identifying the types of data that should be managed and how to plan for their management
- See Project Monitoring and Control SP1.1 for project measurement repository</t>
    </r>
  </si>
  <si>
    <r>
      <t>Appraisal Considerations</t>
    </r>
    <r>
      <rPr>
        <sz val="10"/>
        <rFont val="Arial"/>
        <family val="2"/>
      </rPr>
      <t xml:space="preserve">
- See Project Planning PA SP2.6 for planning the involvement with identified stakeholders</t>
    </r>
  </si>
  <si>
    <r>
      <t>Appraisal Considerations</t>
    </r>
    <r>
      <rPr>
        <sz val="10"/>
        <rFont val="Arial"/>
        <family val="2"/>
      </rPr>
      <t xml:space="preserve">
- Ref. Project Monitoring and Control SP 2.1 for collecting and analyzing the issues and determining the corrective actions necessary to address the issues
- Project progress reviews may be informal, and not specified explicitly in project plans.</t>
    </r>
  </si>
  <si>
    <r>
      <t>Appraisal Considerations</t>
    </r>
    <r>
      <rPr>
        <sz val="10"/>
        <rFont val="Arial"/>
        <family val="2"/>
      </rPr>
      <t xml:space="preserve">
- Refer to the Project Planning PA (SP 2.1) for more information about milestone planning
- Project milestone reviews are specified in the project plan and schedule, and can be event based or calendar based.</t>
    </r>
  </si>
  <si>
    <r>
      <t>Appraisal Considerations</t>
    </r>
    <r>
      <rPr>
        <sz val="10"/>
        <rFont val="Arial"/>
        <family val="2"/>
      </rPr>
      <t xml:space="preserve">
- See Project Monitoring and Control SP1.1 for monitoring of project actual parameters and identifying deviations from the project plan
- See Project Monitoring and Control SP1.6 for review of issues
- Ref. Project Planning PA SP2.1, subpractice 6 for information about corrective action criteria.</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</si>
  <si>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estimating the planning parameters, making internal and external commitments, and developing the plan for managing the project.”</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</si>
  <si>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is a plan for the project planning activities, i.e., how will the planning get done?  This is often done during proposal or project start-up.
- "This plan for performing the project planning process differs from the project plan described in specific practices in this process area. The plan called for in this generic practice would address the comprehensive planning for all of the specific practices in this process area, from estimating the scope of the project all the way through to obtaining commitment for the project plan. In other words, this generic practice calls for one to "plan the plan." In contrast, the project plan called for in the specific practices would address planning for the project effort itself in a comprehensive manner."</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</si>
  <si>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a basic set of project planning and management tools, with historical data repositories used to calibrate and validate estimates.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</si>
  <si>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</si>
  <si>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Work breakdown structure
   • Project plan
   • Data management plan
   • Stakeholder involvement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</si>
  <si>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“This generic practice is different from developing the plan for stakeholder involvement for the project itself, which is covered in a specific practice of this process area.”
 “Examples of activities for stakeholder involvement include the following:
   •  Establishing estimates
   •  Reviewing and resolving issues on the completeness and correctness of the project risks
   •  Reviewing data management plans
   •  Establishing project plans
   •  Reviewing project plans and resolving issues on work and resource issues”
</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</si>
  <si>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revisions to the plan
   • Cost, schedule, and effort variance per plan revision"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</si>
  <si>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estimates
   • Developing a project plan
   • Obtaining commitments to the project plan
- Examples of work products reviewed include the following:
   • WBS
   • Project plan
   • Data management plan
   • Stakeholder involvement plan</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</si>
  <si>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</si>
  <si>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</si>
  <si>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See Project Planning PA SP2.2 for more information about identifying Project risks
- Frequency of risk monitoring should be as defined in the project plan.</t>
    </r>
  </si>
  <si>
    <r>
      <t>Appraisal Considerations</t>
    </r>
    <r>
      <rPr>
        <sz val="10"/>
        <rFont val="Arial"/>
        <family val="2"/>
      </rPr>
      <t xml:space="preserve">  
- Ref. Project Planning PA when Project re-planning is needed.  The corrective actions may require re-planning, which may include revising the original plan, establishing new agreements, or including mitigation activities within the current plan.</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</si>
  <si>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</si>
  <si>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monitoring performance against the project plan and managing corrective action to closure when actual performance or results deviate significantly from the plan.”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</si>
  <si>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project monitoring and control process is typically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</si>
  <si>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monitor &amp; control activities are assigned at each appropriate level (e.g. project managers, team leaders)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</si>
  <si>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include:
   • Project performance data
   • Corrective action plans
   • Risk item status
   • Metrics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</si>
  <si>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Assessing the project against the plan
   •  Reviewing commitments and resolving issues
   •  Reviewing project risks
   •  Reviewing data management activities
   •  Reviewing project progress
   •  Managing corrective actions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</si>
  <si>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open and closed corrective actions
   • Project milestone dates (e.g., planned versus actual and slipped milestones)
   • Number and type of reviews performed
   • Review schedule (planned versus actual and slipped target dates)"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</si>
  <si>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Monitoring project performance against the project plan
   • Managing corrective actions to closure
- Examples of work products reviewed include the following:
   • Records of project performance
   • Project review results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</si>
  <si>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</si>
  <si>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“This process area primarily applies to the acquisition of products and product components that are delivered to the project’s customer.” This PA is not directly applicable to non-deliverable products or labor subcontracts (i.e., hiring contractors to supplement the acquirer’s staff in an integrated project team)
- The entry to this PA assumes that a decision to acquire the product externally has already been made (i.e., requirements and make/buy analysis have been performed in Engineering PAs); SAM deals with managing the acquisition from suppliers
- See CMMI glossary for definition of “supplier”· Example acquisition types include: COTS products; obtaining products through a contractual agreement (or subcontract); in-house/3rd party development; customer-furnished products; co-development, or some combination of above. </t>
    </r>
  </si>
  <si>
    <r>
      <t>Appraisal Considerations</t>
    </r>
    <r>
      <rPr>
        <sz val="10"/>
        <rFont val="Arial"/>
        <family val="2"/>
      </rPr>
      <t xml:space="preserve">
- Look for evidence that the “established criteria” were identified in advance and actually used to evaluate suppliers
- Most procurement-specific data will be source selection sensitive and may not available for inspection. It may be necessary to use alternative data, such as blank evaluation forms and summary briefings or supplement with interview observations
- Recognize that non-technical factors may be applicable to supplier selection (strategic partnerships, market positioning, political, etc.). This may result in selection of suppliers that are neither best technical nor lowest cost, but should still be reflected in the evaluation criteria and factors used for supplier selection.</t>
    </r>
  </si>
  <si>
    <r>
      <t>Appraisal Considerations</t>
    </r>
    <r>
      <rPr>
        <sz val="10"/>
        <rFont val="Arial"/>
        <family val="2"/>
      </rPr>
      <t xml:space="preserve">  
- “A formal agreement is any legal agreement between the organization (representing the project) and the supplier.”; e.g., contract, license, MOA. The type of agreement may vary according to the product acquisition type (subcontracted custom product, COTS product, customer-furnished product, etc.)
- See model (SubP.3) for typical contents of the supplier agreement, but recognize the contents and formality may vary according to the type of acquisition (size, cost, complexity, risk, COTS, etc.)
- Investigate how the formal agreement is “maintained”; e.g., contractual revisions, renegotiations, impact assessment, interfaces, replanning.</t>
    </r>
  </si>
  <si>
    <r>
      <t>Appraisal Considerations</t>
    </r>
    <r>
      <rPr>
        <sz val="10"/>
        <rFont val="Arial"/>
        <family val="2"/>
      </rPr>
      <t xml:space="preserve">  
- Ensure the acceptance of products includes satisfaction of both technical and non-technical commitments (see model for examples)
- Note that acceptance does not necessarily require testing to ensure satisfaction of the supplier agreement; other mechanisms may be suitable, such as inspections, reviews, audits, etc. However, it would be reasonable to expect that the acceptance results are documented
- Refer to the Verification PA for additional information about verifying products.</t>
    </r>
  </si>
  <si>
    <r>
      <t>Appraisal Considerations</t>
    </r>
    <r>
      <rPr>
        <sz val="10"/>
        <rFont val="Arial"/>
        <family val="2"/>
      </rPr>
      <t xml:space="preserve"> 
- Ideally, there would be evidence of the transition plan actually being implemented. Depending on the lifecycle phase of the appraised projects, it may be difficult to obtain objective evidence of deployment and transition of supplier products. The supplier product may be still be in the acquisition phase, in which case only transition plans are available. Or, the project may itself have completed shortly following acceptance and delivery of the acquired product, and therefore might not even be selected as a sample project for the appraisal. This might be compensated for by interviews of FAR group members that have participated in transition
- It may be useful to think of this practice in terms of (1) subcontractors, and (2) COTS products, where this might include delivery and support of licenses, etc.</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</si>
  <si>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maintaining, and satisfying supplier agreements.”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</si>
  <si>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Sometimes engineering staff are assigned subcontractor oversight as a secondary task, in addition to their primary assignment. Ensure that assigned staff have adequate time to perform their role in this process area effectively.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</si>
  <si>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Responsibility is often distributed within an organization (e.g. between project personnel and a subcontracts or purchasing group)</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</si>
  <si>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Regulations and business practices related to negotiating and working with suppliers
   • Acquisition planning and preparation
   • COTS products acquisition
   • Supplier evaluation and selection
   • Negotiation and conflict resolution
   • Supplier management
   • Testing and transitioning of acquired products
   • Receiving, storing, using, and maintaining acquired products”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</si>
  <si>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Statements of work
   • Supplier agreements
   • Memoranda of agreement
   • Subcontracts
   • Preferred supplier lists”
   • Supplier management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</si>
  <si>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evaluation of potential suppliers
   •  Reviewing potential suppliers
   •  Establishing supplier agreements
   •  Resolving issues with suppliers
   •  Reviewing supplier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</si>
  <si>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made to the requirements for the supplier
   • Cost and schedule variance per supplier agreement"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</si>
  <si>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supplier agreements
   • Satisfying supplier agreements
- Examples of work products reviewed include the following:
   • Plan for Supplier Agreement Management
   • Supplier agreements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</si>
  <si>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</si>
  <si>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 xml:space="preserve">Subpractices
</t>
    </r>
    <r>
      <rPr>
        <sz val="10"/>
        <rFont val="Arial"/>
        <family val="2"/>
      </rPr>
      <t>1. Assess the impact of requirements on existing commitments.
2. Negotiate and record commitments.</t>
    </r>
  </si>
  <si>
    <r>
      <t>Subpractices</t>
    </r>
    <r>
      <rPr>
        <sz val="10"/>
        <rFont val="Arial"/>
        <family val="2"/>
      </rPr>
      <t xml:space="preserve">
1. Define and document the plan for performing the process.
2. Define and document the process description.
3. Review the plan with relevant stakeholders and get their agreement.
4. Revise the plan as necessary.</t>
    </r>
  </si>
  <si>
    <r>
      <t>Subpractices</t>
    </r>
    <r>
      <rPr>
        <sz val="10"/>
        <rFont val="Arial"/>
        <family val="2"/>
      </rPr>
      <t xml:space="preserve">
1. Identify stakeholders relevant to this process and their appropriate involvement.
2. Share these identifications with project planners or other planners as appropriate.
3. Involve relevant stakeholders as planned.</t>
    </r>
  </si>
  <si>
    <r>
      <t>Subpractices</t>
    </r>
    <r>
      <rPr>
        <sz val="10"/>
        <rFont val="Arial"/>
        <family val="2"/>
      </rPr>
      <t xml:space="preserve">
1. Store process and product measures in the organization’s measurement repository.
2. Submit documentation for inclusion in the organization’s process asset library.
3. Document lessons learned from the process for inclusion in the organization’s process asset library.
4. Propose improvements to the organizational process assets.</t>
    </r>
  </si>
  <si>
    <r>
      <t>Subpractices</t>
    </r>
    <r>
      <rPr>
        <sz val="10"/>
        <rFont val="Arial"/>
        <family val="2"/>
      </rPr>
      <t xml:space="preserve">
1. Gather issues for analysis.
2. Analyze issues to determine need for corrective action.</t>
    </r>
  </si>
  <si>
    <r>
      <t>Subpractices</t>
    </r>
    <r>
      <rPr>
        <sz val="10"/>
        <rFont val="Arial"/>
        <family val="2"/>
      </rPr>
      <t xml:space="preserve">
1. Identify major milestones.
2. Identify schedule assumptions.
3. Identify constraints.
4. Identify task dependencies.
5. Define the budget and schedule.
6. Establish corrective action criteria.</t>
    </r>
  </si>
  <si>
    <r>
      <t>Subpractices</t>
    </r>
    <r>
      <rPr>
        <sz val="10"/>
        <rFont val="Arial"/>
        <family val="2"/>
      </rPr>
      <t xml:space="preserve">
1. Identify the knowledge and skills needed to perform the project.
2. Assess the knowledge and skills available.
3. Select mechanisms for providing needed knowledge and skills.
4. Incorporate selected mechanisms into the project plan.</t>
    </r>
  </si>
  <si>
    <r>
      <t>Appraisal Considerations</t>
    </r>
    <r>
      <rPr>
        <sz val="10"/>
        <rFont val="Arial"/>
        <family val="2"/>
      </rPr>
      <t xml:space="preserve">
- The key concept is to “maintain” the alignment of measurement objectives as the information needs evolve over time. This could be performed on an annual basis, or otherwise
- SPs in the MA PA are fairly low level and atomic, relative to other PAs. This puts additional burden on the appraisal team to ensure sufficient data and indicators are collected at the practice level, distinct from other practices. It may be difficult to distinguish objective indicators for this PA at the project/organization level on a practice basis; e.g., a single indicator may be used to support implementation of multiple practices. This may also put greater emphasis on interviews as a source of implementation indicators and objective evidence
- Consider the project focus vs. organization focus when assessing this SP at ML2/CL2 vs. ML3/CL3</t>
    </r>
  </si>
  <si>
    <r>
      <t>Appraisal Considerations</t>
    </r>
    <r>
      <rPr>
        <sz val="10"/>
        <rFont val="Arial"/>
        <family val="2"/>
      </rPr>
      <t xml:space="preserve">  
- · It is likely that operational definitions of measures will be expanded and used to satisfy several SPs; e.g. not only definitions, but data collection source, alignment to information needs, analysis and reporting procedures, etc.
- The distinction between base and derived measures is significant from an appraisal point of view only in that clear direction is provided to providers and users on the data to be collected, generated, analyzed, etc.
- The role of the appraisal team is not to judge the sufficiency of the measurement set itself, but rather to judge that the organization / project has thoughtfully identified measures that meet its needs; the measures are adequately defined to be understandable and repeatable; and that these definitions are consistently used and institutionalized.</t>
    </r>
  </si>
  <si>
    <r>
      <t>Appraisal Considerations</t>
    </r>
    <r>
      <rPr>
        <sz val="10"/>
        <rFont val="Arial"/>
        <family val="2"/>
      </rPr>
      <t xml:space="preserve"> 
- see MA.SP1.2</t>
    </r>
  </si>
  <si>
    <r>
      <t>Appraisal Considerations</t>
    </r>
    <r>
      <rPr>
        <sz val="10"/>
        <rFont val="Arial"/>
        <family val="2"/>
      </rPr>
      <t xml:space="preserve"> 
- (see MA.SP1.2)
- See model for description of typical contents and coverage of data analysis procedures (e.g., methods, tools, statistics).</t>
    </r>
  </si>
  <si>
    <r>
      <t>Appraisal Considerations</t>
    </r>
    <r>
      <rPr>
        <sz val="10"/>
        <rFont val="Arial"/>
        <family val="2"/>
      </rPr>
      <t xml:space="preserve">  
- The analysis should be performed according to the analysis specification described in SP1.4</t>
    </r>
  </si>
  <si>
    <r>
      <t>Appraisal Considerations</t>
    </r>
    <r>
      <rPr>
        <sz val="10"/>
        <rFont val="Arial"/>
        <family val="2"/>
      </rPr>
      <t xml:space="preserve">  
- None</t>
    </r>
  </si>
  <si>
    <r>
      <t>Appraisal Considerations</t>
    </r>
    <r>
      <rPr>
        <sz val="10"/>
        <rFont val="Arial"/>
        <family val="2"/>
      </rPr>
      <t xml:space="preserve">  
- “This process area primarily applies to evaluations of projects and services, but also applies to evaluations of non-project activities and work products such as training evaluations.”
- Refer to the Project Planning PA for more information about identifying processes to be objectively evaluated
- Consider the PPQA PA as an enabler for GP2.9 in the context of other process areas
- The frequency of evaluations or audits is typically defined in a quality assurance plan. Look for evaluations performed throughout the lifecycle, not just at the end a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 </t>
    </r>
  </si>
  <si>
    <r>
      <t>Appraisal Considerations</t>
    </r>
    <r>
      <rPr>
        <sz val="10"/>
        <rFont val="Arial"/>
        <family val="2"/>
      </rPr>
      <t xml:space="preserve">  
- Look for in-progress or incremental evaluations of work products and services, and at selected milestones
- “This process area primarily applies to evaluations of projects and services, but also applies to evaluations of non-project activities and work products such as training evaluations.”
- Refer to the Project Planning PA for more information about identifying work products to be objectively evaluated.
- Consider the PPQA PA as an enabler for GP2.9 in the context of other process areas
- The frequency of evaluations or audits is typically defined in a quality assurance plan. Look for evaluations performed throughout the lifecycle, not just at the end of the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t>
    </r>
  </si>
  <si>
    <r>
      <t>Appraisal Considerations</t>
    </r>
    <r>
      <rPr>
        <sz val="10"/>
        <rFont val="Arial"/>
        <family val="2"/>
      </rPr>
      <t xml:space="preserve">  
- Noncompliance issues are often resolved within the project, and do not require escalation. Assessment of the escalation path may be assessed by inspection of applicable process descriptions and interview responses
- Look for communication of noncompliance issues to those responsible for development, deployment, or management of applicable work products or processes
- Look for recording and timely closure of noncompliance issues
- Be cautious of too many waivers being issued to resolve noncompliance. </t>
    </r>
  </si>
  <si>
    <r>
      <t>Appraisal Considerations</t>
    </r>
    <r>
      <rPr>
        <sz val="10"/>
        <rFont val="Arial"/>
        <family val="2"/>
      </rPr>
      <t xml:space="preserve">  
- Be sure to consider configuration items representative of all disciplines and processes within the assessment scope and context. In a sense, this SP specifies the constraints under which the remaining SPs should be considered and assessed
- See model for definition and description of configuration item and its work product components
- See model for typical examples of work products that may be part of a configuration item (e.g. process descriptions, requirements, design, tools)
- See model overview material for GP2.6 for a description of the various levels of control that might be provided across the lifecycle, e.g. version control vs. formal configuration management
- “This process area applies not only to configuration management on projects, but also configuration management on organization work products such as standards, procedures, and reuse libraries.”
- Recall that this PA supports configuration management needs of all other process areas, as invoked by GP2.6</t>
    </r>
  </si>
  <si>
    <r>
      <t>Appraisal Considerations</t>
    </r>
    <r>
      <rPr>
        <sz val="10"/>
        <rFont val="Arial"/>
        <family val="2"/>
      </rPr>
      <t xml:space="preserve"> 
- “A configuration management system includes the storage media, the procedures, and the tools for accessing the configuration system.”
- Look for evidence of consistent use of the CM system and change management system for various types of work products (e.g. documentation, design, code, test) across the development lifecycle
- Consider potential differences in CM processes and tools across the life cycle (developmental CM, baseline control and management, archives, etc.)
- Demos of the CM tool and change management tool capabilities, with inspection of random items, can serve as effective (affirmation) evidence of implementation of this practice. </t>
    </r>
  </si>
  <si>
    <r>
      <t>Subpractices</t>
    </r>
    <r>
      <rPr>
        <sz val="10"/>
        <rFont val="Arial"/>
        <family val="2"/>
      </rPr>
      <t xml:space="preserve">
1. Obtain authorization from the configuration control board (CCB) before creating or releasing baselines of configuration items.
2. Create or release baselines only from configuration items in the configuration management system.
3. Document the set of configuration items that are contained in a baseline.
4. Make the current set of baselines readily available.</t>
    </r>
  </si>
  <si>
    <r>
      <t>Appraisal Considerations</t>
    </r>
    <r>
      <rPr>
        <sz val="10"/>
        <rFont val="Arial"/>
        <family val="2"/>
      </rPr>
      <t xml:space="preserve">  
- See model for definition of baseline (SP1.3 introductory text, and CMMI glossary). Examples may include functional, allocated, and product baselines, releases to a customer, or internal builds
- Consider different types of baselines that may be established for representative work products throughout the project or product lifecycle and across the disciplines being assessed.
</t>
    </r>
  </si>
  <si>
    <r>
      <t>Appraisal Considerations</t>
    </r>
    <r>
      <rPr>
        <sz val="10"/>
        <rFont val="Arial"/>
        <family val="2"/>
      </rPr>
      <t xml:space="preserve"> 
- Typical change request contents include entries such as item identifier, description of change, proposed change, rationale, impact analysis, review / authorization, etc.</t>
    </r>
  </si>
  <si>
    <r>
      <t>Appraisal Considerations</t>
    </r>
    <r>
      <rPr>
        <sz val="10"/>
        <rFont val="Arial"/>
        <family val="2"/>
      </rPr>
      <t xml:space="preserve">  
- Configuration items identified in SP 1.1 should be controlled at the appropriate level
- Archives should be maintained for review / retrieval of superseded versions of baselines and configuration items (e.g., to support rollback to prior versions)
- Typical change request contents include entries such as item identifier, description of change, proposed change, rationale, impact analysis, review / authorization, etc.</t>
    </r>
  </si>
  <si>
    <r>
      <t>Appraisal Considerations</t>
    </r>
    <r>
      <rPr>
        <sz val="10"/>
        <rFont val="Arial"/>
        <family val="2"/>
      </rPr>
      <t xml:space="preserve">  
- Ensure stakeholder access to configuration management records, baselines, and configuration items, as appropriate
- How should the usage component (i.e., “establish and maintain”) be assessed here?</t>
    </r>
  </si>
  <si>
    <r>
      <t>Subpractices</t>
    </r>
    <r>
      <rPr>
        <sz val="10"/>
        <rFont val="Arial"/>
        <family val="2"/>
      </rPr>
      <t xml:space="preserve">
1. Engage relevant stakeholders using methods for eliciting needs, expectations, constraints, and external interfaces.</t>
    </r>
  </si>
  <si>
    <r>
      <t>Subpractices</t>
    </r>
    <r>
      <rPr>
        <sz val="10"/>
        <rFont val="Arial"/>
        <family val="2"/>
      </rPr>
      <t xml:space="preserve">
1. Translate the stakeholder needs, expectations, constraints, and interfaces into documented customer requirements.
2. Define constraints for verification and validation.</t>
    </r>
  </si>
  <si>
    <r>
      <t>Appraisal Considerations</t>
    </r>
    <r>
      <rPr>
        <sz val="10"/>
        <rFont val="Arial"/>
        <family val="2"/>
      </rPr>
      <t xml:space="preserve">  
- Refer to the definition of “Test procedure” in the model to help derive the meaning of “Test case” as used in this SP.</t>
    </r>
  </si>
  <si>
    <r>
      <t>Appraisal Considerations</t>
    </r>
    <r>
      <rPr>
        <sz val="10"/>
        <rFont val="Arial"/>
        <family val="2"/>
      </rPr>
      <t xml:space="preserve">  
- See RD SP 2.1 for product component requirements.</t>
    </r>
  </si>
  <si>
    <r>
      <t>Appraisal Considerations</t>
    </r>
    <r>
      <rPr>
        <sz val="10"/>
        <rFont val="Arial"/>
        <family val="2"/>
      </rPr>
      <t xml:space="preserve">
- None</t>
    </r>
  </si>
  <si>
    <r>
      <t>Subpractices</t>
    </r>
    <r>
      <rPr>
        <sz val="10"/>
        <rFont val="Arial"/>
        <family val="2"/>
      </rPr>
      <t xml:space="preserve">
1. Analyze the requirements to determine the risk that the resulting product will not perform appropriately in its intended-use environment.
2. Explore the adequacy and completeness of requirements by developing product representations (e.g., prototypes, simulations, models, scenarios, and storyboards) and by obtaining feedback about them from relevant stakeholders.
3. Assess the design as it matures in the context of the requirements validation environment to identify validation issues and expose unstated needs and customer requirements.</t>
    </r>
  </si>
  <si>
    <r>
      <t>Appraisal Considerations</t>
    </r>
    <r>
      <rPr>
        <sz val="10"/>
        <rFont val="Arial"/>
        <family val="2"/>
      </rPr>
      <t xml:space="preserve">  
- In the staged representation, this specific practice takes the place of specific practice:  SP 3.5 Validate Requirements.
- See Risk Management PA.  This SP activity should be integrated with the risk management activities.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</si>
  <si>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collecting stakeholder needs, formulating product and product component requirements, and analyzing and validating those requirements.”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</si>
  <si>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development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</si>
  <si>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</si>
  <si>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development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</si>
  <si>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and analysis
   • Requirements elicitation
   • Requirements specification and modeling
   • Requirements tracking”</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</si>
  <si>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Customer requirements
   • Functional architecture
   • Product and product-component requirements
   • Interface requirements”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</si>
  <si>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adequacy of requirements in meeting needs, expectations, constraints, and interfaces
   •  Establishing operational concepts and scenarios
   •  Assessing the adequacy of requirements
   •  Establishing product and product-component requirements
   •  Assessing product cost, schedule, and risk”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</si>
  <si>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-"Examples of measures used in monitoring and controlling include the following:
  • Cost, schedule, and effort expended for rework
  • Defect density of requirements specifications"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</si>
  <si>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-Examples of activities reviewed include the following:
   • Collecting stakeholder needs
   • Formulating product and product-component requirements
   • Analyzing and validating product and product-component requirements
- Examples of work products reviewed include the following:
   • Product requirements
   • Product-component requirements
   • Interface requirements
   • Functional architecture</t>
    </r>
  </si>
  <si>
    <r>
      <t>Appraisal Considerations</t>
    </r>
    <r>
      <rPr>
        <sz val="10"/>
        <rFont val="Arial"/>
        <family val="2"/>
      </rPr>
      <t xml:space="preserve">  
- Product component solutions should be selected using the criteria established in SP1.1 (or SP1.1, as applicable)
- Look for documented decisions and rationale, according to the selection criteria
- Refer to the RD PA for information on establishing allocated requirements and interface requirements
- Refer to the DAR PA  for more information about structured decision making
- “The descriptions of the solutions and rationale for selection are documented in an initial technical data package. The technical data package evolves throughout development….”
- Rationale for selection decisions should be maintained to support downstream decision making
- See CMMI glossary for a definition of “technical data package.”</t>
    </r>
  </si>
  <si>
    <r>
      <t>Subpractices</t>
    </r>
    <r>
      <rPr>
        <sz val="10"/>
        <rFont val="Arial"/>
        <family val="2"/>
      </rPr>
      <t xml:space="preserve">
1. Establish and maintain criteria against which the design can be evaluated.
2. Identify, develop, or acquire the design methods appropriate for the product.
3. Ensure that the design adheres to applicable design standards and criteria.
4. Ensure that the design adheres to allocated requirements.
5. Document the design.</t>
    </r>
  </si>
  <si>
    <r>
      <t>Appraisal Considerations</t>
    </r>
    <r>
      <rPr>
        <sz val="10"/>
        <rFont val="Arial"/>
        <family val="2"/>
      </rPr>
      <t xml:space="preserve"> 
- “Effective design methods can embody a wide range of activities, tools, and descriptive techniques.”
- The term “effective” is subjective and difficult to assess consistently; the team must be careful not to fall into judging “goodness of the process”. Rather, the team should look for thorough but reasonable design standards, tools, and processes that provide sufficient guidance for effective and repeatable project implementations, which may vary according to product characteristics and constraints.
- Implementation of this practice should include not only the standards for establishing and documenting a design, but also evidence that these standards are followed (e.g., completed review documentation or checklists)
- Look for sufficient detail in product or product component designs to support life-cycle content (e.g., implementation, modification, reprocurement, maintenance, sustainment, installation)
- See model for examples of software design methods (prototyping, structural models, OOD, patterns, etc.), standards (user interface, safety, production, etc.), design attributes and criteria (modularity, maintainability, performance, etc.).
- The design methods used may vary for different portions of the product component design.
- Criteria are maintained through a process against which the effectiveness are measured.</t>
    </r>
  </si>
  <si>
    <r>
      <t>Appraisal Considerations</t>
    </r>
    <r>
      <rPr>
        <sz val="10"/>
        <rFont val="Arial"/>
        <family val="2"/>
      </rPr>
      <t xml:space="preserve">  
- In the staged representation, this SP takes the place of SP2.2 Develop a Technical Data Package
- See model (informative material and glossary) for description of a technical data package and typical contents, as applicable to the product component. Note the distinction in completeness between contents of the technical data package that might be provided at CL1 (SP2.2) and CL3 (SP2.2)
- This SP, and the PA in general, should be considered from the aspects of deployment at multiple levels of the product or component design and implementation
- “A complete design description is contained is documented in a technical data package that includes a full range of features and parameters including form, fit, function, interface, manufacturing process characteristics, and other parameters.”
- Look for documented relationships among the different product requirements and their sub components
- Look for the levels of design and appropriate level of documentation for each design level</t>
    </r>
  </si>
  <si>
    <r>
      <t>Subpractices</t>
    </r>
    <r>
      <rPr>
        <sz val="10"/>
        <rFont val="Arial"/>
        <family val="2"/>
      </rPr>
      <t xml:space="preserve">
1. Define interface criteria.
2. Identify interfaces associated with other product components.
3. Identify interfaces associated with external items.
4. Identify interfaces between product components and the product-related lifecycle processes.
5. Apply the criteria to the interface design alternatives.
6. Document the selected interface designs and the rationale for the selection.</t>
    </r>
  </si>
  <si>
    <r>
      <t>Subpractices</t>
    </r>
    <r>
      <rPr>
        <sz val="10"/>
        <rFont val="Arial"/>
        <family val="2"/>
      </rPr>
      <t xml:space="preserve">
1. Develop criteria for the reuse of product component designs.
2. Analyze designs to determine if product components should be developed, reused, or purchased.
3. Analyze implications for maintenance when considering purchased or nondevelopmental (e.g., COTS, government off the shelf, and reuse) items.</t>
    </r>
  </si>
  <si>
    <r>
      <t>Appraisal Considerations</t>
    </r>
    <r>
      <rPr>
        <sz val="10"/>
        <rFont val="Arial"/>
        <family val="2"/>
      </rPr>
      <t xml:space="preserve">  
- Refer to the DAR PA for additional information on structured decision making.
- Refer to the SAM PA for additional information on make-buy analyses and acquisition of product components that will be purchased.
- Look for thorough analysis and plans for maintenance and support of components across the product lifecycle.</t>
    </r>
  </si>
  <si>
    <r>
      <t>Subpractices</t>
    </r>
    <r>
      <rPr>
        <sz val="10"/>
        <rFont val="Arial"/>
        <family val="2"/>
      </rPr>
      <t xml:space="preserve">
1. Use effective methods to implement the product components.
2. Adhere to applicable standards and criteria.
3. Conduct peer reviews of the selected product components.
4. Perform unit testing of the product component as appropriate.
5. Revise the product component as necessary.</t>
    </r>
  </si>
  <si>
    <r>
      <t>Appraisal Considerations</t>
    </r>
    <r>
      <rPr>
        <sz val="10"/>
        <rFont val="Arial"/>
        <family val="2"/>
      </rPr>
      <t xml:space="preserve">  
- “Methods to implement the product components are documented, either directly or by reference, in the project’s defined process.”
- See model for examples of criteria for evaluation of product component standards (e.g., coding standards and conventions, modularity, standard parts lists, drawing requirements).
- Refer to the Verification PA for more information on peer reviews performed on product components.
- Look for evidence of satisfying unit test criteria (e.g., test coverage (statement coverage, branch coverage, path coverage, etc.), bounds). 
- Ensure peer reviews are performed on selected product components.
</t>
    </r>
  </si>
  <si>
    <r>
      <t xml:space="preserve">Subpractices
</t>
    </r>
    <r>
      <rPr>
        <sz val="10"/>
        <rFont val="Arial"/>
        <family val="2"/>
      </rPr>
      <t>1. Review the requirements, design, product, and test results to ensure that issues affecting the installation, operation, and maintenance documentation are identified and resolved.
2. Use effective methods to develop the installation, operation, and maintenance documentation.
3. Adhere to the applicable documentation standards.
4. Develop preliminary versions of the installation, operation, and maintenance documentation in early phases of the project lifecycle for review by the relevant stakeholders.
5. Conduct peer reviews of the installation, operation, and maintenance documentation.
6. Revise the installation, operation, and maintenance documentation as necessary.</t>
    </r>
  </si>
  <si>
    <r>
      <t>Appraisal Considerations</t>
    </r>
    <r>
      <rPr>
        <sz val="10"/>
        <rFont val="Arial"/>
        <family val="2"/>
      </rPr>
      <t xml:space="preserve">  
- “Documentation methods are documented, either directly or by reference, in the project’s defined process.”
- Look for revision of affected documentation upon changes to requirements, design, implementation.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</si>
  <si>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addressing the iterative cycle in which product-component solutions are selected, product and product-component designs are developed, and the product-component designs are implemented.”</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</si>
  <si>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technical solution process is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</si>
  <si>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technical solution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</si>
  <si>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of the product and product components
   • Design methods
   • Interface design
   • Unit testing techniques
   • Standards (e.g., product, safety, human factors, environmental)”</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</si>
  <si>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Product, product component, process, service, and interface designs
   • Technical data packages
   • Interface design documents
   • Criteria for design and product-component reuse
   • Implemented design (e.g., software code, fabricated product components)
   • User, installation, operation, and maintenance documentation”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</si>
  <si>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Developing alternative solutions and selection criteria
   •  Evolving operational concept and scenarios
   •  Obtaining approval on external interface specifications and design descriptions
   •  Developing the technical data package
   •  Assessing the make, buy, or reuse alternatives for product components
   •  Implementing the design”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</si>
  <si>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schedule, and effort expended for rework
   • Percentage of requirements addressed in the product or product component design
   • Size and complexity of the product, product components, interfaces, and documentation
   • Defect density of technical solutions work products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</si>
  <si>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product-component solutions
   • Developing product and product-component designs
   • Implementing product-component designs
- Examples of work products reviewed include the following:
   • Technical data packages
   • Product, product-component, and interface designs
   • Implemented designs (e.g., software code, fabricated product components)
   • User, installation, operation, and maintenance documentation</t>
    </r>
  </si>
  <si>
    <r>
      <t>Appraisal Considerations</t>
    </r>
    <r>
      <rPr>
        <sz val="10"/>
        <rFont val="Arial"/>
        <family val="2"/>
      </rPr>
      <t xml:space="preserve">  
- In general, when considering “planning and strategy” SPs, it may be useful to think in terms of this being documented in project plans, e.g. product integration plan, or system integration and test plan. This need not necessarily be a separate plan, and could be informal, but should be documented.
- Refer to the Technical Solution PA for information about design/development of product components and defining interfaces</t>
    </r>
  </si>
  <si>
    <r>
      <t>Appraisal Considerations</t>
    </r>
    <r>
      <rPr>
        <sz val="10"/>
        <rFont val="Arial"/>
        <family val="2"/>
      </rPr>
      <t xml:space="preserve">  
- It may be useful think in terms of an integration test bed, test harnesses, simulators, etc., in considering this practice.
- A demonstration of the integration environment might be used as a source of evidence.
- The product integration plan, or equivalent, should document the planned integration environment. Resources within the environment may be acquired, developed, or reused.</t>
    </r>
  </si>
  <si>
    <r>
      <t>Subpractices</t>
    </r>
    <r>
      <rPr>
        <sz val="10"/>
        <rFont val="Arial"/>
        <family val="2"/>
      </rPr>
      <t xml:space="preserve">
1. Establish and maintain product integration procedures for the product components.
2. Establish and maintain criteria for product component integration and evaluation.
3. Establish and maintain criteria for validation and delivery of the integrated product.</t>
    </r>
  </si>
  <si>
    <r>
      <t>Subpractices</t>
    </r>
    <r>
      <rPr>
        <sz val="10"/>
        <rFont val="Arial"/>
        <family val="2"/>
      </rPr>
      <t xml:space="preserve">
1. Review interface data for completeness and ensure complete coverage of all interfaces.
2. Ensure that product components and interfaces are marked to ensure easy and correct connection to the joining product component.
3. Periodically review the adequacy of interface descriptions.</t>
    </r>
  </si>
  <si>
    <r>
      <t>Appraisal Considerations</t>
    </r>
    <r>
      <rPr>
        <sz val="10"/>
        <rFont val="Arial"/>
        <family val="2"/>
      </rPr>
      <t xml:space="preserve">
- “The interfaces should include, in addition to product-component interfaces, all the interfaces with the product integration environment.”
- For SW: see model for typical contents of interface descriptions (e.g., origination, destination, stimulus, protocols)
- For SE: see model for typical interface data and categories (e.g., mechanical, electrical, electromagnetic, man-machine interface)
- Although the interface descriptions may have been generated elsewhere, e.g., Technical Solution PA, the intent of this practice is to review the interface descriptions from an integration and compatibility standpoint</t>
    </r>
  </si>
  <si>
    <r>
      <t>Subpractices</t>
    </r>
    <r>
      <rPr>
        <sz val="10"/>
        <rFont val="Arial"/>
        <family val="2"/>
      </rPr>
      <t xml:space="preserve">
1. Ensure the compatibility of the interfaces throughout the life of the product.
2. Resolve conflict, noncompliance, and change issues.
3. Maintain a repository for interface data accessible to project participants.</t>
    </r>
  </si>
  <si>
    <r>
      <t>Appraisal Considerations</t>
    </r>
    <r>
      <rPr>
        <sz val="10"/>
        <rFont val="Arial"/>
        <family val="2"/>
      </rPr>
      <t xml:space="preserve">  
- This is a CL1 practice; when using the continuous representation, see the model for guidance on appraising this practice relative to SP1.1 and SP1.3.
- Typically, the integration schedule and milestones are contained in the integration plan. The plan should be reviewed periodically and revised as appropriate.</t>
    </r>
  </si>
  <si>
    <r>
      <t>Appraisal Considerations</t>
    </r>
    <r>
      <rPr>
        <sz val="10"/>
        <rFont val="Arial"/>
        <family val="2"/>
      </rPr>
      <t xml:space="preserve">  
- “This evaluation involves examining and testing assembled product components for performance, suitability, or readiness using the available procedures and environment.”
- Beware of interpreting this practice too narrowly and focusing simply on interfaces; note that, outside of the SP statement itself and TWP #2, the word “interface” does not appear anywhere in the informative material (descriptive text, subpractices). Rather, consider the ability of the integrated components to cooperatively satisfy their intended purpose (functionality, performance, etc.) Interface compatibility is a key part of this, but compatibility may be determined explicitly or implicitly.
- It may be useful to think of this practice in terms of a “checkout”, which was the terminology used for this SP in v1.02. See introductory text for Goal 3: “These assembled product components are checked out for correct interoperation.” Refer to the Verification and Validation process areas for more information on verifying and validating the assembled product components. 
- In practice, the assembly and evaluation of product components is often performed together, 
and it may be difficult to objectively distinguish these as discrete activities. See SP3.2 for 
additional objective evidence that could be useful here.</t>
    </r>
  </si>
  <si>
    <r>
      <t>Subpractices</t>
    </r>
    <r>
      <rPr>
        <sz val="10"/>
        <rFont val="Arial"/>
        <family val="2"/>
      </rPr>
      <t xml:space="preserve">
1. Review the requirements, design, product, verification results, and documentation to ensure that issues affecting the packaging and delivery of the product are identified and resolved.
2. Use effective methods to package and deliver the assembled product.
3. Satisfy the applicable requirements and standards for packaging and delivering the product.
4. Prepare the operational site for installation of the product.
5. Deliver the product and related documentation and confirm receipt.
6. Install the product at the operational site and confirm correct operation.</t>
    </r>
  </si>
  <si>
    <r>
      <t>Appraisal Considerations</t>
    </r>
    <r>
      <rPr>
        <sz val="10"/>
        <rFont val="Arial"/>
        <family val="2"/>
      </rPr>
      <t xml:space="preserve">  
- Refer to the Verification PA and Validation PA for more information on verifying and validating the assembled product before packaging, or upon deployment at the operational site.
- Consider site installation and checkout in accordance with this practice, where relevant, not just delivery.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</si>
  <si>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developing product integration sequences, procedures, and an environment, ensuring interface compatibility among product components, assembling the product components, and delivering the product and product components.”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</si>
  <si>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product integration process addresses the comprehensive planning for all of the specific practices in this process area, from the preparation for product integration all the way through to the delivery of the final product."</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</si>
  <si>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product integration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</si>
  <si>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Product integration procedures and criteria
   • Organization's facilities for integration and assembly
   • Assembly methods
   • Packaging standards”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</si>
  <si>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Acceptance documents for the received product components
   • Evaluated assembled product and product components
   • Product integration sequence
   • Updated interface description or agreement”</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</si>
  <si>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interface descriptions for completeness
   •  Establishing the product integration sequence
   •  Establishing the product integration procedures and criteria
   •  Assembling and delivering the product and product components
   •  Communicating the results after evaluation
   •  Communicating new, effective product integration processes to give affected people the opportunity to improve their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</si>
  <si>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Product-component integration profile (e.g., product-component assemblies planned and performed, and number of exceptions found) 
   • Integration evaluation problem report trends (e.g., number written and number closed)
   • Integration evaluation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</si>
  <si>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product integration sequence
   • Ensuring interface compatibility
   • Assembling product components and delivering the product.
- Examples of work products reviewed include the following:
   • Product integration sequence
   • Product integration procedures and criteria
   • Acceptance documents for the received product components
   • Assembled product and product components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</si>
  <si>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</si>
  <si>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The intent of SG1 is to prepare ahead of time for the verification activities. We would then expect to see defined verification methods (e.g., peer reviews, testing, simulations, etc.), and identification of support tools, facilities, test equipment, etc. Revision histories should exist as the verification strategy evolves.
- See model for example software verification methods (e.g., path testing, operational scenario testing, etc.)
- Look for verification approaches implemented across the project or product lifecycle (e.g., requirements verifiability)
- Example contents of a verification plan include verification mechanisms, resources, environments.
- The list of work products subject to verification is identified in the Project Planning PA.</t>
    </r>
  </si>
  <si>
    <r>
      <t>Appraisal Considerations</t>
    </r>
    <r>
      <rPr>
        <sz val="10"/>
        <rFont val="Arial"/>
        <family val="2"/>
      </rPr>
      <t xml:space="preserve">  
- Evidence should exist of the establishment and evolution of the verification environment.
- A description of the verification environment and support tools is typically contained in the verification plan.</t>
    </r>
  </si>
  <si>
    <r>
      <t>Appraisal Considerations</t>
    </r>
    <r>
      <rPr>
        <sz val="10"/>
        <rFont val="Arial"/>
        <family val="2"/>
      </rPr>
      <t xml:space="preserve">
- Verification plans including the required resources and schedules may be part of a larger overall plan and should be evident. </t>
    </r>
  </si>
  <si>
    <r>
      <t>Appraisal Considerations</t>
    </r>
    <r>
      <rPr>
        <sz val="10"/>
        <rFont val="Arial"/>
        <family val="2"/>
      </rPr>
      <t xml:space="preserve">  
- A peer review process typically includes items such as: checklists, entry/exit criteria, identified roles and responsibilities, standards, review guidelines, etc.</t>
    </r>
  </si>
  <si>
    <r>
      <t>Appraisal Considerations</t>
    </r>
    <r>
      <rPr>
        <sz val="10"/>
        <rFont val="Arial"/>
        <family val="2"/>
      </rPr>
      <t xml:space="preserve">  
- “Peer reviews should address the following guidelines: there must be sufficient preparation, the conduct must be managed and controlled, consistent and sufficient data must be recorded (an example is conducting a formal inspection), and action items must be recorded.”
-See model for typical data collected from peer reviews
- Look for evidence that peer reviews are being performed as scheduled.
- Look for evidence of training for the performers.</t>
    </r>
  </si>
  <si>
    <r>
      <t>Appraisal Considerations</t>
    </r>
    <r>
      <rPr>
        <sz val="10"/>
        <rFont val="Arial"/>
        <family val="2"/>
      </rPr>
      <t xml:space="preserve">  
- See model for typical content of data collected from peer reviews</t>
    </r>
  </si>
  <si>
    <r>
      <t>Appraisal Considerations</t>
    </r>
    <r>
      <rPr>
        <sz val="10"/>
        <rFont val="Arial"/>
        <family val="2"/>
      </rPr>
      <t xml:space="preserve">  
- Look for Verification activities being conducted as scheduled.
- Verify that data is collected. </t>
    </r>
  </si>
  <si>
    <r>
      <t>Appraisal Considerations</t>
    </r>
    <r>
      <rPr>
        <sz val="10"/>
        <rFont val="Arial"/>
        <family val="2"/>
      </rPr>
      <t xml:space="preserve"> 
-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</si>
  <si>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verification methods, procedures, criteria, verification environment, performing peer reviews, and verifying selected work products.”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</si>
  <si>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verification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</si>
  <si>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verification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</si>
  <si>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Verification principles, standards, and methods (e.g., analysis, demonstration, inspection, test)
   • Verification tools and facilities
   • Peer review preparation and procedures
   • Meeting facilitation”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</si>
  <si>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Verification procedures and criteria
   • Peer review training material
   • Peer review data
   • Verification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</si>
  <si>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work products and methods for verification
   •  Establishing verification procedures and criteria
   •  Conducting peer reviews
   •  Assessing verification results and identifying corrective action”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</si>
  <si>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Verification profile (e.g., the number of verifications planned, performed, and defects found; perhaps categorized by verification method or type)
   • Number of defects detected by defect category
   • Verification problem report trends (e.g., number written and number closed)
   • Verification problem report status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</si>
  <si>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work products for verification
   • Establishing and maintaining verification procedures and criteria
   • Performing peer reviews
   • Verifying selected work products
- Examples of work products reviewed include the following:
   • Verification procedures and criteria
   • Peer review checklists
   • Verification reports</t>
    </r>
  </si>
  <si>
    <r>
      <t>Subpractices</t>
    </r>
    <r>
      <rPr>
        <sz val="10"/>
        <rFont val="Arial"/>
        <family val="2"/>
      </rPr>
      <t xml:space="preserve">
1. Identify the key principles, features, and phases for product or product component validation throughout the life of the project.
2. Determine which categories of user needs (operational, maintenance, training, or support) are to be validated.
3. Select the product and product components to be validated.
4. Select the evaluation methods for product or product component validation.
5. Review the validation selection, constraints, and methods with relevant stakeholders.</t>
    </r>
  </si>
  <si>
    <r>
      <t>Appraisal Considerations</t>
    </r>
    <r>
      <rPr>
        <sz val="10"/>
        <rFont val="Arial"/>
        <family val="2"/>
      </rPr>
      <t xml:space="preserve"> 
- See model for validation strategy details</t>
    </r>
  </si>
  <si>
    <r>
      <t>Appraisal Considerations</t>
    </r>
    <r>
      <rPr>
        <sz val="10"/>
        <rFont val="Arial"/>
        <family val="2"/>
      </rPr>
      <t xml:space="preserve">  
- Consider arranging a tour or demonstration of the validation environment.
- See model for details regarding the validation environment </t>
    </r>
  </si>
  <si>
    <r>
      <t>Subpractices</t>
    </r>
    <r>
      <rPr>
        <sz val="10"/>
        <rFont val="Arial"/>
        <family val="2"/>
      </rPr>
      <t xml:space="preserve">
1. Review the product requirements to ensure that issues affecting validation of the product or product component are identified and resolved.
2. Document the environment, operational scenario, procedures, inputs, outputs, and criteria for the validation of the selected product or product component.
3. Assess the design as it matures in the context of the validation environment to identify validation issues.</t>
    </r>
  </si>
  <si>
    <r>
      <t>Appraisal Considerations</t>
    </r>
    <r>
      <rPr>
        <sz val="10"/>
        <rFont val="Arial"/>
        <family val="2"/>
      </rPr>
      <t xml:space="preserve">  
- </t>
    </r>
  </si>
  <si>
    <r>
      <t>Appraisal Considerations</t>
    </r>
    <r>
      <rPr>
        <sz val="10"/>
        <rFont val="Arial"/>
        <family val="2"/>
      </rPr>
      <t xml:space="preserve">  
- Refer to SP1.1 for the Validation strategy.
- The validation cross reference matrix is assumed to provide a mapping from the validation results to/from the validation requirements.</t>
    </r>
  </si>
  <si>
    <r>
      <t>Appraisal Considerations</t>
    </r>
    <r>
      <rPr>
        <sz val="10"/>
        <rFont val="Arial"/>
        <family val="2"/>
      </rPr>
      <t xml:space="preserve">  
- The validation data results are compared against the evaluation criteria established in SP1.3</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</si>
  <si>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
- "Typically, this plan for performing the validation process is included in (or referenced by) the project plan, which is described in the Project Planning process area."</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</si>
  <si>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</si>
  <si>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For development organizations whose “customer does validation”, make sure the development organization is also addressing validation activities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</si>
  <si>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Validation principles, standards, and methods
   • Intended-use environment”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</si>
  <si>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Lists of products and product components selected for validation
   • Validation methods, procedures, and criteria
   • Validation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</si>
  <si>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the products and product components to be validated
   •  Establishing the validation methods, procedures, and criteria
   •  Reviewing results of product and product-component validation and resolving issues
   •  Resolving issues with the customers or end users”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</si>
  <si>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validation activities completed (planned versus actual)
  • Validation problem report trends (e.g., number written and number closed)
  • Validation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</si>
  <si>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the products and product components to be validated
   • Establishing and maintaining validation methods, procedures, and criteria
   • Validating products or product components
- Examples of work products reviewed include the following:
   • Validation methods, procedures, and criteria</t>
    </r>
  </si>
  <si>
    <r>
      <t>Appraisal Considerations</t>
    </r>
    <r>
      <rPr>
        <sz val="10"/>
        <rFont val="Arial"/>
        <family val="2"/>
      </rPr>
      <t xml:space="preserve">  
- The organization’s annual report or strategic plan may be a source for obtaining the organization business goals.</t>
    </r>
  </si>
  <si>
    <r>
      <t>Appraisal Considerations</t>
    </r>
    <r>
      <rPr>
        <sz val="10"/>
        <rFont val="Arial"/>
        <family val="2"/>
      </rPr>
      <t xml:space="preserve">  
- Improvements may be captured in a variety of mechanisms; e.g. action plans, change requests, process improvement proposals, process assessment reports.
- Look for a list of candidate process improvement ideas, and also the set that were selected for action. These lists should be maintained over time.</t>
    </r>
  </si>
  <si>
    <r>
      <t>Appraisal Considerations</t>
    </r>
    <r>
      <rPr>
        <sz val="10"/>
        <rFont val="Arial"/>
        <family val="2"/>
      </rPr>
      <t xml:space="preserve">
- See model for typical contents of process action plans (e.g., infrastructure, procedures, responsibilities, resources, schedules).</t>
    </r>
  </si>
  <si>
    <r>
      <t>Appraisal Considerations</t>
    </r>
    <r>
      <rPr>
        <sz val="10"/>
        <rFont val="Arial"/>
        <family val="2"/>
      </rPr>
      <t xml:space="preserve">  
- The deployment plan typically includes such items as assets to be deployed, schedules, resources, scope of the deployment, training, support tools, etc.</t>
    </r>
  </si>
  <si>
    <r>
      <t>Appraisal Considerations</t>
    </r>
    <r>
      <rPr>
        <sz val="10"/>
        <rFont val="Arial"/>
        <family val="2"/>
      </rPr>
      <t xml:space="preserve">  
- Lessons learned could originate from deployment or use of the organization’s process assets.
- Refer to the OPD PA for information regarding an organizational measurement repository, including common measures.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</si>
  <si>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determining process improvement opportunities of the processes being used, and planning and implementing process improvement activities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</si>
  <si>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focus process, which is often called "the process-improvement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organization's process assets.”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</si>
  <si>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“The responsibility of facilitating and managing the organization’s process improvement activities is typically assigned to a process group. The organization provides the long-term commitment and resources required to sponsor this group.”
- Staffing of the process group need not be on a full-time basis, but should reflect organizational commitment
- Look at staffing and funding commitments not only for the process group, but also for making staff available to work on process improvement or process action teams.</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</si>
  <si>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and managing process improvement
    • Tools, methods, and analysis techniques
    • Process modeling
    • Facilitation techniques
    • Change management”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</si>
  <si>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Process-improvement proposals
   • Organization’s approved process action plans
   • Training materials for deploying process assets
   • Plans for the organization’s process appraisals”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</si>
  <si>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Coordinating and collaborating on process-improvement activities with process owners, those that are or will be performing the process, and support organizations (e.g., training staff and quality assurance representatives)
   •  Establishing the organizational process needs and objectives
   •  Appraising the organization’s processes
   •  Implementing process action plans
   •  Coordinating and collaborating on the execution of pilots to test selected improvements
   •  Deploying organizational process assets and changes to organizational process assets
   •  Communicating the plans, status, activities, and results related to the implementation of process-improvement activities”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</si>
  <si>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process improvement proposals submitted, accepted or implemented
   • CMMI maturity level or capability level"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</si>
  <si>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</si>
  <si>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These reviews are typically in the form of a briefing presented to the management steering committee by the process group and the process
action teams
- Examples of presentation topics include the following:
   • Status of Improvements being developed by process action teams
   • Results of pilots
   • Results of deployments
   • Schedule status for achieving significant milestones (e.g., readiness for an assessment, or progress towards achieving a pre-defined organizational maturity or process capability level)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</si>
  <si>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</si>
  <si>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See model for a description of the typical contents of a set of standard process assets (e.g., process descriptions, life cycle models, tailoring guidelines, process-related documentation).
- “The organization’s set of standard processes may include multiple process architectures and standard processes.”
- “The organization’s set of standard processes typically includes technical, management, administrative, support, and organizational processes.”</t>
    </r>
  </si>
  <si>
    <r>
      <t>Appraisal Considerations</t>
    </r>
    <r>
      <rPr>
        <sz val="10"/>
        <rFont val="Arial"/>
        <family val="2"/>
      </rPr>
      <t xml:space="preserve">  
- Look for the synergy between the life cycle models used across disciplines being assessed (e.g. product life cycle, project life cycle, software vs. systems life cycles). For example, consider such life cycle phases as concept exploration, development, transition, retirement, etc.</t>
    </r>
  </si>
  <si>
    <r>
      <t>Appraisal Considerations</t>
    </r>
    <r>
      <rPr>
        <sz val="10"/>
        <rFont val="Arial"/>
        <family val="2"/>
      </rPr>
      <t xml:space="preserve">  
- See model for a description of what is typically included in tailoring guidelines (e.g., mandatory vs. optional activities, options, tailoring procedures).</t>
    </r>
  </si>
  <si>
    <r>
      <t>Appraisal Considerations</t>
    </r>
    <r>
      <rPr>
        <sz val="10"/>
        <rFont val="Arial"/>
        <family val="2"/>
      </rPr>
      <t xml:space="preserve">  
- Refer to the MA PA for information regarding definition, collection, and analysis of measures.
- The organizational repository should contain both product and process measures.
- The processes and mechanism should ensure consistency of collected measures for comparison (i.e., apples to apples).</t>
    </r>
  </si>
  <si>
    <r>
      <t>Appraisal Considerations</t>
    </r>
    <r>
      <rPr>
        <sz val="10"/>
        <rFont val="Arial"/>
        <family val="2"/>
      </rPr>
      <t xml:space="preserve">  
- This is often called a Process Asset Library (PAL).
- See model for typical examples of process-related documentation that is provided in the library (e.g., policies, processes, procedures, work aids, checklists, templates, tailoring guidance, sample plans).</t>
    </r>
  </si>
  <si>
    <r>
      <t>Subpractices</t>
    </r>
    <r>
      <rPr>
        <sz val="10"/>
        <rFont val="Arial"/>
        <family val="2"/>
      </rPr>
      <t xml:space="preserve">
1. Evaluate commercially-available work environment standards appropriate for the organization.
2. Adopt existing work environment standards and develop new ones to fill gaps based on the organization’s process needs and objectives.</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</si>
  <si>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</si>
  <si>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a set of standard processes for use by the organization and making process assets available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</si>
  <si>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organizational process definition process is a part of the organization's process-improvement plan."</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</si>
  <si>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 process group typically manages the OPD activities…. This group is supported by process owners and people with expertise in various disciplines….”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</si>
  <si>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typically manages the OPD activities…. This group is supported by process owners and people with expertise in various disciplines.” (GP2.3)
- The “establishers” may be a different group of people than the “maintainers”. Process action teams may involved in the initial creation of assets.
- There will likely be a senior management sponsor for these activities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</si>
  <si>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managing, and monitoring processes 
   • Process modeling and definition
   • Developing a tailorable standard process “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</si>
  <si>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set of standard processes
   • Descriptions of the life-cycle models
   • Tailoring guidelines for the organization’s set of standard processes
   • Definitions of the common set of product and process measures
   • Organization’s measurement data”</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</si>
  <si>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organization’s set of standard processes
   •  Reviewing the organization’s life-cycle models
   •  Resolving issues on the tailoring guidelines
   •  Assessing the definitions of the common set of process and product measures”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</si>
  <si>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the process 
   • Architectures and process elements of the organization's set of standard processes
   • Defect density of each process element of the organization’s set of standard processes
- Examples of activities reviewed include the following:
    • Establishing organizational process assets
- Examples of work products reviewed include the following:
   • Organization’s set of standard processes
   • Descriptions of the life-cycle models
   • Tailoring guidelines for the organization’s set of standard processes
   • Organization’s measurement data</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</si>
  <si>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</si>
  <si>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This is an organizational process description for an organizational process, and may be included in the plan.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</si>
  <si>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</si>
  <si>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r>
      <t>Appraisal Considerations</t>
    </r>
    <r>
      <rPr>
        <sz val="10"/>
        <rFont val="Arial"/>
        <family val="2"/>
      </rPr>
      <t xml:space="preserve">  
- It may be difficult to find explicit artifacts that identify organizational decisions on training that is deferred to projects; i.e., evidence may exist on what training they are going to provide, but not necessarily on what they decided not to train at the organizational level. This might have to be obtained from interviews, or substantiated by written organizational training process descriptions.
- There may be constraints or tradeoffs that practically limit the training needs that can be immediately satisfied. Some training may reasonably need to be deferred based on the extent of needs, resources, and priorities, but this tradeoff should be part of the defined process.
- Consider training on tools, methods, and processes.
- Refer to Project Planning PA for more information about project and support group plans for training.</t>
    </r>
  </si>
  <si>
    <r>
      <t>Appraisal Considerations</t>
    </r>
    <r>
      <rPr>
        <sz val="10"/>
        <rFont val="Arial"/>
        <family val="2"/>
      </rPr>
      <t xml:space="preserve">  
- See SP 1.3 subpractices for typical content and commitment of Organizational Training Tactical Plans </t>
    </r>
  </si>
  <si>
    <r>
      <t>Appraisal Considerations</t>
    </r>
    <r>
      <rPr>
        <sz val="10"/>
        <rFont val="Arial"/>
        <family val="2"/>
      </rPr>
      <t xml:space="preserve">  
- See model for training approaches and materials; consider both formal and informal methods for skills development. </t>
    </r>
  </si>
  <si>
    <r>
      <t>Appraisal Considerations</t>
    </r>
    <r>
      <rPr>
        <sz val="10"/>
        <rFont val="Arial"/>
        <family val="2"/>
      </rPr>
      <t xml:space="preserve"> 
- Check criteria for training waivers
- Look for timeliness of delivered training
- Training should be delivered in accordance with the plan developed in SP 1.3</t>
    </r>
  </si>
  <si>
    <r>
      <t>Appraisal Considerations</t>
    </r>
    <r>
      <rPr>
        <sz val="10"/>
        <rFont val="Arial"/>
        <family val="2"/>
      </rPr>
      <t xml:space="preserve">  
- This practice is geared towards organizational level training records.  Project and support group training records are in PMC.  In practice, these may be combined at the organizational level.</t>
    </r>
  </si>
  <si>
    <r>
      <t>Subpractices</t>
    </r>
    <r>
      <rPr>
        <sz val="10"/>
        <rFont val="Arial"/>
        <family val="2"/>
      </rPr>
      <t xml:space="preserve">
1. Assess in-progress or completed projects to determine whether staff knowledge is adequate for performing project tasks.
2. Provide a mechanism for assessing the effectiveness of each training course with respect to established organizational, project, or individual learning (or performance) objectives.
3. Obtain student evaluations of how well training activities met their needs.</t>
    </r>
  </si>
  <si>
    <r>
      <t>Appraisal Considerations</t>
    </r>
    <r>
      <rPr>
        <sz val="10"/>
        <rFont val="Arial"/>
        <family val="2"/>
      </rPr>
      <t xml:space="preserve">  
- This is organizational training, not project or support group level training.</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</si>
  <si>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the strategic training needs of the organization, and providing that training.”</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</si>
  <si>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tactical training plan called for in the specific practice would address the periodic planning for the delivery of individual training offerings."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</si>
  <si>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provision of instructors with the experience and qualifications necessary to facilitate effective learning.
- Consider resources for both formal and informal training and development, orientation, or support (e.g., mentoring programs)
- Consider resources such as sponsored luncheon forums, brown bag presentations, vendor demos, video tapes, CBT, self-study, etc.</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</si>
  <si>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There will likely be a senior management group responsible for defining the strategic and tactical needs separate from the training group responsible for developing / delivering the training and maintaining the records
- There may be an organizational training group responsible for coordination, delivery, record collection, etc. This may be a responsibility assigned to the HR organization, for example.</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</si>
  <si>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Note that this is training for training activities, e.g., how are instructors trained to be instructors, how are training program administrators trained to do their duties.
“Examples of training topics include the following:
   • Knowledge and skills needs analysis
   • Instructional design
   • Instructional techniques (e.g., train the trainer)
   • Refresher training on subject matter“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</si>
  <si>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Organizational training tactical plan
   • Training records
   • Training materials and supporting artifacts
   • Instructor evaluation forms”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</si>
  <si>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discussion of training needs and training effectiveness to ensure that the organization’s training needs are met
   •  Identifying training needs
   •  Reviewing the organizational training tactical plan
   •  Assessing training effectiveness”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</si>
  <si>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training courses delivered (e.g., planned versus actual)
   • Post-training evaluation ratings
   • Training program quality survey ratings"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</si>
  <si>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Improvement information associated with the OT PA may be in a separate database
- Individuals within the organization should be able to see information regarding available training, training schedules, their training records, training effectiveness surveys and instructor evaluation forms</t>
    </r>
  </si>
  <si>
    <r>
      <rPr>
        <b/>
        <sz val="10"/>
        <rFont val="Arial"/>
        <family val="2"/>
      </rPr>
      <t xml:space="preserve">Appraisal Considerations
</t>
    </r>
    <r>
      <rPr>
        <sz val="10"/>
        <rFont val="Arial"/>
        <family val="2"/>
      </rPr>
      <t>-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Identifying training needs and making training available
   • Providing necessary training
- Examples of work products reviewed include the following:
   • Organizational training tactical plan
   • Training materials and supporting artifacts
   • Instructor evaluation forms</t>
    </r>
  </si>
  <si>
    <r>
      <t>Appraisal Considerations</t>
    </r>
    <r>
      <rPr>
        <sz val="10"/>
        <rFont val="Arial"/>
        <family val="2"/>
      </rPr>
      <t xml:space="preserve">  
- “The project’s defined process is a set of defined processes and subprocesses that form an integrated, coherent lifecycle for the project.”
- The v1.1 version of the model will clarify that, for staged level 3, all staged level 2-3 PAs must be reflected in the organization’s standard process and project’s defined processes. In other words, for ML3, the ML2 PAs must incorporate the ML3 GPs.
- See OPD PA for the establishment and maintenance of the organization's set of standard processes, the library of process assets, measurement repository,  life-cycle models, and tailoring guidelines.</t>
    </r>
  </si>
  <si>
    <r>
      <t>Appraisal Considerations</t>
    </r>
    <r>
      <rPr>
        <sz val="10"/>
        <rFont val="Arial"/>
        <family val="2"/>
      </rPr>
      <t xml:space="preserve">  
- In order for the practice to be implemented, the organization must have established and populated an organizational asset library/repository and an organizational measurement database/repository. This need not be a single database, but could be a set of related databases.
- See Organizational Process Definition for information on the organizational asset library and the organization's measurement repository</t>
    </r>
  </si>
  <si>
    <r>
      <t>Appraisal Considerations</t>
    </r>
    <r>
      <rPr>
        <sz val="10"/>
        <rFont val="Arial"/>
        <family val="2"/>
      </rPr>
      <t xml:space="preserve">  
- See model for typical subordinate plans that might be applicable.·
- A distinction between IPM and PP is that this practice expands the development of the project plan to include additional activities such as incorporating the Project’s Defined Process, coordinating plans with relevant stakeholders, using the organizational process assets and incorporating plans for peer reviews, and establishing objective entry and exit criteria. 
- Many of the indirect artifacts identified above could be documented in the project plan.
- See Project Planning PA for information about establishing and maintaining a project plan.</t>
    </r>
  </si>
  <si>
    <r>
      <t>Appraisal Considerations</t>
    </r>
    <r>
      <rPr>
        <sz val="10"/>
        <rFont val="Arial"/>
        <family val="2"/>
      </rPr>
      <t xml:space="preserve">  
- See Project Monitoring and Control process area for information about monitoring and controlling the project. The intent of this practice is to include those activities described in PMC.</t>
    </r>
  </si>
  <si>
    <r>
      <t>Appraisal Considerations</t>
    </r>
    <r>
      <rPr>
        <sz val="10"/>
        <rFont val="Arial"/>
        <family val="2"/>
      </rPr>
      <t xml:space="preserve">  
- Be careful of too little control over the asset library (anything goes in, not easy to use) or that it is not kept up to date with documentation that reflects the current processes.  </t>
    </r>
  </si>
  <si>
    <r>
      <t>Appraisal Considerations</t>
    </r>
    <r>
      <rPr>
        <sz val="10"/>
        <rFont val="Arial"/>
        <family val="2"/>
      </rPr>
      <t xml:space="preserve">  
- Refer to the PP PA for more information on identifying stakeholders and planning their appropriate involvement
- Ensure that the involvement of relevant stakeholders has been managed in such a way that product and product component requirements, plans, issues and risks are coordinated in a timely manner.
- The plan for stakeholder involvement may be contained in the project plan. This plan should contain how relevant stakeholder involvement will be managed through project plan and subordinate plan reviews, periodic stakeholder meetings, etc.</t>
    </r>
  </si>
  <si>
    <r>
      <t>Appraisal Considerations</t>
    </r>
    <r>
      <rPr>
        <sz val="10"/>
        <rFont val="Arial"/>
        <family val="2"/>
      </rPr>
      <t xml:space="preserve"> 
- See model for typical contents of documented commitments (e.g., what, who, when, how)
- It should be noted whether or not if relevant stakeholders identified in the project plan participate in project plan and subordinate plan reviews.</t>
    </r>
  </si>
  <si>
    <r>
      <t>Appraisal Considerations</t>
    </r>
    <r>
      <rPr>
        <sz val="10"/>
        <rFont val="Arial"/>
        <family val="2"/>
      </rPr>
      <t xml:space="preserve">  
- See model for examples of coordination issues (e.g., late commitments, requirements/design defects, resources).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</si>
  <si>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includes a plan for the project process tailoring activities, i.e., how will the tailoring get done?  This is often done during proposal or project start-up. Also included is planning for how the project will be managed in an integrated way.  
- "Typically this plan for performing the integrated project management process is a part of the project plan as described in the Project Planning process area.”
</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</si>
  <si>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It may be a different set of people who initially set up the project than those who are responsible for ongoing project management
- Look for coverage of responsibility for coordination with stakeholders as in SG2. These assignments may vary on a per stakeholder basis.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</si>
  <si>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generic practice is different from the Establish the Project’s Defined Process specific practice in this process area. This generic practice establishes and maintains a defined integrated project management process. The Establish the Project’s Defined Process specific practice defines the project’s defined process, which includes all processes that affect the project.</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</si>
  <si>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This generic practice is different from the Contribute to the Organizational Process Assets specific practice in this process area. This generic practice collects improvement information about the integrated project management processes. The Contribute to the Organizational Process Assets specific practice collects information from processes in the project’s defined process.” </t>
    </r>
  </si>
  <si>
    <r>
      <t>Subpractices</t>
    </r>
    <r>
      <rPr>
        <sz val="10"/>
        <rFont val="Arial"/>
        <family val="2"/>
      </rPr>
      <t xml:space="preserve">
1. Determine risk sources.
2. Determine risk categories.</t>
    </r>
  </si>
  <si>
    <r>
      <t>Appraisal Considerations</t>
    </r>
    <r>
      <rPr>
        <sz val="10"/>
        <rFont val="Arial"/>
        <family val="2"/>
      </rPr>
      <t xml:space="preserve">  
- The intent of this practice is to define a structured framework for the identification, assessment, and management of risks.
- “Risk categories reflect the ‘bins’ for collecting and organizing risks.”
- This may include an organizational standard risk taxonomy, which might be tailored for application to the specific projects. The initial set of identified sources and categories may be refined as the project progresses.
- The risk sources and categories may be contained in a risk management plan or inherent in a risk management tool.</t>
    </r>
  </si>
  <si>
    <r>
      <t>Subpractices</t>
    </r>
    <r>
      <rPr>
        <sz val="10"/>
        <rFont val="Arial"/>
        <family val="2"/>
      </rPr>
      <t xml:space="preserve">
1. Define consistent criteria for evaluating and quantifying risk likelihood and severity levels.
2. Define thresholds for each risk category.
3. Define bounds on the extent to which thresholds are applied against or within a category.</t>
    </r>
  </si>
  <si>
    <r>
      <t>Appraisal Considerations</t>
    </r>
    <r>
      <rPr>
        <sz val="10"/>
        <rFont val="Arial"/>
        <family val="2"/>
      </rPr>
      <t xml:space="preserve">  
- Risk priority may be defined as a combination of risk probability and severity
- These risk parameters may be defined at the organizational level, or might be tailored for application to specific projects.
- Thresholds can be defined separately for each risk category, or could be defined on a project-wide basis (e.g., variance thresholds)
- Risk parameters and thresholds may be defined and applied on a quantitative or qualitative basis.</t>
    </r>
  </si>
  <si>
    <r>
      <t>Appraisal Considerations</t>
    </r>
    <r>
      <rPr>
        <sz val="10"/>
        <rFont val="Arial"/>
        <family val="2"/>
      </rPr>
      <t xml:space="preserve">  
- “The risk management strategy is often documented in an organizational or project risk management plan.” This may include the risk sources and categories (SP1.1) and risk parameters (SP1.2) to be used. 
- The risk management plan may be a standalone document, or its content reflected in other existing project plans. See model for additional details on typical contents of the risk management strategy.
- The SPs associated with SG1 establish the planning for risk management, enactment of which can be assessed in the remaining practices. Correspondingly, work products and artifacts produced by SG2/SG3 SPs can be used to substantiate the establishment and maintenance of the SG1 practices.</t>
    </r>
  </si>
  <si>
    <r>
      <t>Appraisal Considerations</t>
    </r>
    <r>
      <rPr>
        <sz val="10"/>
        <rFont val="Arial"/>
        <family val="2"/>
      </rPr>
      <t xml:space="preserve"> 
- Risks are evaluated, categorized, and analyzed according to the categories and parameters defined in SP1.1 and SP1.2.
- Risks may be evaluated using quantitative or qualitative criteria (ref. SP1.2)
- Like risk identification, these are not simply one-time activities, and should be continuously applied across the product life cycle.
- Relative priority is typically determined using a combination of assigned risk parameters (e.g., severity, likelihood, timeframe). This should be described in the risk management plan.
- Different risk management terminology may be commonly used within the organization. Consider typical synonyms in determining implementation of this practice; e.g. risk assessment, risk analysis, likelihood vs. probability, consequence vs. impact, risk exposure vs. risk priority.</t>
    </r>
  </si>
  <si>
    <r>
      <t>Appraisal Considerations</t>
    </r>
    <r>
      <rPr>
        <sz val="10"/>
        <rFont val="Arial"/>
        <family val="2"/>
      </rPr>
      <t xml:space="preserve">  
- See SP1.3 for components of the risk management strategy applicable to risk mitigation, e.g., parameters, thresholds, methods, tools.
- “A critical component of a risk mitigation plan is to develop alternative courses of action, workarounds, and fallback positions, with a recommended course of action for each critical risk.” See model for typical risk handling options (e.g., avoidance, control, transfer, monitor, acceptance).
- Not all risks require mitigation. “Mitigation plans are often generated only for selected risks of high consequence; other risks may be accepted and simply monitored.”
- Mitigation plans in this context include risk reduction plans and/or contingency plans. Different terms may be used in the organization, such as risk handling or risk action plans.
- Thresholds and triggers for deployment of mitigation plans may be contained in the risk management strategy/plan, or may be specific to individual risk items.
- Look for the realistic budgeting and allocation of resources to mitigation plans; plans without resources are not meaningful.
- Look for ongoing risk monitoring and risk mitigation across the project life cycle.</t>
    </r>
  </si>
  <si>
    <r>
      <t>Appraisal Considerations</t>
    </r>
    <r>
      <rPr>
        <sz val="10"/>
        <rFont val="Arial"/>
        <family val="2"/>
      </rPr>
      <t xml:space="preserve">  
- Risk monitoring and status reviews of all risks should be performed at the intervals defined by the risk management strategy. Monitoring should continue even after initiation of risk mitigation activities
- Inspect risk items to ensure deployment of mitigation plans upon exceeding defined thresholds or criteria.
- Look for implementation of risk mitigation plans, such as commitment of resources invested toward risk mitigation (e.g. staffing, schedule, tools).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</si>
  <si>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defining a risk management strategy and identifying, analyzing, and mitigating risks.”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</si>
  <si>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risk management process is included in (or referenced by) the project plan, which is described in the Project Planning process area. The plan for performing the risk management process differs from both the risk management strategy and the risk mitigation plans described in the specific practices in this process area. The plan called for in this generic practice would address the comprehensive planning for all of the specific practices in this process area, from determining risk sources and categories all the way through to the implementation of risk mitigation plans. In contrast, the risk mitigation strategy called for in one specific practice would address the project-specific risk strategy for things such as risk sources, thresholds, tools, and techniques, and would monitor time intervals. The risk mitigation plans called for in another specific practice would address more focused items such as the levels that trigger risk-handling activities."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</si>
  <si>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At CL3, there should not only be a plan and set of identified risks, but budget available for proactive mitigation of risks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</si>
  <si>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risk management activities are assigned at each appropriate level (e.g. project manager, team leaders)
- Responsibility may be assigned to an individual or group (e.g., risk review board)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</si>
  <si>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Risk management concepts and activities (e.g., risk identification, evaluation, monitoring, mitigation)
   • Measure selection for risk mitigation”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</si>
  <si>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Risk management strategy
   • Identified risk items
   • Risk mitigation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</si>
  <si>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free and open discussion of risk
   •  Reviewing the risk management strategy and risk mitigation plans
   •  Participating in risk identification, analysis, and mitigation activities
   •  Communicating and reporting risk management status”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</si>
  <si>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risks identified, managed, tracked, and controlled
   • Risk exposure and changes to the risk exposure for each assessed risk, and as a summary percentage of management reserve
   • Change activity for the risk management plan (e.g., processes, schedule, funding)
   • Occurrence of unanticipated risks
   • Risk categorization volatility
   • Comparison of estimated vs. actual risk mitigation effort and impact"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</si>
  <si>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risk management strategy
   • Identifying and analyzing risks
   • Mitigating risks
- Examples of work products reviewed include the following:
   • Risk management strategy
   • Risk mitigation plans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</si>
  <si>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Reviews of the project risk status are held on a periodic and event-driven basis with appropriate levels of management, to provide visibility into the potential for project risk exposure and appropriate corrective action.  Typically, this will include a summary of the most critical risks, key risk parameters (such as likelihood and consequence of these risks), and the status of risk mitigation efforts</t>
    </r>
  </si>
  <si>
    <r>
      <t>Appraisal Considerations</t>
    </r>
    <r>
      <rPr>
        <sz val="10"/>
        <rFont val="Arial"/>
        <family val="2"/>
      </rPr>
      <t xml:space="preserve">  
- In effect, this practice defines the “entry criteria” by which issues are selected for formal evaluation, and therefore are subject to the remainder of the practices in this PA.
- See model for typical examples where formal evaluation processes might be useful (e.g., trade studies of equipment or software, supplier selection, tools, make/buy decisions).
- Note that organizations may have different approaches for how the formal evaluation processes are architected and documented. They could be embedded within several associated processes (e.g., supplier selection process or trade studies) rather than a separate “DAR process”. If distributed across several processes, this may also already indicate the decision reached by the organization as to which processes need formal evaluation techniques, rather than a separate, integrated set of guidelines.
- Identification of the issues subject to formal evaluation (i.e., applying these guidelines) is not explicitly addressed in other DAR SPs; therefore, it should be considered here. An outcome of this would be the identified set of issues subject to application of the formal evaluation process (which is detailed in the remainder of the DAR SPs).
- There may be a variety of suitable evaluation processes that could be selected from, as 
appropriate to the situation. “Formal evaluation processes can vary in formality, type of 
criteria, and methods employed.” See PA introductory notes for examples of different techniques.</t>
    </r>
  </si>
  <si>
    <r>
      <t>Subpractices</t>
    </r>
    <r>
      <rPr>
        <sz val="10"/>
        <rFont val="Arial"/>
        <family val="2"/>
      </rPr>
      <t xml:space="preserve">
1. Define the criteria for evaluating alternative solutions.
2. Define the range and scale for ranking the evaluation criteria.
3. Rank the criteria.
4. Assess the criteria and their relative importance.
5. Evolve the evaluation criteria to improve their validity.
6. Document the rationale for the selection and rejection of evaluation criteria.</t>
    </r>
  </si>
  <si>
    <r>
      <t>Appraisal Considerations</t>
    </r>
    <r>
      <rPr>
        <sz val="10"/>
        <rFont val="Arial"/>
        <family val="2"/>
      </rPr>
      <t xml:space="preserve">  
- Additional solutions may be identified following the initial analysis or in later phases of the life cycle
- Often the identified potential solutions and the mechanisms used to develop them are documented in the trade study, report, or decision results</t>
    </r>
  </si>
  <si>
    <r>
      <t>Appraisal Considerations</t>
    </r>
    <r>
      <rPr>
        <sz val="10"/>
        <rFont val="Arial"/>
        <family val="2"/>
      </rPr>
      <t xml:space="preserve"> 
- See model for example evaluation methods (e.g., simulations, engineering studies, probabilistic models).
- The level of detail and formality of a technique may vary according to the specifics of the issue to be resolved (e.g., cost, risk, risk, performance).</t>
    </r>
  </si>
  <si>
    <r>
      <t>Appraisal Considerations</t>
    </r>
    <r>
      <rPr>
        <sz val="10"/>
        <rFont val="Arial"/>
        <family val="2"/>
      </rPr>
      <t xml:space="preserve">  
- The evaluation results relate to application of the evaluation criteria (SP1.2) upon the identified potential alternative solutions (SP1.3). See these SPs for additional work products and artifacts that may help substantiate enactment of this practice.
- The evaluation criteria, alternative solutions, and evaluation results may all be contained in a report or study summarizing the formal evaluation (see SP1.6). </t>
    </r>
  </si>
  <si>
    <r>
      <t>Appraisal Considerations</t>
    </r>
    <r>
      <rPr>
        <sz val="10"/>
        <rFont val="Arial"/>
        <family val="2"/>
      </rPr>
      <t xml:space="preserve">  
- The evaluation criteria, alternative solutions, evaluation methods, and evaluation results may all be contained in a report or study summarizing the formal evaluation (see other SPs for additional information that might be contained in the summary report).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</si>
  <si>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</si>
  <si>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decision analysis and resolution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</si>
  <si>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DAR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</si>
  <si>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Formal decision analysis
   • Methods for evaluating alternative solutions against criteria</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</si>
  <si>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Guidelines for when to apply a formal evaluation process
   • Evaluation reports containing recommended solutions”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</si>
  <si>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guidelines for which issues are subject to a formal evaluation process
   •  Establishing evaluation criteria
   •  Identifying and evaluating alternatives
   •  Selecting evaluation methods
   •  Selecting solutions”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</si>
  <si>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to benefit ratio of using formal evaluation processes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</si>
  <si>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Evaluating alternatives using established criteria and methods
- Examples of work products reviewed include the following:
   • Guidelines for when to apply a formal evaluation process
   • Evaluation reports containing recommended solutions</t>
    </r>
  </si>
  <si>
    <r>
      <t>Appraisal Considerations</t>
    </r>
    <r>
      <rPr>
        <sz val="10"/>
        <rFont val="Arial"/>
        <family val="2"/>
      </rPr>
      <t xml:space="preserve">  
- The scope of causal analysis in terms of the defects to be analyzed is identified. The organization may choose to analyze all defects or a subset of total defects detected. It is recommended that a causal analysis be done for a subset of defects that offer maximum benefits.
The most important criteria to apply for selection of defects is that it should provide the maximum benefit to the project
Some of the criteria are
- Defects attributed to most prevalent defect type
- All customer reported defects
- All high and medium severity defects
- Defects which require maximum rework</t>
    </r>
  </si>
  <si>
    <r>
      <t>Appraisal Considerations</t>
    </r>
    <r>
      <rPr>
        <sz val="10"/>
        <rFont val="Arial"/>
        <family val="2"/>
      </rPr>
      <t xml:space="preserve">  
- Causal Analysis on the identified defects is performed by a causal analysis team. The causal analysis is done formally using the Cause &amp; Effect diagram (e.g. Fishbone diagram) using a technique such as brainstorming.</t>
    </r>
  </si>
  <si>
    <r>
      <t>Appraisal Considerations</t>
    </r>
    <r>
      <rPr>
        <sz val="10"/>
        <rFont val="Arial"/>
        <family val="2"/>
      </rPr>
      <t xml:space="preserve">  
- From the preventive actions suggested during causal analysis meeting, actions should be identified that can be implemented in the project immediately. Responsibility should be assigned to complete those actions along with expected completion dates and the  expected results/benefits from those actions.</t>
    </r>
  </si>
  <si>
    <r>
      <t>Appraisal Considerations</t>
    </r>
    <r>
      <rPr>
        <sz val="10"/>
        <rFont val="Arial"/>
        <family val="2"/>
      </rPr>
      <t xml:space="preserve">  
- Based on the defect data obtained subsequent to the defect prevention action plan implementation, the defect prevention action effectiveness should be evaluated and updated in a defect prevention planning document/form. </t>
    </r>
  </si>
  <si>
    <r>
      <t>Appraisal Considerations</t>
    </r>
    <r>
      <rPr>
        <sz val="10"/>
        <rFont val="Arial"/>
        <family val="2"/>
      </rPr>
      <t xml:space="preserve">  
- On a regular basis, the SEPG should be gathering Defect Prevention data based upon their DP action plan from projects.  This data, gathered from across the organization, should be analyzed to identify the common causes of defects across organization and take appropriate process improvement actions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</si>
  <si>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systematically addressing root causes of defects and other problems.”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</si>
  <si>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causal analysis and resolution process differs from the action proposals and associated action plans described in the specific practice in this process area. The plan called for in this generic process would address the organization’s overall causal analysis and resolution process. In contrast, the process action proposals and associated action plans address the activities needed to remove the root cause under study.”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</si>
  <si>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process group is likely to be responsible for the overall implementation of this PA, but the expertise of a statistician may also be needed.
- Consider the allocation of responsibility between the project and the organization. “CAR activities provide a mechanism for projects to evaluate their processes at the local level and look for improvements that can be implemented.” … “When improvements are judged to be effective, the information is extended to the organizational level.”</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</si>
  <si>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Quality management methods (e.g., root cause analysis)”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</si>
  <si>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Action proposals
   • Action proposals selected for implementation
   • Causal analysis and resolution records”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</si>
  <si>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Conducting causal analysis
   •  Assessing the action proposals”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</si>
  <si>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root causes removed
   • Change in quality or process performance per instance of the causal analysis and resolution process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</si>
  <si>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Determining process-improvement opportunities
  • Planning and coordinating process-improvement activities
- Examples of work products reviewed include the following:
  • Process improvement plans
  • Process action plans
  • Plans for the organization’s process appraisals
- Examples of activities reviewed include the following:
   • Determining causes of defects
   • Addressing causes of defects"
- Examples of work products reviewed include the following:
   • Action proposals selected for implementation
   • Causal analysis and resolution records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</si>
  <si>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</si>
  <si>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Improvements to the organization’s process are typically identified through feedback from users, by analyzing metrics data, based on corporate initiatives, customer satisfaction surveys etc.  The improvement proposals should be analyzed based on criteria such as reduction cycle time, effort reduction etc.</t>
    </r>
  </si>
  <si>
    <r>
      <t>Appraisal Considerations</t>
    </r>
    <r>
      <rPr>
        <sz val="10"/>
        <rFont val="Arial"/>
        <family val="2"/>
      </rPr>
      <t xml:space="preserve">  
- Innovative improvements can be items such as new tools/ techniques / processed identified and used in projects. These Improvements to the organization’s process are typically identified through feedback from users, by analyzing metrics data, based on corporate initiatives, ICSM surveys etc. The improvement proposals are analyzed based on criteria such as reduction cycle time, effort reduction etc.</t>
    </r>
  </si>
  <si>
    <r>
      <t>Appraisal Considerations</t>
    </r>
    <r>
      <rPr>
        <sz val="10"/>
        <rFont val="Arial"/>
        <family val="2"/>
      </rPr>
      <t xml:space="preserve">  
- Piloting should be conducted on process automation tools and processes, as required. The piloting feedback should be evaluated. The evaluation criteria should be primarily focused on the requirements / functionality, performance and other related parameters. </t>
    </r>
  </si>
  <si>
    <r>
      <t>Appraisal Considerations</t>
    </r>
    <r>
      <rPr>
        <sz val="10"/>
        <rFont val="Arial"/>
        <family val="2"/>
      </rPr>
      <t xml:space="preserve">  
- The evaluated and selected process and technology improvements should be deployed across the organization. The innovations should be institutionalized and released through the organization's Quality Management System.</t>
    </r>
  </si>
  <si>
    <r>
      <t>Appraisal Considerations</t>
    </r>
    <r>
      <rPr>
        <sz val="10"/>
        <rFont val="Arial"/>
        <family val="2"/>
      </rPr>
      <t xml:space="preserve">  
- For process automation tools, deployment plans should be prepared. This is typically accomplished in a phased manner, probably a location or project at a time. Training should be conducted to train people on the new tool. The SEPG or process improvement group typically facilitates this deployment. The process deployment is often released through the organization's Quality Management System and then through training to the appropriate individuals. Sometimes release notes are used as well to highlight the details of the process. This can be followed by a training to the quality assurance team if the changes are major and significant. Project level innovations are typically institutionalized by incorporating them into the organization's Quality Management System.</t>
    </r>
  </si>
  <si>
    <r>
      <t>Appraisal Considerations</t>
    </r>
    <r>
      <rPr>
        <sz val="10"/>
        <rFont val="Arial"/>
        <family val="2"/>
      </rPr>
      <t xml:space="preserve">  
- The innovations and the improvements should be institutionalized through release in the organization's Quality Management System</t>
    </r>
  </si>
  <si>
    <r>
      <t>Appraisal Considerations</t>
    </r>
    <r>
      <rPr>
        <sz val="10"/>
        <rFont val="Arial"/>
        <family val="2"/>
      </rPr>
      <t xml:space="preserve">  
- The feedback from the deployed process and innovations should be captured and analyzed to understand the effects of the deployment.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</si>
  <si>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deploying process and technology improvements that contribute to meeting quality and process performance objectives.”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</si>
  <si>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innovation and deployment process differs from the deployment plans described in a specific practice in this process area. The plan called for in this generic practice would address the comprehensive planning for all of the specific practices in this process area, from collecting and analyzing improvement proposals all the way through to the measurement of improvement effects. In contrast, the deployment plans called for in the specific practice would address the planning needed for the deployment of individual process and technology improvements."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</si>
  <si>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is likely to be responsible for the overall implementation of this PA, but the expertise of a statistician may also be needed.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</si>
  <si>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Planning, designing, and conducting pilots
   • Cost/benefit analysis
   • Technology transition
   • Change management”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</si>
  <si>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Documented lessons learned from pilots
   • Revised process- and technology-improvement measures, objectives, priorities, and deployment plans
   • Updated training material”
   • Proposed innovation improvements
   • Pilot and deployment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</si>
  <si>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Reviewing process- and technology- improvement proposals that may have major impacts on process performance or on customer and end-user satisfaction
   •  Providing feedback to the organization on the status and results of the process- and technology-improvement deployment activities”
(see GP elaboration for typical feedback)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</si>
  <si>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Quality and process performance objective indicators monitored for this process area might include the following:  
   • Improved product quality (e.g., functionality, performance)
   • Increased productivity 
   • Decreased development cycle time
   • Greater customer and end-user satisfaction 
   • Shorter development and production time 
   • to change functionality, add features, or adapt to new technologies
- "Examples of measures used in monitoring and controlling include the following:
   • Change in quality or process performance"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</si>
  <si>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improvements
   • Deploying improvements
- Examples of work products reviewed include the following:
   • Deployment plans
   • Revised process- and technology-improvement measures, objectives, priorities, and deployment plans
   • Updated training material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</si>
  <si>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</si>
  <si>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Metrics should be analyzed periodically to evaluate the process performance. Based on internal audit reports, feedback etc the process effectiveness should be analyzed</t>
    </r>
  </si>
  <si>
    <r>
      <t>Appraisal Considerations</t>
    </r>
    <r>
      <rPr>
        <sz val="10"/>
        <rFont val="Arial"/>
        <family val="2"/>
      </rPr>
      <t xml:space="preserve"> 
- The metrics and computation mechanisms should be defined and maintained. The input data for the process performance analysis should be derived from various sources and trend analysis should be generated.</t>
    </r>
  </si>
  <si>
    <r>
      <t>Appraisal Considerations</t>
    </r>
    <r>
      <rPr>
        <sz val="10"/>
        <rFont val="Arial"/>
        <family val="2"/>
      </rPr>
      <t xml:space="preserve">  
- The organization goals should be established that represent the quantitative objectives for the organization</t>
    </r>
  </si>
  <si>
    <r>
      <t>Appraisal Considerations</t>
    </r>
    <r>
      <rPr>
        <sz val="10"/>
        <rFont val="Arial"/>
        <family val="2"/>
      </rPr>
      <t xml:space="preserve">  
- Organizations baselines should be maintained in the organization’s process database. A baseline analysis report should be prepared periodically.</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</si>
  <si>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process performance baselines for the organization's set of standard processes.”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</si>
  <si>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performance process may be included in or referenced by the organization’s process-improvement plan, which is described in the Organizational Process Focus process area, or it may be documented in a separate plan that describes only the plan for the organizational process performance process.”
- “Special expertise in statistics and statistical process control may be needed to establish the performance baseline of the organization’s set of standard processes.”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</si>
  <si>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and process-improvement modeling
   • Quantitative and statistical methods (e.g., estimating models, Pareto analysis, and control charts)”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</si>
  <si>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quality and process-performance objectives
   • Definition for the selected measures of process performance
   • Baseline data on the organization's process performance”</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</si>
  <si>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the organization’s quality and process-performance objectives and their priorities
   •  Reviewing and resolving issues on the organization’s process performance baselines
   •  Reviewing and resolving issues on the organization’s process performance models”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</si>
  <si>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Trends in the organization’s process performance with respect to changes in work products and task attributes (e.g., size growth, effort, schedule, and quality)"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</si>
  <si>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process performance baselines and models
- Examples of work products reviewed include the following:
   • Process performance plans
   • Organization’s quality and process-performance objectives
   • Definition for the selected measures of process performance</t>
    </r>
  </si>
  <si>
    <r>
      <t>Appraisal Considerations</t>
    </r>
    <r>
      <rPr>
        <sz val="10"/>
        <rFont val="Arial"/>
        <family val="2"/>
      </rPr>
      <t xml:space="preserve">  
- The measurement objectives for the project need to be defined.</t>
    </r>
  </si>
  <si>
    <r>
      <t>Appraisal Considerations</t>
    </r>
    <r>
      <rPr>
        <sz val="10"/>
        <rFont val="Arial"/>
        <family val="2"/>
      </rPr>
      <t xml:space="preserve">  
- The project specific subprocess(es) are defined by reviewing the organization's project knowledge base.</t>
    </r>
  </si>
  <si>
    <r>
      <t>Appraisal Considerations</t>
    </r>
    <r>
      <rPr>
        <sz val="10"/>
        <rFont val="Arial"/>
        <family val="2"/>
      </rPr>
      <t xml:space="preserve"> 
- The project's overall plan should identify those metrics that are to be controlled statistically.</t>
    </r>
  </si>
  <si>
    <r>
      <t>Appraisal Considerations</t>
    </r>
    <r>
      <rPr>
        <sz val="10"/>
        <rFont val="Arial"/>
        <family val="2"/>
      </rPr>
      <t xml:space="preserve">  
- The organizational goals and allowed variation should be available within the Organization's knowledge database.  The project level goals and variation should be equal or more than the organizational goals.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</si>
  <si>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quantitatively managing the project using quality and process-performance objectives, and statistically managing selected subprocesses within the project’s defined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</si>
  <si>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quantitative project management process is included in (or referenced by) the project plan, which is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</si>
  <si>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funding allocated to the measurement function responsible for quantitative analysis.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</si>
  <si>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or project’s process group is likely to be responsible for the overall implementation of this PA, but the expertise of a statistician may also be needed.
- Consider also the relationship between QPM and OPP, and allocation of responsibility between the organizational and project groups.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</si>
  <si>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modeling and analysis
  • Process measurement data selection, definition, and collection”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</si>
  <si>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Subprocesses to be included in the project’s defined process
   • Operational definitions of the measures, their collection points in the subprocesses, and how the integrity of the measures will be determined
   • Collected measures”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</si>
  <si>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project objectives
   •  Resolving issues among the project’s quality and process-performance objectives
   •  Appraising performance of the selected subprocesses
   •  Identifying and managing the risks in achieving the project’s quality and process performance objectives
   •  Identifying what corrective action should be taken”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</si>
  <si>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Profile of subprocesses under statistical management (e.g., number planned to be under statistical management, number currently being statistically managed, and number that are statistically stable)
   • Number of special causes of variation identified"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</si>
  <si>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Quantitatively managing the project using quality and process-performance objectives
   • Statistically managing selected subprocesses within the project’s defined process
- Examples of work products reviewed include the following:
   • Subprocesses to be included in the project’s defined process
   • Operational definitions of the measures
   • Collected measures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</si>
  <si>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planning activities are assigned at each appropriate level (e.g. project managers, team leaders)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</si>
  <si>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As the organization moves up the capability/maturity scales, the focus of this PA should move from project to organization to quantitative improvement. This may affect the assignment of responsibility at each level.
- These activities may be distributed across different groups (e.g. project personnel and a separate “measurement and analysis” group</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</si>
  <si>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“Measurement personnel may be employed full time or part time. A measurement group may or may not exist to support measurement
activities across multiple projects.”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</si>
  <si>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Statistical techniques
   • Data collection, analysis, and reporting processes
   • Development of goal-related measurements (e.g.,Goal Question Metric)”</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</si>
  <si>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Specifications of base and derived measures
   • Data collection and storage procedures
   • Base and derived measurement data sets
   • Analysis results and draft reports
   • Data analysis tools”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</si>
  <si>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measurement objectives and procedures
   •  Assessing measurement data
   •  Providing meaningful feedback to those responsible for providing the raw data on which the analysis and results depend”</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</si>
  <si>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progress and performance measures
   • Percentage of measurement objectives addressed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</si>
  <si>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Aligning measurement and analysis activities
   • Providing measurement results
- Examples of work products reviewed include the following:
   • Specifications of base and derived measures
   • Data collection and storage procedures
   • Analysis results and draft reports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</si>
  <si>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</si>
  <si>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Look for recording of PPQA activities in sufficient detail such that status and results are known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</si>
  <si>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objectively evaluating whether processes and associated work products adhere to the applicable process descriptions, standards, and procedures, and ensuring that noncompliance is addressed.”
-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</si>
  <si>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process and product quality assurance process may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</si>
  <si>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one group responsible for process quality and another group responsible for product quality.
- “Objective” does not necessarily mean independent.
- A separate quality assurance group is not necessarily required.
- The assigned individuals or groups responsible for the PPQA function may vary for different processes, and assignments may change across the project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</si>
  <si>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Customer relations
   • Process descriptions, standards, procedures, and methods for the project
   • Quality assurance objectives, process descriptions, standards, procedures, methods, and tools”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</si>
  <si>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Noncompliance reports
   • Evaluation logs and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</si>
  <si>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the objective evaluations of processes and work products
   •  Evaluating processes and work products
   •  Resolving noncompliance issues
   •  Tracking noncompliance issues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</si>
  <si>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Variance of objective process evaluations planned and performed
   • Variance of objective product evaluations planned and performed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</si>
  <si>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Note this is the auditing of QA activities, which is typically done by an independent expert, either from inside or outside the project.
- Examples of activities reviewed include the following:
  • Objectively evaluating processes and work products
  • Tracking and communicating noncompliance issues
- Examples of work products reviewed include the following:
  • Noncompliance reports
  • Evaluation logs and reports</t>
    </r>
  </si>
  <si>
    <r>
      <t>Appraisal Considerations</t>
    </r>
    <r>
      <rPr>
        <sz val="10"/>
        <rFont val="Arial"/>
        <family val="2"/>
      </rPr>
      <t xml:space="preserve">
- Configuration audits may take several forms (functional, physical, logical, etc.), particularly when considering outside the software discipline
- The frequency and conduct of configuration audits are typically described in the configuration management plan
- Configuration audits often include verifying activities described in other CM SPs, such as CM system (SP1.2), baselines (SP1.3), change request tracking (SP2.1, SP2.2), CM records (SP3.1)
- Consider horizontal audits (e.g. consistency of products across the baseline), and vertical audits (e.g. authorization and incorporation of changes)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</si>
  <si>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baselines, tracking and controlling changes to the work products (under configuration management), and establishing and maintaining integrity of the baselines.”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</si>
  <si>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configuration management process can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</si>
  <si>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systems, software, CM group).
- Responsibility may change as development progresses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</si>
  <si>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Roles, responsibilities, and authority of the configuration management staff
   • Configuration management standards, procedures, and methods
   • Configuration library system”</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</si>
  <si>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Access lists
   • Change status reports
   • Change request database
   • CCB meeting minutes
   • Archived baselines”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</si>
  <si>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baselines
   •  Reviewing configuration management system reports and resolving issues
   •  Assessing the impact of changes for the configuration items
   •  Performing configuration audits
   •  Reviewing the results of configuration management audits”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</si>
  <si>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to configuration items
  • Number of configuration audits conducted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</si>
  <si>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baselines
   • Tracking and controlling changes
   • Establishing and maintaining integrity of baselines
- Examples of work products reviewed include the following:
   • Archives of the baselines
   • Change request database</t>
    </r>
  </si>
  <si>
    <r>
      <t>Appraisal Considerations</t>
    </r>
    <r>
      <rPr>
        <sz val="10"/>
        <rFont val="Arial"/>
        <family val="2"/>
      </rPr>
      <t xml:space="preserve"> 
- None </t>
    </r>
  </si>
  <si>
    <r>
      <t>Appraisal Considerations</t>
    </r>
    <r>
      <rPr>
        <sz val="10"/>
        <rFont val="Arial"/>
        <family val="2"/>
      </rPr>
      <t xml:space="preserve"> 
- None</t>
    </r>
  </si>
  <si>
    <r>
      <t>Appraisal Considerations</t>
    </r>
    <r>
      <rPr>
        <sz val="10"/>
        <rFont val="Arial"/>
        <family val="2"/>
      </rPr>
      <t xml:space="preserve">
- See model for several examples on content of integration procedures and criteria (e.g., incremental builds; expected tests; thresholds; environment and resources; acceptability).</t>
    </r>
  </si>
  <si>
    <r>
      <t>Appraisal Considerations</t>
    </r>
    <r>
      <rPr>
        <sz val="10"/>
        <rFont val="Arial"/>
        <family val="2"/>
      </rPr>
      <t xml:space="preserve">
- The intent of this practice is to ensure that interfaces and revisions to interfaces are defined, managed, communicated, and controlled.</t>
    </r>
  </si>
  <si>
    <r>
      <t>Appraisal Considerations</t>
    </r>
    <r>
      <rPr>
        <sz val="10"/>
        <rFont val="Arial"/>
        <family val="2"/>
      </rPr>
      <t xml:space="preserve">
- Determination of WBS usage for this practice must be based on top-level WBS only, not its fully elaborated and expanded form as referenced in subsequent practices of this PA
- Top-level work breakdown structure should be driven by and linked to specified product requirements. (See Requirements Management PA)
- See Supplier Agreement Management process area for more information about acquiring work products from other sources external to the project
- Level of supporting documentary evidence will vary based on project size/duration.  Larger projects may have minutes from estimation meetings, estimation teams, and tools use, etc. Smaller may have none. Appraisal team will need consensus on the WBS elements that will be expected. See PP SP1.4 for derivation of detailed work breakdown structures from top-level work breakdown structures.</t>
    </r>
  </si>
  <si>
    <r>
      <t>Appraisal Considerations</t>
    </r>
    <r>
      <rPr>
        <sz val="10"/>
        <rFont val="Arial"/>
        <family val="2"/>
      </rPr>
      <t xml:space="preserve">  
- Refer to PP SP2.2 for additional information about identifying project risks. The risk sources, categories, and parameters defined here in SP1.1 and SP1.2 provide a structured mechanism for the systematic identification of risks. This is a potential distinction from risk identification in PP SP2.2, which may be performed more informally.
- Ensure coverage of risks (cost, schedule, performance) across appropriate product life-cycle phases; see SubP.1 for examples and guidance.
- A risk management tool or database may be used to capture and manage identified risks.
- Look to see that this is an ongoing activity performed across the project lifecycle, i.e., not just a one-time identification of risks, but reviewed and maintained over time.</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</si>
  <si>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“Two groups are typically established and assigned responsibility for process improvement: (1) a management steering committee for process improvement to provide senior-management sponsorship; and (2) a process group to facilitate and manage the process-improvement activities.”
- Other groups may be sponsored or formed to implement process improvement tasks (e.g., process action teams, appraisal teams). (see SP2.1, SP2.2)</t>
    </r>
  </si>
  <si>
    <r>
      <t>Appraisal Considerations</t>
    </r>
    <r>
      <rPr>
        <sz val="10"/>
        <rFont val="Arial"/>
        <family val="2"/>
      </rPr>
      <t xml:space="preserve">  
- In the staged representation, this specific practice takes the place of specific practice:  SP 1.1 Collect Stakeholder Needs.
- Refer to model for distinction of  “elicit” vs. “identify and collect” requirements.</t>
    </r>
  </si>
  <si>
    <r>
      <t>Appraisal Considerations</t>
    </r>
    <r>
      <rPr>
        <sz val="10"/>
        <rFont val="Arial"/>
        <family val="2"/>
      </rPr>
      <t xml:space="preserve"> 
- “The purpose of this specific practice is to ensure that the properly identified product component that meets its description can actually be assembled according to the product integration sequence and available procedures.”
- Readiness is determined relative to the integration plans and procedures described in SP1.1, SP1.2, and SP1.1.
- Only qualified components should be accepted for integration; see the Technical Solution and Verification process areas for details on verifying individual product components.</t>
    </r>
  </si>
  <si>
    <t>The purpose of Configuration Management (CM) is to establish and maintain the integrity of work products using configuration identification, configuration control, configuration status accounting, and configuration audits.</t>
  </si>
  <si>
    <t>The purpose of Decision Analysis and Resolution (DAR) is to analyze possible decisions using a formal evaluation process that evaluates identified alternatives against established criteria.</t>
  </si>
  <si>
    <t>The purpose of Project Monitoring and Control (PMC) is to provide an understanding of the project’s progress so that appropriate corrective actions can be taken when the project’s performance deviates significantly from the plan.</t>
  </si>
  <si>
    <t>The purpose of Project Planning (PP) is to establish and maintain plans that define project activities.</t>
  </si>
  <si>
    <t>The purpose of Process and Product Quality Assurance (PPQA) is to provide staff and management with objective insight into processes and associated work products.</t>
  </si>
  <si>
    <t>The purpose of Requirements Development (RD) is to produce and analyze customer, product, and product component requirements.</t>
  </si>
  <si>
    <t>The purpose of Risk Management (RSKM) is to identify potential problems before they occur so that risk-handling activities can be planned and invoked as needed across the life of the product or project to mitigate adverse impacts on achieving objectives.</t>
  </si>
  <si>
    <t>The purpose of Technical Solution (TS) is to design, develop, and implement solutions to requirements. Solutions, designs, and implementations encompass products, product components, and product-related lifecycle processes either singly or in combination as appropriate.</t>
  </si>
  <si>
    <t>The purpose of Validation (VAL) is to demonstrate that a product or product component fulfills its intended use when placed in its intended environment.</t>
  </si>
  <si>
    <t>The purpose of Verification (VER) is to ensure that selected work products meet their specified requirements.</t>
  </si>
  <si>
    <t>Instructions</t>
  </si>
  <si>
    <t>Maturity Level 2</t>
  </si>
  <si>
    <t>Maturity Level 3</t>
  </si>
  <si>
    <t xml:space="preserve">Maturity Level 4 </t>
  </si>
  <si>
    <t>Maturity Level 5</t>
  </si>
  <si>
    <t>PIID Template Version:</t>
  </si>
  <si>
    <t>Revision Date:</t>
  </si>
  <si>
    <t>PF Row - A place for the appraisal team to document preliminary findings (PF) in preparation for their final presentation / report</t>
  </si>
  <si>
    <t>Included Purpose, Typical Work Products, and Subpractices;
Included Outline Level 3 to enable to hide informative material within the worksheets;
All text in PA-Worsheets is now locked; 
The macro "FrozenWorkseets" locks all text;
References to CMMI v1.1 PAs updated (i.e. PP SP1.1-1) in PP, RSKM, OPF, RD, PI;
Included a GG &amp; GP-Worksheet with all Generic Goals and Generic Practices from the Contunuous Presentation;
Formaterror in PP SG3 solved;
Solved wrong references in Ratings;
Corrected Macro-failure in DeleteLine</t>
  </si>
  <si>
    <r>
      <t>Appraisal Considerations</t>
    </r>
    <r>
      <rPr>
        <sz val="10"/>
        <rFont val="Arial"/>
        <family val="2"/>
      </rPr>
      <t xml:space="preserve">
- The scope of REQM is to identify and assess the impact of requirements changes, but does not include development and incorporation of revisions.</t>
    </r>
  </si>
  <si>
    <t>www.processlabs.de</t>
  </si>
  <si>
    <t>processlabs GmbH
Hauptstraße 5-7
D-82327 Tutzing, Germany</t>
  </si>
  <si>
    <r>
      <rPr>
        <sz val="26"/>
        <color rgb="FF7B736B"/>
        <rFont val="Arial Narrow"/>
        <family val="2"/>
      </rPr>
      <t>processlabs</t>
    </r>
    <r>
      <rPr>
        <sz val="12"/>
        <color theme="0"/>
        <rFont val="Arial Narrow"/>
        <family val="2"/>
      </rPr>
      <t xml:space="preserve"> ■</t>
    </r>
  </si>
  <si>
    <t>Name change GCON Process Services GmbH to processlabs GmbH
GP 2.10 for CM and PPQA corrected format</t>
  </si>
  <si>
    <t>GG &amp; GP now without specifics for requirements management</t>
  </si>
  <si>
    <t>Logo for printout headline changed</t>
  </si>
  <si>
    <t>Not Yet included for Class C characterization</t>
  </si>
  <si>
    <t>final</t>
  </si>
  <si>
    <t>Reference in Expert Rating for PP GP's corrected, MA corrected</t>
  </si>
  <si>
    <t xml:space="preserve">Transition to CMMI v1.3 </t>
  </si>
  <si>
    <t>CMMI-DEV V1.3 Practice Implementation Indicator Description (PIID)</t>
  </si>
  <si>
    <t>CMMI-DEV Version 1.3 (Staged)</t>
  </si>
  <si>
    <t>CMMI-DEV V1.3 Practice Implementation Indicator Description (PIID), Model Scope</t>
  </si>
  <si>
    <t>v1.2 A</t>
  </si>
  <si>
    <t>v1.2 B</t>
  </si>
  <si>
    <t>v1.2 C</t>
  </si>
  <si>
    <t>v1.2 D</t>
  </si>
  <si>
    <t>v1.2 E</t>
  </si>
  <si>
    <t>v1.2 F</t>
  </si>
  <si>
    <t>v1.3 A</t>
  </si>
  <si>
    <t>The purpose of this document is to provide you with the complete set of required and expected model components along with typical work products and subpractices of the CMMI-DEV v1.3 model in a practical format. It shall be a reference for people doing process improvements and a tool for performing appraisals.
Texts of goals and practices within this document are in the long version which properly represents the required and expected model components of the CMMI.
The text in this document is taken verbatim from the Software Engineering Institute (SEI) Technical Report CMU/SEI-2010-TR-033, copyright 2010 by Carnegie Mellon University. CMMI is a Service Mark of Carnegie Mellon University.</t>
  </si>
  <si>
    <t>Example Work Products
1. Integrated plans</t>
  </si>
  <si>
    <r>
      <t xml:space="preserve">Example Work Products
</t>
    </r>
    <r>
      <rPr>
        <sz val="10"/>
        <rFont val="Arial"/>
        <family val="2"/>
      </rPr>
      <t>1. Requirements impact assessments
2. Documented commitments to requirements and requirements changes</t>
    </r>
  </si>
  <si>
    <r>
      <t xml:space="preserve">Example Work Products
</t>
    </r>
    <r>
      <rPr>
        <sz val="10"/>
        <rFont val="Arial"/>
        <family val="2"/>
      </rPr>
      <t>1. Requirements traceability matrix
2. Requirements tracking system</t>
    </r>
  </si>
  <si>
    <t>The purpose of Organizational Performance Management (OPM) is to proactively manage the organization’s performance to meet its business objectives.</t>
  </si>
  <si>
    <t>Organizational Performance Management</t>
  </si>
  <si>
    <t>OPM</t>
  </si>
  <si>
    <t>The purpose of Quantitative Project Management (QPM) is to quantitatively manage the project to achieve the project’s established quality and process-performance objectives.</t>
  </si>
  <si>
    <t>Preparation for quantitative management is conducted.</t>
  </si>
  <si>
    <r>
      <t xml:space="preserve">Example Work Products
</t>
    </r>
    <r>
      <rPr>
        <sz val="10"/>
        <rFont val="Arial"/>
        <family val="2"/>
      </rPr>
      <t>1. The project’s quality and process-performance objectives
2. Assessment of the risk of not achieving the project’s objectives</t>
    </r>
  </si>
  <si>
    <t>Using statistical and other quantitative techniques, compose a defined process that enables the project to achieve its quality and process performance objectives.</t>
  </si>
  <si>
    <r>
      <t xml:space="preserve">Example Work Products
</t>
    </r>
    <r>
      <rPr>
        <sz val="10"/>
        <rFont val="Arial"/>
        <family val="2"/>
      </rPr>
      <t>1. Criteria used to evaluate alternatives for the project
2. Alternative subprocesses
3. Subprocesses to be included in the project’s defined process
4. Assessment of risk of not achieving the project’s objectives</t>
    </r>
  </si>
  <si>
    <t>Select subprocesses and attributes critical to evaluating performance and that help to achieve the project’s quality and process performance objectives.</t>
  </si>
  <si>
    <r>
      <t xml:space="preserve">Example Work Products
</t>
    </r>
    <r>
      <rPr>
        <sz val="10"/>
        <rFont val="Arial"/>
        <family val="2"/>
      </rPr>
      <t>1. Criteria used to select subprocesses that are key contributors to achieving the project’s objectives
2. Selected subprocessses
3. Attributes of selected subprocesses that help in predicting future project performance</t>
    </r>
  </si>
  <si>
    <t>Select measures and analytic techniques to be used in quantitative management.</t>
  </si>
  <si>
    <r>
      <t>Appraisal Considerations</t>
    </r>
    <r>
      <rPr>
        <sz val="10"/>
        <rFont val="Arial"/>
        <family val="2"/>
      </rPr>
      <t xml:space="preserve"> 
</t>
    </r>
  </si>
  <si>
    <r>
      <t>Appraisal Considerations</t>
    </r>
    <r>
      <rPr>
        <sz val="10"/>
        <rFont val="Arial"/>
        <family val="2"/>
      </rPr>
      <t xml:space="preserve">
- During the project planning phase, the identification of metrics and the metric analysis technique and frequency should be identified. </t>
    </r>
  </si>
  <si>
    <t>The project is quantitatively managed.</t>
  </si>
  <si>
    <t>Monitor the performance of selected subprocesses using statistical and other quantitative techniques.</t>
  </si>
  <si>
    <t>Manage the project using statistical and other quantitative techniques to determine whether or not the project’s objectives for quality and process performance are being satisfied.</t>
  </si>
  <si>
    <t>Place selected work products of the process under appropriate levels of control.</t>
  </si>
  <si>
    <t>Objectively evaluate adherence of the process and selected work products against the process description, standards, and procedures, and address noncompliance.</t>
  </si>
  <si>
    <t>Collect process-related experiences derived from planning and performing the process to support the future use and improvement of the organization’s processes and process assets.</t>
  </si>
  <si>
    <t>The purpose of Requirements Management (REQM) is to manage requirements of the project’s products and product components and to identify inconsistencies between those requirements and the project’s plans and work products.</t>
  </si>
  <si>
    <r>
      <t xml:space="preserve">Example Work Products
</t>
    </r>
    <r>
      <rPr>
        <sz val="10"/>
        <rFont val="Arial"/>
        <family val="2"/>
      </rPr>
      <t>1. Lists of criteria for distinguishing appropriate requirements providers
2. Criteria for evaluation and acceptance of requirements
3. Results of analyses against criteria
4. A set of approved requirements</t>
    </r>
  </si>
  <si>
    <r>
      <t xml:space="preserve">Subpractices
</t>
    </r>
    <r>
      <rPr>
        <sz val="10"/>
        <rFont val="Arial"/>
        <family val="2"/>
      </rPr>
      <t>1. Establish criteria for distinguishing appropriate requirements providers.
2. Establish objective criteria for evaluation and acceptance of requirements.
3. Analyze requirements to ensure that the established criteria are met.
4. Reach an understanding of requirements with requirements providers so that project participants can commit to them.</t>
    </r>
  </si>
  <si>
    <t>Manage changes to requirements as they evolve during the project.</t>
  </si>
  <si>
    <r>
      <t xml:space="preserve">Example Work Products
</t>
    </r>
    <r>
      <rPr>
        <sz val="10"/>
        <rFont val="Arial"/>
        <family val="2"/>
      </rPr>
      <t>1. Requirements change requests
2. Requirements change impact reports
3. Requirements status
4. Requirements database</t>
    </r>
  </si>
  <si>
    <t>Maintain bi-directional traceability among requirements and the project plans and work products.</t>
  </si>
  <si>
    <r>
      <t>Subpractices</t>
    </r>
    <r>
      <rPr>
        <sz val="10"/>
        <rFont val="Arial"/>
        <family val="2"/>
      </rPr>
      <t xml:space="preserve">
1. Maintain requirements traceability to ensure that the source of lower level (i.e., derived) requirements is documented.
2. Maintain requirements traceability from a requirement to its derived requirements and allocation to work products.
3. Generate a requirements traceability matrix.</t>
    </r>
  </si>
  <si>
    <r>
      <t>Subpractices</t>
    </r>
    <r>
      <rPr>
        <sz val="10"/>
        <rFont val="Arial"/>
        <family val="2"/>
      </rPr>
      <t xml:space="preserve">
1. Document all requirements and requirements changes that are given to or generated by the project.
2. Maintain a requirements change history, including the rationale for changes.
Maintaining the change history helps to track requirements volatility.
3. Evaluate the impact of requirement changes from the standpoint of relevant stakeholders.
4. Make requirements and change data available to the project.</t>
    </r>
  </si>
  <si>
    <t>Ensure that project plans and work products remain aligned with the requirements.</t>
  </si>
  <si>
    <r>
      <t xml:space="preserve">Example Work Products
</t>
    </r>
    <r>
      <rPr>
        <sz val="10"/>
        <rFont val="Arial"/>
        <family val="2"/>
      </rPr>
      <t>1. Documentation of inconsistencies between requirements and project plans and work products, including sources and, conditions
2. Corrective actions</t>
    </r>
  </si>
  <si>
    <r>
      <t>Subpractices</t>
    </r>
    <r>
      <rPr>
        <sz val="10"/>
        <rFont val="Arial"/>
        <family val="2"/>
      </rPr>
      <t xml:space="preserve">
1. Review project plans, activities, and work products for consistency with requirements and changes made to them.
2. Identify the source of the inconsistency (if any).
3. Identify any changes that must be made to plans and work products resulting from changes to the requirements baseline.
4. Initiate any necessary corrective actions.</t>
    </r>
  </si>
  <si>
    <r>
      <t xml:space="preserve">Example Work Products
</t>
    </r>
    <r>
      <rPr>
        <sz val="10"/>
        <rFont val="Arial"/>
        <family val="2"/>
      </rPr>
      <t>1. Task descriptions
2. Work package descriptions
3. WBS</t>
    </r>
  </si>
  <si>
    <r>
      <t>Subpractices</t>
    </r>
    <r>
      <rPr>
        <sz val="10"/>
        <rFont val="Arial"/>
        <family val="2"/>
      </rPr>
      <t xml:space="preserve">
1. Develop a WBS based on the project strategy.
2.Define the work packages in sufficient detail so that estimates of project tasks, responsibilities, and schedule can be specified.
3. Identify products and product components to be externally acquired.
4. Identify work products to be reused.</t>
    </r>
  </si>
  <si>
    <t>Establish and maintain estimates of work product and task attributes.</t>
  </si>
  <si>
    <r>
      <t xml:space="preserve">Example Work Products
</t>
    </r>
    <r>
      <rPr>
        <sz val="10"/>
        <rFont val="Arial"/>
        <family val="2"/>
      </rPr>
      <t>1. Size and complexity of tasks and work products
2. Estimating models
3. Attribute estimates
4. Technical approach</t>
    </r>
  </si>
  <si>
    <r>
      <t>Subpractices</t>
    </r>
    <r>
      <rPr>
        <sz val="10"/>
        <rFont val="Arial"/>
        <family val="2"/>
      </rPr>
      <t xml:space="preserve">
1. Determine the technical approach for the project.
2. Use appropriate methods to determine the attributes of the work products and tasks to be used to estimate resource requirements.
3. Estimate the attributes of work products and tasks.</t>
    </r>
  </si>
  <si>
    <t>Estimate the project’s effort and cost for work products and tasks based on estimation rationale.</t>
  </si>
  <si>
    <r>
      <t xml:space="preserve">Example Work Products
</t>
    </r>
    <r>
      <rPr>
        <sz val="10"/>
        <rFont val="Arial"/>
        <family val="2"/>
      </rPr>
      <t>1. Estimation rationale
2. Project effort estimates
3. Project cost estimates</t>
    </r>
  </si>
  <si>
    <r>
      <t>Subpractices</t>
    </r>
    <r>
      <rPr>
        <sz val="10"/>
        <rFont val="Arial"/>
        <family val="2"/>
      </rPr>
      <t xml:space="preserve">
1. Collect models or historical data to be used to transform the attributes of work products and tasks into estimates of labor hours and costs.
2. Include supporting infrastructure needs when estimating effort and cost.
3. Estimate effort and cost using models, historical data, or a combination of both.</t>
    </r>
  </si>
  <si>
    <r>
      <t xml:space="preserve">Example Work Products
</t>
    </r>
    <r>
      <rPr>
        <sz val="10"/>
        <rFont val="Arial"/>
        <family val="2"/>
      </rPr>
      <t>1. Project schedules
2. Schedule dependencies
3. Project budget</t>
    </r>
  </si>
  <si>
    <r>
      <t xml:space="preserve">Example Work Products
</t>
    </r>
    <r>
      <rPr>
        <sz val="10"/>
        <rFont val="Arial"/>
        <family val="2"/>
      </rPr>
      <t>1. Identified risks
2. Risk impacts and probability of occurrence
3. Risk priorities</t>
    </r>
  </si>
  <si>
    <r>
      <t>Subpractices</t>
    </r>
    <r>
      <rPr>
        <sz val="10"/>
        <rFont val="Arial"/>
        <family val="2"/>
      </rPr>
      <t xml:space="preserve">
1. Identify risks.
2. Document risks.
3. Review and obtain agreement with relevant stakeholders on the completeness and correctness of documented risks.
4. Revise risks as appropriate.</t>
    </r>
  </si>
  <si>
    <r>
      <t xml:space="preserve">Example Work Products
</t>
    </r>
    <r>
      <rPr>
        <sz val="10"/>
        <rFont val="Arial"/>
        <family val="2"/>
      </rPr>
      <t>1. Data management plan
2. Master list of managed data
3. Data content and format description
4. Lists of data requirements for acquirers and suppliers
5. Privacy requirements
6. Security requirements
7. Security procedures
8. Mechanisms for data retrieval, reproduction, and distribution
9. Schedule for the collection of project data
10. List of project data to be collected</t>
    </r>
  </si>
  <si>
    <r>
      <t>Subpractices</t>
    </r>
    <r>
      <rPr>
        <sz val="10"/>
        <rFont val="Arial"/>
        <family val="2"/>
      </rPr>
      <t xml:space="preserve">
1. Establish requirements and procedures to ensure privacy and the security of data.
2. Establish a mechanism to archive data and to access archived data.
3. Determine the project data to be identified, collected, and distributed.
4. Determine the requirements for providing access to and distribution of data to stakeholders.
5. Decide which project data and plans require version control or other levels of configuration control and establish mechanisms to ensure project data are controlled.</t>
    </r>
  </si>
  <si>
    <r>
      <t xml:space="preserve">Example Work Products
</t>
    </r>
    <r>
      <rPr>
        <sz val="10"/>
        <rFont val="Arial"/>
        <family val="2"/>
      </rPr>
      <t>1. Work packages
2. WBS task dictionary
3. Staffing requirements based on project size and scope
4. Critical facilities and /equipment list
5. Process and /workflow definitions and diagrams
6. Project administration requirements list
7. Status reports</t>
    </r>
  </si>
  <si>
    <r>
      <t>Subpractices</t>
    </r>
    <r>
      <rPr>
        <sz val="10"/>
        <rFont val="Arial"/>
        <family val="2"/>
      </rPr>
      <t xml:space="preserve">
1. Determine process requirements.
2. Determine staffing requirements.
3. Determine facilities, equipment, and component requirements.
4. Determine facility, equipment, and component requirements.
5. Determine other continuing resource requirements.</t>
    </r>
  </si>
  <si>
    <r>
      <t xml:space="preserve">Example Work Products
</t>
    </r>
    <r>
      <rPr>
        <sz val="10"/>
        <rFont val="Arial"/>
        <family val="2"/>
      </rPr>
      <t>1. Inventory of skill needs
2. Staffing and new hire plans
3. Databases (e.g., skills, training)
4. Training plans</t>
    </r>
  </si>
  <si>
    <r>
      <t xml:space="preserve">Example Work Products
</t>
    </r>
    <r>
      <rPr>
        <sz val="10"/>
        <rFont val="Arial"/>
        <family val="2"/>
      </rPr>
      <t>1. Stakeholder involvement plan</t>
    </r>
  </si>
  <si>
    <r>
      <t xml:space="preserve">Example Work Products
</t>
    </r>
    <r>
      <rPr>
        <sz val="10"/>
        <rFont val="Arial"/>
        <family val="2"/>
      </rPr>
      <t>1. Overall project plan</t>
    </r>
  </si>
  <si>
    <r>
      <t xml:space="preserve">Example Work Products
</t>
    </r>
    <r>
      <rPr>
        <sz val="10"/>
        <rFont val="Arial"/>
        <family val="2"/>
      </rPr>
      <t>1. Record of the reviews of plans that affect the project</t>
    </r>
  </si>
  <si>
    <t>Adjust the project plan to reconcile available and estimated resources.</t>
  </si>
  <si>
    <r>
      <t xml:space="preserve">Example Work Products
</t>
    </r>
    <r>
      <rPr>
        <sz val="10"/>
        <rFont val="Arial"/>
        <family val="2"/>
      </rPr>
      <t>1. Revised methods and corresponding estimating parameters (e.g., better tools, the use of off-the-shelf components)
2. Renegotiated budgets
3. Revised schedules
4. Revised requirements list
5. Renegotiated stakeholder agreements</t>
    </r>
  </si>
  <si>
    <r>
      <t>Subpractices</t>
    </r>
    <r>
      <rPr>
        <sz val="10"/>
        <rFont val="Arial"/>
        <family val="2"/>
      </rPr>
      <t xml:space="preserve">
1. Identify needed support and negotiate commitments with relevant stakeholders.
2. Document all organizational commitments, both full and provisional, ensuring the appropriate level of signatories.
3. Review internal commitments with senior management as appropriate.
4. Review external commitments with senior management as appropriate.
5. Identify commitments regardingon interfaces between project elements and other projects and organizational units so that these commitmentsthey can be monitored.</t>
    </r>
  </si>
  <si>
    <r>
      <t xml:space="preserve">Example Work Products
</t>
    </r>
    <r>
      <rPr>
        <sz val="10"/>
        <rFont val="Arial"/>
        <family val="2"/>
      </rPr>
      <t>1. Documented requests for commitments
2. Documented commitments</t>
    </r>
  </si>
  <si>
    <t>Monitor actual values of project planning parameters against the project plan.</t>
  </si>
  <si>
    <r>
      <t xml:space="preserve">Example Work Products
</t>
    </r>
    <r>
      <rPr>
        <sz val="10"/>
        <rFont val="Arial"/>
        <family val="2"/>
      </rPr>
      <t>1. Records of project performance
2. Records of significant deviations
3. Cost performance reports</t>
    </r>
  </si>
  <si>
    <r>
      <t>Subpractices</t>
    </r>
    <r>
      <rPr>
        <sz val="10"/>
        <rFont val="Arial"/>
        <family val="2"/>
      </rPr>
      <t xml:space="preserve">
1. Monitor progress against the schedule.
2. Monitor the project’s cost and expended effort
3. Monitor the attributes of work products and tasks.
4. Monitor resources provided and used.
5. Monitor the knowledge and skills of project personnel.
6. Document significant deviations in project planning parameters.</t>
    </r>
  </si>
  <si>
    <r>
      <t>Subpractices</t>
    </r>
    <r>
      <rPr>
        <sz val="10"/>
        <rFont val="Arial"/>
        <family val="2"/>
      </rPr>
      <t xml:space="preserve">
1. Regularly review commitments (both external and internal).
2. Identify commitments that have not been satisfied or are at significant risk of not being satisfied.
3. Document the results of commitment reviews.</t>
    </r>
  </si>
  <si>
    <r>
      <t xml:space="preserve">Example Work Products
</t>
    </r>
    <r>
      <rPr>
        <sz val="10"/>
        <rFont val="Arial"/>
        <family val="2"/>
      </rPr>
      <t>1. Records of commitment reviews</t>
    </r>
  </si>
  <si>
    <r>
      <t>Subpractices</t>
    </r>
    <r>
      <rPr>
        <sz val="10"/>
        <rFont val="Arial"/>
        <family val="2"/>
      </rPr>
      <t xml:space="preserve">
1. Periodically review the documentation of risks in the context of the project’s current status and circumstances.
2. Revise the documentation of risks, as additional information becomes available.
3. Communicate the risk status to relevant stakeholders.</t>
    </r>
  </si>
  <si>
    <r>
      <t xml:space="preserve">Example Work Products
</t>
    </r>
    <r>
      <rPr>
        <sz val="10"/>
        <rFont val="Arial"/>
        <family val="2"/>
      </rPr>
      <t>1. Records of project risk monitoring</t>
    </r>
  </si>
  <si>
    <r>
      <t>Subpractices</t>
    </r>
    <r>
      <rPr>
        <sz val="10"/>
        <rFont val="Arial"/>
        <family val="2"/>
      </rPr>
      <t xml:space="preserve">
1. Periodically review data management activities against their description in the project plan.
2. Identify and document significant issues and their impacts.
3. Document results of data management activity reviews.</t>
    </r>
  </si>
  <si>
    <r>
      <t>Subpractices</t>
    </r>
    <r>
      <rPr>
        <sz val="10"/>
        <rFont val="Arial"/>
        <family val="2"/>
      </rPr>
      <t xml:space="preserve">
1. Periodically review the status of stakeholder involvement.
2. Identify and document significant issues and their impacts.
3. Document the results of stakeholder involvement status reviews.</t>
    </r>
  </si>
  <si>
    <t>Periodically review the project’s progress, performance, and issues.</t>
  </si>
  <si>
    <r>
      <t xml:space="preserve">Example Work Products
</t>
    </r>
    <r>
      <rPr>
        <sz val="10"/>
        <rFont val="Arial"/>
        <family val="2"/>
      </rPr>
      <t>1. Documented project review results</t>
    </r>
  </si>
  <si>
    <r>
      <t>Subpractices</t>
    </r>
    <r>
      <rPr>
        <sz val="10"/>
        <rFont val="Arial"/>
        <family val="2"/>
      </rPr>
      <t xml:space="preserve">
1. Regularly communicate status on assigned activities and work products to relevant stakeholders.
2. Review the results of collecting and analyzing measures for controlling the project.
3. Identify and document significant issues and deviations from the plan.
4. Document change requests and problems identified in work products and processes.
5. Document the results of reviews.
6. Track change requests and problem reports to closure.</t>
    </r>
  </si>
  <si>
    <t>Review the project’s accomplishments and results at selected project milestones.</t>
  </si>
  <si>
    <r>
      <t>Subpractices</t>
    </r>
    <r>
      <rPr>
        <sz val="10"/>
        <rFont val="Arial"/>
        <family val="2"/>
      </rPr>
      <t xml:space="preserve">
1. Conduct milestone reviews with relevant stakeholders at meaningful points in the project’s schedule, such as the completion of selected phases.
2. Review commitments, the plan, status, and risks of the project.
3. Identify and document significant issues and their impacts.
4. Document results of the review, action items, and decisions.
5. Track action items to closure.</t>
    </r>
  </si>
  <si>
    <t>Collect and analyze issues and determine corrective actions to address them.</t>
  </si>
  <si>
    <r>
      <t>Example Work Products</t>
    </r>
    <r>
      <rPr>
        <sz val="10"/>
        <rFont val="Arial"/>
        <family val="2"/>
      </rPr>
      <t xml:space="preserve">
1. List of issues requiring corrective actions</t>
    </r>
  </si>
  <si>
    <r>
      <t xml:space="preserve">Example Work Products
</t>
    </r>
    <r>
      <rPr>
        <sz val="10"/>
        <rFont val="Arial"/>
        <family val="2"/>
      </rPr>
      <t>1. Corrective action plan</t>
    </r>
  </si>
  <si>
    <r>
      <t>Subpractices</t>
    </r>
    <r>
      <rPr>
        <sz val="10"/>
        <rFont val="Arial"/>
        <family val="2"/>
      </rPr>
      <t xml:space="preserve">
1. Determine and document the appropriate actions needed to address identified issues.
2. Review and get agreement with relevant stakeholders on the actions to be taken.
3. Negotiate changes to internal and external commitments.</t>
    </r>
  </si>
  <si>
    <r>
      <t>Subpractices</t>
    </r>
    <r>
      <rPr>
        <sz val="10"/>
        <rFont val="Arial"/>
        <family val="2"/>
      </rPr>
      <t xml:space="preserve">
1. Monitor corrective actions for their completion.
2. Analyze results of corrective actions to determine the effectiveness of the corrective actions.
3. Determine and document appropriate actions to correct deviations from planned results from performing corrective actions.</t>
    </r>
  </si>
  <si>
    <r>
      <t xml:space="preserve">Example Work Products
</t>
    </r>
    <r>
      <rPr>
        <sz val="10"/>
        <rFont val="Arial"/>
        <family val="2"/>
      </rPr>
      <t>1. Project lifecycle phases</t>
    </r>
  </si>
  <si>
    <r>
      <t xml:space="preserve">Example Work Products
</t>
    </r>
    <r>
      <rPr>
        <sz val="10"/>
        <rFont val="Arial"/>
        <family val="2"/>
      </rPr>
      <t>1. Records of data management</t>
    </r>
  </si>
  <si>
    <r>
      <t xml:space="preserve">Example Work Products
</t>
    </r>
    <r>
      <rPr>
        <sz val="10"/>
        <rFont val="Arial"/>
        <family val="2"/>
      </rPr>
      <t>1. Records of stakeholder involvement</t>
    </r>
  </si>
  <si>
    <r>
      <t xml:space="preserve">Example Work Products
</t>
    </r>
    <r>
      <rPr>
        <sz val="10"/>
        <rFont val="Arial"/>
        <family val="2"/>
      </rPr>
      <t>1. Documented milestone review results</t>
    </r>
  </si>
  <si>
    <r>
      <t xml:space="preserve">Example Work Products
</t>
    </r>
    <r>
      <rPr>
        <sz val="10"/>
        <rFont val="Arial"/>
        <family val="2"/>
      </rPr>
      <t>1. Corrective action results</t>
    </r>
  </si>
  <si>
    <r>
      <t>Subpractices</t>
    </r>
    <r>
      <rPr>
        <sz val="10"/>
        <rFont val="Arial"/>
        <family val="2"/>
      </rPr>
      <t xml:space="preserve">
1. Establish and document criteria for evaluating potential suppliers.
2. Identify potential suppliers and distribute solicitation material and requirements to them.
3. Evaluate proposals according to evaluation criteria.
4. Evaluate risks associated with each proposed supplier.
5. Evaluate proposed suppliers’ ability to perform the work.
6. Select the supplier.</t>
    </r>
  </si>
  <si>
    <r>
      <t xml:space="preserve">Example Work Products
</t>
    </r>
    <r>
      <rPr>
        <sz val="10"/>
        <rFont val="Arial"/>
        <family val="2"/>
      </rPr>
      <t>1. Market studies
2. List of candidate suppliers
3. Preferred supplier list
4. Trade study or other record of evaluation criteria, advantages and disadvantages of candidate suppliers, and rationale for selection of suppliers
5. Solicitation materials and requirements</t>
    </r>
  </si>
  <si>
    <t>Establish and maintain supplier agreements.</t>
  </si>
  <si>
    <r>
      <t xml:space="preserve">Example Work Products
</t>
    </r>
    <r>
      <rPr>
        <sz val="10"/>
        <rFont val="Arial"/>
        <family val="2"/>
      </rPr>
      <t>1. Statements of work
2. Contracts
3. Memoranda of agreement
4. Licensing agreement</t>
    </r>
  </si>
  <si>
    <r>
      <t>Subpractices</t>
    </r>
    <r>
      <rPr>
        <sz val="10"/>
        <rFont val="Arial"/>
        <family val="2"/>
      </rPr>
      <t xml:space="preserve">
1. Revise the requirements (e.g., product requirements, service level requirements) to be fulfilled by the supplier to reflect negotiations with the supplier when necessary.
2. Document what the project will provide to the supplier.
3. Document the supplier agreement.
4. Periodically review the supplier agreement to ensure it accurately reflects the project’s relationship with the supplier and current risks and market conditions.
5. Ensure that all parties to the supplier agreement understand and agree to all requirements before implementing the agreement or any changes.
6. Revise the supplier agreement as necessary to reflect changes to the supplier’s processes or work products.
7. Revise the project’s plans and commitments, including changes to the project’s processes or work products, as necessary to reflect the supplier agreement.
Refer to the Project Monitoring and Control process area for more information about monitoring commitments.
</t>
    </r>
  </si>
  <si>
    <t>Agreements with suppliers are satisfied by both the project and the supplier.</t>
  </si>
  <si>
    <r>
      <t xml:space="preserve">Example Work Products
</t>
    </r>
    <r>
      <rPr>
        <sz val="10"/>
        <rFont val="Arial"/>
        <family val="2"/>
      </rPr>
      <t>1. Supplier progress reports and performance measures
2. Supplier review materials and reports
3. Action items tracked to closure
4. Product and documentation deliveries</t>
    </r>
  </si>
  <si>
    <r>
      <t>Subpractices</t>
    </r>
    <r>
      <rPr>
        <sz val="10"/>
        <rFont val="Arial"/>
        <family val="2"/>
      </rPr>
      <t xml:space="preserve">
1. Monitor supplier progress and performance (e.g., schedule, effort, cost, technical performance) as defined in the supplier agreement.
2. Select, monitor, and analyze processes used by the supplier as defined in the supplier agreement.
3. Select and evaluate work products from the supplier as defined in the supplier agreement.
4. Conduct reviews with the supplier as specified in the supplier agreement.
5. Conduct technical reviews with the supplier as defined in the supplier agreement.
6. Conduct management reviews with the supplier as defined in the supplier agreement.
7. Use the results of reviews to improve the supplier’s performance and to establish and nurture long-term relationships with preferred suppliers.
8. Monitor risks involving the supplier and take corrective action as necessary.
Refer to the Project Monitoring and Control process area for more information about monitoring project risks.
</t>
    </r>
  </si>
  <si>
    <r>
      <t xml:space="preserve">Appraisal Considerations
</t>
    </r>
    <r>
      <rPr>
        <sz val="10"/>
        <rFont val="Arial"/>
        <family val="2"/>
      </rPr>
      <t xml:space="preserve">- The direct artifacts listed here (e.g., Example Work Products) are commonly specified in supplier agreements, but the presence or absence of some of these may vary according to the terms of the specific supplier agreement
- See model (SubP3, 4, 5) for typical content and emphasis of technical and management reviews, which can be formal or informal, and may be held on an event-driven and periodic basis, as necessary. </t>
    </r>
  </si>
  <si>
    <r>
      <t xml:space="preserve">Example Work Products
</t>
    </r>
    <r>
      <rPr>
        <sz val="10"/>
        <rFont val="Arial"/>
        <family val="2"/>
      </rPr>
      <t>1. Acceptance procedures
2. Acceptance reviews or test results
3. Discrepancy reports or corrective action plans</t>
    </r>
  </si>
  <si>
    <t>Ensure the transition of the acquired products from the supplier.</t>
  </si>
  <si>
    <r>
      <t xml:space="preserve">Example Work Products
</t>
    </r>
    <r>
      <rPr>
        <sz val="10"/>
        <rFont val="Arial"/>
        <family val="2"/>
      </rPr>
      <t>1. Transition plans
2. Training reports
3. Support and maintenance reports</t>
    </r>
    <r>
      <rPr>
        <b/>
        <sz val="10"/>
        <rFont val="Arial"/>
        <family val="2"/>
      </rPr>
      <t xml:space="preserve">
</t>
    </r>
  </si>
  <si>
    <r>
      <t>Subpractices</t>
    </r>
    <r>
      <rPr>
        <sz val="10"/>
        <rFont val="Arial"/>
        <family val="2"/>
      </rPr>
      <t xml:space="preserve">
1. Ensure that there are facilities to receive, store, integrate, and maintain the acquired products, as appropriate.
2. Ensure that appropriate training is provided for those involved in receiving, storing, integrating, and maintaining acquired products.
3. Ensure that acquired products are stored, distributed, and integrated according to the terms and conditions specified in the supplier agreement or license.</t>
    </r>
  </si>
  <si>
    <t>Establish and maintain measurement objectives derived from identified information needs and objectives.</t>
  </si>
  <si>
    <r>
      <t>Subpractices</t>
    </r>
    <r>
      <rPr>
        <sz val="10"/>
        <rFont val="Arial"/>
        <family val="2"/>
      </rPr>
      <t xml:space="preserve">
1. Document information needs and objectives.
2. Prioritize information needs and objectives.
3. Document, review, and update measurement objectives.
4. Provide feedback for refining and clarifying information needs and
5. Maintain traceability of measurement objectives to identified information needs and objectives.</t>
    </r>
  </si>
  <si>
    <r>
      <t xml:space="preserve">Example Work Products
</t>
    </r>
    <r>
      <rPr>
        <sz val="10"/>
        <rFont val="Arial"/>
        <family val="2"/>
      </rPr>
      <t>1. Measurement objectives</t>
    </r>
  </si>
  <si>
    <t>Specify measures to address measurement objectives.</t>
  </si>
  <si>
    <r>
      <t xml:space="preserve">Example Work Products
</t>
    </r>
    <r>
      <rPr>
        <sz val="10"/>
        <rFont val="Arial"/>
        <family val="2"/>
      </rPr>
      <t>1. Specifications of base and derived measures</t>
    </r>
  </si>
  <si>
    <r>
      <t>Subpractices</t>
    </r>
    <r>
      <rPr>
        <sz val="10"/>
        <rFont val="Arial"/>
        <family val="2"/>
      </rPr>
      <t xml:space="preserve">
1. Identify candidate measures based on documented measurement objectives.
2. Maintain traceability of measures to measurement objectives.
3. Identify existing measures that already address measurement objectives.
4. Specify operational definitions for measures.
5. Prioritize, review, and update measures.</t>
    </r>
  </si>
  <si>
    <t>Specify how measurement data is obtained and stored.</t>
  </si>
  <si>
    <r>
      <t xml:space="preserve">Example Work Products
</t>
    </r>
    <r>
      <rPr>
        <sz val="10"/>
        <rFont val="Arial"/>
        <family val="2"/>
      </rPr>
      <t>1. Data collection and storage procedures
2. Data collection tools</t>
    </r>
  </si>
  <si>
    <r>
      <t>Subpractices</t>
    </r>
    <r>
      <rPr>
        <sz val="10"/>
        <rFont val="Arial"/>
        <family val="2"/>
      </rPr>
      <t xml:space="preserve">
1. Identify existing sources of data that are generated from current work products, processes, or transactions.
2. Identify measures for which data are needed, but are not currently available.
3. Specify how to collect and store the data for each required measure.
4. Create data collection mechanisms and process guidance.
5. Support automatic collection of data as appropriate and feasible.
6. Prioritize, review, and update data collection and storage procedures.
7. Update measures and measurement objectives as necessary.</t>
    </r>
  </si>
  <si>
    <t>Specify how measurement data are analyzed and communicated.</t>
  </si>
  <si>
    <r>
      <t xml:space="preserve">Example Work Products
</t>
    </r>
    <r>
      <rPr>
        <sz val="10"/>
        <rFont val="Arial"/>
        <family val="2"/>
      </rPr>
      <t>1. Analysis specifications and procedures
2. Data analysis tools</t>
    </r>
  </si>
  <si>
    <r>
      <t xml:space="preserve">Subpractices
</t>
    </r>
    <r>
      <rPr>
        <sz val="10"/>
        <rFont val="Arial"/>
        <family val="2"/>
      </rPr>
      <t>1. Specify and prioritize the analyses to be conducted and the reports to be prepared.
2. Select appropriate data analysis methods and tools.
3. Specify administrative procedures for analyzing data and communicating results.
4. Review and update the proposed content and format of specified analyses and reports.
5. Update measures and measurement objectives as necessary.
6. Specify criteria for evaluating the utility of analysis results and for evaluating the conduct of measurement and analysis activities.</t>
    </r>
  </si>
  <si>
    <r>
      <t xml:space="preserve">Example Work Products
</t>
    </r>
    <r>
      <rPr>
        <sz val="10"/>
        <rFont val="Arial"/>
        <family val="2"/>
      </rPr>
      <t>1. Base and derived measurement data sets
2. Results of data integrity tests</t>
    </r>
  </si>
  <si>
    <r>
      <t>Subpractices</t>
    </r>
    <r>
      <rPr>
        <sz val="10"/>
        <rFont val="Arial"/>
        <family val="2"/>
      </rPr>
      <t xml:space="preserve">
1. Obtain data for base measures.
2. Generate data for derived measures.
3. Perform data integrity checks as close to the source of data as possible.</t>
    </r>
  </si>
  <si>
    <r>
      <t>Subpractices</t>
    </r>
    <r>
      <rPr>
        <sz val="10"/>
        <rFont val="Arial"/>
        <family val="2"/>
      </rPr>
      <t xml:space="preserve">
1. Conduct initial analyses, interpret results, and draw preliminary conclusions.
2. Conduct additional measurement and analysis as necessary, and prepare results for presentation.
3. Review initial results with relevant stakeholders.
4. Refine criteria for future analyses.</t>
    </r>
  </si>
  <si>
    <r>
      <t xml:space="preserve">Example Work Products
</t>
    </r>
    <r>
      <rPr>
        <sz val="10"/>
        <rFont val="Arial"/>
        <family val="2"/>
      </rPr>
      <t>1. Analysis results and draft reports</t>
    </r>
  </si>
  <si>
    <r>
      <t>Subpractices</t>
    </r>
    <r>
      <rPr>
        <sz val="10"/>
        <rFont val="Arial"/>
        <family val="2"/>
      </rPr>
      <t xml:space="preserve">
1. Review data to ensure their completeness, integrity, accuracy, and currency.
2. Store data according to data storage procedures.
3. Make stored contents available for use only to appropriate groups and personnel.
4. Prevent stored information from being used inappropriately.</t>
    </r>
  </si>
  <si>
    <r>
      <t xml:space="preserve">Example Work Products
</t>
    </r>
    <r>
      <rPr>
        <sz val="10"/>
        <rFont val="Arial"/>
        <family val="2"/>
      </rPr>
      <t>1. Stored data inventory</t>
    </r>
  </si>
  <si>
    <t>Communicate results of measurement and analysis activities to all relevant stakeholders.</t>
  </si>
  <si>
    <r>
      <t xml:space="preserve">Subpractices
</t>
    </r>
    <r>
      <rPr>
        <sz val="10"/>
        <rFont val="Arial"/>
        <family val="2"/>
      </rPr>
      <t>1. Keep relevant stakeholders informed of measurement results in a timely manner.
2. Assist relevant stakeholders in understanding results.</t>
    </r>
  </si>
  <si>
    <r>
      <t xml:space="preserve">Example Work Products
</t>
    </r>
    <r>
      <rPr>
        <sz val="10"/>
        <rFont val="Arial"/>
        <family val="2"/>
      </rPr>
      <t>1. Delivered reports and related analysis results
2. Contextual information or guidance to aid in the interpretation of analysis results</t>
    </r>
  </si>
  <si>
    <t>Adherence of the performed process and associated work products to applicable process descriptions, standards, and procedures is objectively evaluated.</t>
  </si>
  <si>
    <t>Objectively evaluate selected performed processes against applicable process descriptions, standards, and procedures.</t>
  </si>
  <si>
    <r>
      <t xml:space="preserve">Example Work Products
</t>
    </r>
    <r>
      <rPr>
        <sz val="10"/>
        <rFont val="Arial"/>
        <family val="2"/>
      </rPr>
      <t>1. Evaluation reports
2. Noncompliance reports
3. Corrective actions</t>
    </r>
  </si>
  <si>
    <r>
      <t>Subpractices</t>
    </r>
    <r>
      <rPr>
        <sz val="10"/>
        <rFont val="Arial"/>
        <family val="2"/>
      </rPr>
      <t xml:space="preserve">
1. Promote an environment (created as part of project management) that encourages employee participation in identifying and reporting quality issues.
2. Establish and maintain clearly stated criteria for evaluations.
3. Use the stated criteria to evaluate selected performed processes for adherence to process descriptions, standards, and procedures.
4. Identify each noncompliance found during the evaluation.
5. Identify lessons learned that could improve processes.</t>
    </r>
  </si>
  <si>
    <t>Objectively evaluate selected work products against applicable process descriptions, standards, and procedures.</t>
  </si>
  <si>
    <r>
      <t xml:space="preserve">Subpractices
</t>
    </r>
    <r>
      <rPr>
        <sz val="10"/>
        <rFont val="Arial"/>
        <family val="2"/>
      </rPr>
      <t>1. Select work products to be evaluated, based on documented sampling criteria if sampling is used.
2. Establish and maintain clearly stated criteria for the evaluation of selected work products.
3. Use the stated criteria during evaluations of selected work products.
4. Evaluate selected work products at selected times.
5. Identify each case of noncompliance found during evaluations.
6. Identify lessons learned that could improve processes.</t>
    </r>
  </si>
  <si>
    <t>Communicate quality issues and ensure the resolution of noncompliance issues with the staff and managers.</t>
  </si>
  <si>
    <r>
      <t xml:space="preserve">Example Work Products
</t>
    </r>
    <r>
      <rPr>
        <sz val="10"/>
        <rFont val="Arial"/>
        <family val="2"/>
      </rPr>
      <t>1. Corrective action reports
2. Evaluation reports
3. Quality trends</t>
    </r>
  </si>
  <si>
    <r>
      <t>Subpractices</t>
    </r>
    <r>
      <rPr>
        <sz val="10"/>
        <rFont val="Arial"/>
        <family val="2"/>
      </rPr>
      <t xml:space="preserve">
1. Resolve each noncompliance with the appropriate members of the staff if possible.
2. Document noncompliance issues when they cannot be resolved in the project.
3. Escalate noncompliance issues that cannot be resolved in the project to the appropriate level of management designated to receive and act on noncompliance issues.
4. Analyze noncompliance issues to see if there are quality trends that can be identified and addressed.
5. Ensure that relevant stakeholders are aware of results of evaluations and quality trends in a timely manner.
6. Periodically review open noncompliance issues and trends with the manager designated to receive and act on noncompliance issues.
7. Track noncompliance issues to resolution.</t>
    </r>
  </si>
  <si>
    <t>Establish and maintain records of quality assurance activities.</t>
  </si>
  <si>
    <r>
      <t xml:space="preserve">Example Work Products
</t>
    </r>
    <r>
      <rPr>
        <sz val="10"/>
        <rFont val="Arial"/>
        <family val="2"/>
      </rPr>
      <t>1. Evaluation logs
2. Quality assurance reports
3. Status reports of corrective actions
4. Reports of quality trends</t>
    </r>
  </si>
  <si>
    <r>
      <t>Subpractices</t>
    </r>
    <r>
      <rPr>
        <sz val="10"/>
        <rFont val="Arial"/>
        <family val="2"/>
      </rPr>
      <t xml:space="preserve">
1. Record process and product quality assurance activities in sufficient detail so that status and results are known.
2. Revise the status and history of quality assurance activities as necessary.</t>
    </r>
  </si>
  <si>
    <t>Identify configuration items, components, and related work products to be placed under configuration management.</t>
  </si>
  <si>
    <r>
      <t xml:space="preserve">Example Work Products
</t>
    </r>
    <r>
      <rPr>
        <sz val="10"/>
        <rFont val="Arial"/>
        <family val="2"/>
      </rPr>
      <t>1. Identified configuration items</t>
    </r>
  </si>
  <si>
    <r>
      <t>Subpractices</t>
    </r>
    <r>
      <rPr>
        <sz val="10"/>
        <rFont val="Arial"/>
        <family val="2"/>
      </rPr>
      <t xml:space="preserve">
1. Select configuration items and work products that compose them based on documented criteria.
2. Assign unique identifiers to configuration items.
3. Specify the important characteristics of each configuration item.
4. Specify when each configuration item is placed under configuration management.
5. Identify the owner responsible for each configuration item.
6. Specify relationships among configuration items.</t>
    </r>
  </si>
  <si>
    <r>
      <t xml:space="preserve">Example Work Products
</t>
    </r>
    <r>
      <rPr>
        <sz val="10"/>
        <rFont val="Arial"/>
        <family val="2"/>
      </rPr>
      <t>1. Configuration management system with controlled work products
2. Configuration management system access control procedures
3. Change request database</t>
    </r>
  </si>
  <si>
    <r>
      <t xml:space="preserve">Subpractices
</t>
    </r>
    <r>
      <rPr>
        <sz val="10"/>
        <rFont val="Arial"/>
        <family val="2"/>
      </rPr>
      <t>1. Establish a mechanism to manage multiple levels of control.
2. Provide access control to ensure authorized access to the configuration management system.
3. Store and retrieve configuration items in a configuration management system.
4. Share and transfer configuration items between control levels in the configuration management system.
5. Store and recover archived versions of configuration items.
6. Store, update, and retrieve configuration management records.
7. Create configuration management reports from the configuration management system.
8. Preserve the contents of the configuration management system.
9. Revise the configuration management structure as necessary.</t>
    </r>
  </si>
  <si>
    <r>
      <t xml:space="preserve">Example Work Products
</t>
    </r>
    <r>
      <rPr>
        <sz val="10"/>
        <rFont val="Arial"/>
        <family val="2"/>
      </rPr>
      <t>1. Baselines
2. Description of baselines</t>
    </r>
  </si>
  <si>
    <t>Track change requests for configuration items.</t>
  </si>
  <si>
    <r>
      <t xml:space="preserve">Subpractices
</t>
    </r>
    <r>
      <rPr>
        <sz val="10"/>
        <rFont val="Arial"/>
        <family val="2"/>
      </rPr>
      <t>1. Initiate and record change requests in the change request database.
2. Analyze the impact of changes and fixes proposed in  change requests.
3. Categorize and prioritize change requests.
4. Review change requests to be addressed in the next baseline with relevant stakeholders and get their agreement.
5. Track the status of change requests to closure.</t>
    </r>
  </si>
  <si>
    <t>Control changes to configuration items.</t>
  </si>
  <si>
    <r>
      <t xml:space="preserve">Example Work Products
</t>
    </r>
    <r>
      <rPr>
        <sz val="10"/>
        <rFont val="Arial"/>
        <family val="2"/>
      </rPr>
      <t>1. Change requests</t>
    </r>
  </si>
  <si>
    <r>
      <t xml:space="preserve">Example Work Products
</t>
    </r>
    <r>
      <rPr>
        <sz val="10"/>
        <rFont val="Arial"/>
        <family val="2"/>
      </rPr>
      <t>1. Revision history of configuration items
2. Archives of baselines</t>
    </r>
  </si>
  <si>
    <r>
      <t>Subpractices</t>
    </r>
    <r>
      <rPr>
        <sz val="10"/>
        <rFont val="Arial"/>
        <family val="2"/>
      </rPr>
      <t xml:space="preserve">
1. Control changes to configuration items throughout the life of the product or service.
2. Obtain appropriate authorization before changed configuration items are entered into the configuration management system.
3. Check in and check out configuration items in the configuration management system for incorporation of changes in a manner that maintains the correctness and integrity of configuration items.
4. Perform reviews to ensure that changes have not caused unintended effects on the baselines (e.g., ensure that changes have not compromised the safety or security of the system).
5. Record changes to configuration items and reasons for changes as appropriate.</t>
    </r>
  </si>
  <si>
    <r>
      <t xml:space="preserve">Example Work Products
</t>
    </r>
    <r>
      <rPr>
        <sz val="10"/>
        <rFont val="Arial"/>
        <family val="2"/>
      </rPr>
      <t>1. Revision history of configuration items
2. Change log
3. Change request records
4. Status of configuration items
5. Differences between baselines</t>
    </r>
  </si>
  <si>
    <r>
      <t>Subpractices</t>
    </r>
    <r>
      <rPr>
        <sz val="10"/>
        <rFont val="Arial"/>
        <family val="2"/>
      </rPr>
      <t xml:space="preserve">
1. Record configuration management actions in sufficient detail so the content and status of each configuration item is known and previous versions can be recovered.
2. Ensure that relevant stakeholders have access to and knowledge of the configuration status of configuration items.
3. Specify the latest version of baselines.
4. Identify the version of configuration items that constitute a particular baseline.
5. Describe differences between successive baselines.
6. Revise the status and history (i.e., changes and other actions) of each configuration item as necessary.</t>
    </r>
  </si>
  <si>
    <t>Perform configuration audits to maintain the integrity of configuration baselines.</t>
  </si>
  <si>
    <r>
      <t xml:space="preserve">Example Work Products
</t>
    </r>
    <r>
      <rPr>
        <sz val="10"/>
        <rFont val="Arial"/>
        <family val="2"/>
      </rPr>
      <t>1. Configuration audit results
2. Action items</t>
    </r>
  </si>
  <si>
    <r>
      <rPr>
        <b/>
        <sz val="10"/>
        <rFont val="Arial"/>
        <family val="2"/>
      </rPr>
      <t xml:space="preserve">Subpractices
</t>
    </r>
    <r>
      <rPr>
        <sz val="10"/>
        <rFont val="Arial"/>
        <family val="2"/>
      </rPr>
      <t>1. Assess the integrity of baselines.
2. Confirm that configuration management records correctly identify configuration items.
3. Review the structure and integrity of items in the configuration management system.
4. Confirm the completeness, correctness, and consistency of items in the configuration management system
5. Confirm compliance with applicable configuration management standards and procedures.
6. Track action items from the audit to closure.</t>
    </r>
  </si>
  <si>
    <t>Select work products to be verified and verification methods to be used.</t>
  </si>
  <si>
    <r>
      <t xml:space="preserve">Subpractices
</t>
    </r>
    <r>
      <rPr>
        <sz val="10"/>
        <rFont val="Arial"/>
        <family val="2"/>
      </rPr>
      <t>1. Identify work products for verification.
2. Identify requirements to be satisfied by each selected work product.
3. Identify verification methods available for use.
4. Define verification methods to be used for each selected work product.
5. Submit for integration with the project plan the identification of work products to be verified, the requirements to be satisfied, and the methods to be used.</t>
    </r>
  </si>
  <si>
    <r>
      <t>Subpractices</t>
    </r>
    <r>
      <rPr>
        <sz val="10"/>
        <rFont val="Arial"/>
        <family val="2"/>
      </rPr>
      <t xml:space="preserve">
1. Identify verification environment requirements.
2. Identify verification resources that are available for reuse or modification.
3. Identify verification equipment and tools.
4. Acquire verification support equipment and an environment (e.g., test equipment and software)..</t>
    </r>
  </si>
  <si>
    <r>
      <t xml:space="preserve">Example Work Products
</t>
    </r>
    <r>
      <rPr>
        <sz val="10"/>
        <rFont val="Arial"/>
        <family val="2"/>
      </rPr>
      <t>1. Verification environment</t>
    </r>
  </si>
  <si>
    <r>
      <t>Subpractices</t>
    </r>
    <r>
      <rPr>
        <sz val="10"/>
        <rFont val="Arial"/>
        <family val="2"/>
      </rPr>
      <t xml:space="preserve">
1. Generate a set of comprehensive, integrated verification procedures for work products and commercial off-the-shelf products, as necessary.
2. Develop and refine verification criteria as necessary.
3. Identify the expected results, tolerances allowed, and other criteria for satisfying the requirements.
4. Identify equipment and environmental components needed to support verification.</t>
    </r>
  </si>
  <si>
    <r>
      <t xml:space="preserve">Example Work Products
</t>
    </r>
    <r>
      <rPr>
        <sz val="10"/>
        <rFont val="Arial"/>
        <family val="2"/>
      </rPr>
      <t>1. Peer review schedule
2. Peer review checklist
3. Entry and exit criteria for work products
4. Criteria for requiring another peer review
5. Peer review training material
6. Selected work products to be reviewed</t>
    </r>
  </si>
  <si>
    <r>
      <t>Subpractices</t>
    </r>
    <r>
      <rPr>
        <sz val="10"/>
        <rFont val="Arial"/>
        <family val="2"/>
      </rPr>
      <t xml:space="preserve">
1. Determine the type of peer review to be conducted..
2. Define requirements for collecting data during the peer review.
3. Establish and maintain entry and exit criteria for the peer review.
4. Establish and maintain criteria for requiring another peer review.
5. Establish and maintain checklists to ensure that work products are reviewed consistently.
6. Develop a detailed peer review schedule, including the dates for peer review training and for when materials for peer reviews will be available.
7. Ensure that the work product satisfies the peer review entry criteria prior to distribution.
8. Distribute the work product to be reviewed and related information to participants early enough to enable them to adequately prepare for the peer review.
9. Assign roles for the peer review, as appropriate.
10. Prepare for the peer review by reviewing the work product prior to conducting the peer review.</t>
    </r>
  </si>
  <si>
    <t>Conduct peer reviews of selected work products and identify issues resulting from these reviews.</t>
  </si>
  <si>
    <r>
      <t>Subpractices</t>
    </r>
    <r>
      <rPr>
        <sz val="10"/>
        <rFont val="Arial"/>
        <family val="2"/>
      </rPr>
      <t xml:space="preserve">
1. Perform the assigned roles in the peer review.
2. Identify and document defects and other issues in the work product.
3. Record results of the peer review, including action items.
4. Collect peer review data.
Refer to the Measurement and Analysis process area for more information about data collection.
5. Identify action items and communicate issues to relevant stakeholders.
6. Conduct an additional peer review if needed.
7. Ensure that the exit criteria for the peer review are satisfied.</t>
    </r>
  </si>
  <si>
    <t>Analyze data about the preparation, conduct, and results of the peer reviews.</t>
  </si>
  <si>
    <r>
      <t>Subpractices</t>
    </r>
    <r>
      <rPr>
        <sz val="10"/>
        <rFont val="Arial"/>
        <family val="2"/>
      </rPr>
      <t xml:space="preserve">
1. Record data related to the preparation, conduct, and results of peer reviews.
2. Store the data for future reference and analysis.
3. Protect the data to ensure that peer review data are not used inappropriately.
4. Analyze the peer review data.</t>
    </r>
  </si>
  <si>
    <r>
      <t xml:space="preserve">Example Work Products
</t>
    </r>
    <r>
      <rPr>
        <sz val="10"/>
        <rFont val="Arial"/>
        <family val="2"/>
      </rPr>
      <t>1. Peer review data
2. Peer review action items</t>
    </r>
  </si>
  <si>
    <t>Perform verification on selected work products.</t>
  </si>
  <si>
    <r>
      <t>Subpractices</t>
    </r>
    <r>
      <rPr>
        <sz val="10"/>
        <rFont val="Arial"/>
        <family val="2"/>
      </rPr>
      <t xml:space="preserve">
1. Perform the verification of selected work products against their requirements.
2. Record the results of verification activities.
3. Identify action items resulting from the verification of work products.
4. Document the “as-run” verification method and deviations from available methods and procedures discovered during its performance.</t>
    </r>
  </si>
  <si>
    <r>
      <t xml:space="preserve">Example Work Products
</t>
    </r>
    <r>
      <rPr>
        <sz val="10"/>
        <rFont val="Arial"/>
        <family val="2"/>
      </rPr>
      <t>1. Verification results
2. Verification reports
3. Demonstrations
4. As-run procedures log</t>
    </r>
  </si>
  <si>
    <t>Analyze results of all verification activities and identify corrective action.</t>
  </si>
  <si>
    <r>
      <t xml:space="preserve">Example Work Products
</t>
    </r>
    <r>
      <rPr>
        <sz val="10"/>
        <rFont val="Arial"/>
        <family val="2"/>
      </rPr>
      <t>1. Analysis report (e.g., statistics on performance, causal analysis of nonconformances, comparison of the behavior between the real product and models, and trends)
2. Trouble reports
3. Change requests for verification methods, criteria, and the environment</t>
    </r>
  </si>
  <si>
    <r>
      <t>Subpractices</t>
    </r>
    <r>
      <rPr>
        <sz val="10"/>
        <rFont val="Arial"/>
        <family val="2"/>
      </rPr>
      <t xml:space="preserve">
1. Compare actual results to expected results.
2. Based on the established verification criteria, identify products that do not meet their requirements or identify problems with methods, procedures, criteria, and the verification environment.
3. Analyze defect data.
4. Record all results of the analysis in a report.
5. Use verification results to compare actual measurements and performance to technical performance parameters.
6. Provide information on how defects can be resolved (including verification methods, criteria, and verification environment) and initiate corrective action.</t>
    </r>
  </si>
  <si>
    <r>
      <t xml:space="preserve">Example Work Products
</t>
    </r>
    <r>
      <rPr>
        <sz val="10"/>
        <rFont val="Arial"/>
        <family val="2"/>
      </rPr>
      <t>1. Results of requirements elicitation activities</t>
    </r>
  </si>
  <si>
    <r>
      <t xml:space="preserve">Example Work Products
</t>
    </r>
    <r>
      <rPr>
        <sz val="10"/>
        <rFont val="Arial"/>
        <family val="2"/>
      </rPr>
      <t>1. Customer requirements
2. Customer constraints on the conduct of verification
3. Customer constraints on the conduct of validation</t>
    </r>
  </si>
  <si>
    <r>
      <t xml:space="preserve">Example Work Products
</t>
    </r>
    <r>
      <rPr>
        <sz val="10"/>
        <rFont val="Arial"/>
        <family val="2"/>
      </rPr>
      <t>1. Derived requirements
2. Product requirements
3. Product component requirements
4. Architectural requirements, which specify or constrain the relationships among product components</t>
    </r>
  </si>
  <si>
    <r>
      <t>Subpractices</t>
    </r>
    <r>
      <rPr>
        <sz val="10"/>
        <rFont val="Arial"/>
        <family val="2"/>
      </rPr>
      <t xml:space="preserve">
1. Develop requirements in technical terms necessary for product and product component design.
2. Derive requirements that result from design decisions.
3. Develop architectural requirements capturing critical quality attributes and quality attribute measures necessary for establishing the product architecture and design.
4. Establish and maintain relationships between requirements for consideration during change management and requirements allocation.</t>
    </r>
  </si>
  <si>
    <r>
      <t xml:space="preserve">Example Work Products
</t>
    </r>
    <r>
      <rPr>
        <sz val="10"/>
        <rFont val="Arial"/>
        <family val="2"/>
      </rPr>
      <t>1. Requirement allocation sheets
2. Provisional requirement allocations
3. Design constraints
4. Derived requirements
5. Relationships among derived requirements</t>
    </r>
  </si>
  <si>
    <r>
      <t>Subpractices</t>
    </r>
    <r>
      <rPr>
        <sz val="10"/>
        <rFont val="Arial"/>
        <family val="2"/>
      </rPr>
      <t xml:space="preserve">
1. Allocate requirements to functions.
2. Allocate requirements to product components and the architecture.
3. Allocate design constraints to product components and the architecture.
4. Allocate requirements to delivery increments.
5. Document relationships among allocated requirements.</t>
    </r>
  </si>
  <si>
    <r>
      <t xml:space="preserve">Example Work Products
</t>
    </r>
    <r>
      <rPr>
        <sz val="10"/>
        <rFont val="Arial"/>
        <family val="2"/>
      </rPr>
      <t>1. Interface requirements</t>
    </r>
  </si>
  <si>
    <r>
      <t xml:space="preserve">Subpractices
</t>
    </r>
    <r>
      <rPr>
        <sz val="10"/>
        <rFont val="Arial"/>
        <family val="2"/>
      </rPr>
      <t>1. Identify interfaces both external to the product and internal to the product (e.g., between functional partitions or objects).
2. Develop the requirements for the identified interfaces.</t>
    </r>
  </si>
  <si>
    <t>The requirements are analyzed and validated.</t>
  </si>
  <si>
    <r>
      <t xml:space="preserve">Example Work Products
</t>
    </r>
    <r>
      <rPr>
        <sz val="10"/>
        <rFont val="Arial"/>
        <family val="2"/>
      </rPr>
      <t>1. Operational concept
2. Product or product component development, installation, operational, maintenance, and support concepts
3. Disposal concepts
4. Use cases
5. Timeline scenarios
6. New requirements</t>
    </r>
  </si>
  <si>
    <r>
      <t>Subpractices</t>
    </r>
    <r>
      <rPr>
        <sz val="10"/>
        <rFont val="Arial"/>
        <family val="2"/>
      </rPr>
      <t xml:space="preserve">
1. Develop operational concepts and scenarios that include operations, installation, development, maintenance, support, and disposal as appropriate.
2. Define the environment in which the product or product component will operate, including boundaries and constraints.
3. Review operational concepts and scenarios to refine and discover requirements.
4. Develop a detailed operational concept, as products and product components are selected, that defines the interaction of the product, the end user, and the environment, and that satisfies the operational, maintenance, support, and disposal needs.</t>
    </r>
  </si>
  <si>
    <t>Establish and maintain a definition of required functionality and quality attributes.</t>
  </si>
  <si>
    <r>
      <t xml:space="preserve">Subpractices
</t>
    </r>
    <r>
      <rPr>
        <sz val="10"/>
        <rFont val="Arial"/>
        <family val="2"/>
      </rPr>
      <t>1. Determine key mission and business drivers.
2. Identify desirable functionality and quality attributes.
3. Determine architecturally significant quality attributes based on key mission and business drivers.
4. Analyze and quantify functionality required by end users.
5. Analyze requirements to identify logical or functional partitions (e.g., subfunctions).
6. Partition requirements into groups, based on established criteria (e.g., similar functionality, similar quality attribute requirements, or coupling), to facilitate and focus the requirements analysis.
7. Allocate customer requirements to functional partitions, objects, people, or support elements to support the synthesis of solutions.
8. Allocate requirements to functions and subfunctions (or other logical entities)..</t>
    </r>
  </si>
  <si>
    <r>
      <t xml:space="preserve">Example Work Products
</t>
    </r>
    <r>
      <rPr>
        <sz val="10"/>
        <rFont val="Arial"/>
        <family val="2"/>
      </rPr>
      <t>1. Requirements defects reports
2. Proposed requirements changes to resolve defects
3. Key requirements
4. Technical performance measures</t>
    </r>
  </si>
  <si>
    <r>
      <t xml:space="preserve">Subpractices
</t>
    </r>
    <r>
      <rPr>
        <sz val="10"/>
        <rFont val="Arial"/>
        <family val="2"/>
      </rPr>
      <t>1. Analyze stakeholder needs, expectations, constraints, and external interfaces to remove conflicts and to organize into related subjects.
2. Analyze requirements to determine whether they satisfy the objectives of higher level requirements.
3. Analyze requirements to ensure that they are complete, feasible, realizable, and verifiable.
While design determines the feasibility of a particular solution, this subpractice addresses knowing which requirements affect feasibility.
4. Identify key requirements that have a strong influence on cost, schedule, performance, or risk.
5. Identify technical performance measures that will be tracked during the development effort.
Refer to the Measurement and Analysis process area for more information about developing and sustaining a measurement capability used to support management information needs.
6. Analyze operational concepts and scenarios to refine the customer needs, constraints, and interfaces and to discover new requirements.</t>
    </r>
  </si>
  <si>
    <r>
      <t xml:space="preserve">Example Work Products
</t>
    </r>
    <r>
      <rPr>
        <sz val="10"/>
        <rFont val="Arial"/>
        <family val="2"/>
      </rPr>
      <t>1. Assessment of risks related to requirements</t>
    </r>
  </si>
  <si>
    <r>
      <t xml:space="preserve">Subpractices
</t>
    </r>
    <r>
      <rPr>
        <sz val="10"/>
        <rFont val="Arial"/>
        <family val="2"/>
      </rPr>
      <t>1. Use proven models, simulations, and prototyping to analyze the balance of stakeholder needs and constraints.
2. Perform a risk assessment on the requirements and definition of required functionality and quality attributes.
3. Examine product lifecycle concepts for impacts of requirements on risks.
4. Perform a cost-benefit analysis to assess impact of the architecturally-significant quality attribute requirements on the product and product development costs and risks.</t>
    </r>
  </si>
  <si>
    <r>
      <t xml:space="preserve">Example Work Products
</t>
    </r>
    <r>
      <rPr>
        <sz val="10"/>
        <rFont val="Arial"/>
        <family val="2"/>
      </rPr>
      <t>1. Record of analysis methods and results</t>
    </r>
  </si>
  <si>
    <r>
      <t xml:space="preserve">Example Work Products
</t>
    </r>
    <r>
      <rPr>
        <sz val="10"/>
        <rFont val="Arial"/>
        <family val="2"/>
      </rPr>
      <t>1. Alternative solution screening criteria
2. Evaluation reports of new technologies
3. Alternative solutions
4. Selection criteria for final selection
5. Evaluation reports of COTS products</t>
    </r>
  </si>
  <si>
    <r>
      <t xml:space="preserve">Subpractices
</t>
    </r>
    <r>
      <rPr>
        <sz val="10"/>
        <rFont val="Arial"/>
        <family val="2"/>
      </rPr>
      <t>1. Identify screening criteria to select a set of alternative solutions for consideration.
2. Identify technologies currently in use and new product technologies for competitive advantage.
3. Identify candidate COTS products that satisfy the requirements.
4. Identify re-usable solution components or applicable architecture patterns.
5. Generate alternative solutions.
6. Obtain a complete requirements allocation for each alternative.
7. Develop the criteria for selecting the best alternative solution.</t>
    </r>
  </si>
  <si>
    <t>Select the product component solutions based on selection criteria.</t>
  </si>
  <si>
    <r>
      <t xml:space="preserve">Subpractices
</t>
    </r>
    <r>
      <rPr>
        <sz val="10"/>
        <rFont val="Arial"/>
        <family val="2"/>
      </rPr>
      <t>1. Evaluate each alternative solution/set of solutions against the selection criteria established in the context of the operating concepts and scenarios.
2. Based on the evaluation of alternatives, assess the adequacy of the selection criteria and update these criteria as necessary.
3. Identify and resolve issues with the alternative solutions and requirements.
4. Select the best set of alternative solutions that satisfy the established selection criteria.
5. Establish the functional and quality attribute requirements associated with the selected set of alternatives as the set of allocated requirements to those product components.
6. Identify the product component solutions that will be reused or acquired.
7. Establish and maintain the documentation of the solutions, evaluations, and rationale.</t>
    </r>
  </si>
  <si>
    <r>
      <t xml:space="preserve">Example Work Products
</t>
    </r>
    <r>
      <rPr>
        <sz val="10"/>
        <rFont val="Arial"/>
        <family val="2"/>
      </rPr>
      <t>1. Technical data package</t>
    </r>
  </si>
  <si>
    <r>
      <t xml:space="preserve">Example Work Products
</t>
    </r>
    <r>
      <rPr>
        <sz val="10"/>
        <rFont val="Arial"/>
        <family val="2"/>
      </rPr>
      <t>1. Product architecture
2. Product component designs</t>
    </r>
  </si>
  <si>
    <r>
      <t xml:space="preserve">Example Work Products
</t>
    </r>
    <r>
      <rPr>
        <sz val="10"/>
        <rFont val="Arial"/>
        <family val="2"/>
      </rPr>
      <t>1. Lists of work products selected for verification
2. Verification methods for each selected work product</t>
    </r>
  </si>
  <si>
    <r>
      <t xml:space="preserve">Example Work Products
</t>
    </r>
    <r>
      <rPr>
        <sz val="10"/>
        <rFont val="Arial"/>
        <family val="2"/>
      </rPr>
      <t>1. Verification procedures
2. Verification criteria</t>
    </r>
  </si>
  <si>
    <r>
      <t xml:space="preserve">Subpractices
</t>
    </r>
    <r>
      <rPr>
        <sz val="10"/>
        <rFont val="Arial"/>
        <family val="2"/>
      </rPr>
      <t>1. Determine the number of levels of design and the appropriate level of documentation for each design level.
2. Determine the views to be used to document the architecture.
3. Base detailed design descriptions on the allocated product component requirements, architecture, and higher level designs.
4. Document the design in the technical data package.
5. Document the key (i.e., significant effect on cost, schedule, or technical performance) decisions made or defined, including their rationale.
6. Revise the technical data package as necessary.</t>
    </r>
  </si>
  <si>
    <r>
      <t xml:space="preserve">Example Work Products
</t>
    </r>
    <r>
      <rPr>
        <sz val="10"/>
        <rFont val="Arial"/>
        <family val="2"/>
      </rPr>
      <t>1. Interface design specifications
2. Interface control documents
3. Interface specification criteria
4. Rationale for selected interface design</t>
    </r>
  </si>
  <si>
    <r>
      <t xml:space="preserve">Example Work Products
</t>
    </r>
    <r>
      <rPr>
        <sz val="10"/>
        <rFont val="Arial"/>
        <family val="2"/>
      </rPr>
      <t>1. Criteria for design and product component reuse
2. Make-or-buy analyses
3. Guidelines for choosing COTS product components</t>
    </r>
  </si>
  <si>
    <r>
      <t xml:space="preserve">Example Work Products
</t>
    </r>
    <r>
      <rPr>
        <sz val="10"/>
        <rFont val="Arial"/>
        <family val="2"/>
      </rPr>
      <t>1. Implemented design</t>
    </r>
  </si>
  <si>
    <r>
      <t xml:space="preserve">Example Work Products
</t>
    </r>
    <r>
      <rPr>
        <sz val="10"/>
        <rFont val="Arial"/>
        <family val="2"/>
      </rPr>
      <t>1. End-user training materials
2. User's manual
3. Operator's manual
4. Maintenance manual
5. Online help</t>
    </r>
  </si>
  <si>
    <t>Establish and maintain a product integration strategy.</t>
  </si>
  <si>
    <r>
      <t xml:space="preserve">Example Work Products
</t>
    </r>
    <r>
      <rPr>
        <sz val="10"/>
        <rFont val="Arial"/>
        <family val="2"/>
      </rPr>
      <t>1. Product integration strategy
2. Rationale for selecting or rejecting alternative product integration strategies</t>
    </r>
  </si>
  <si>
    <r>
      <t xml:space="preserve">Subpractices
</t>
    </r>
    <r>
      <rPr>
        <sz val="10"/>
        <rFont val="Arial"/>
        <family val="2"/>
      </rPr>
      <t>1. Identify the product components to be integrated.
2. Identify the verifications to be performed during the integration of the product components.
3. Identify alternative product component integration strategies.
4. Select the best integration strategy.
5. Periodically review the product integration strategy and revise as needed.
6. Record the rationale for decisions made and deferred.</t>
    </r>
  </si>
  <si>
    <r>
      <t xml:space="preserve">Example Work Products
</t>
    </r>
    <r>
      <rPr>
        <sz val="10"/>
        <rFont val="Arial"/>
        <family val="2"/>
      </rPr>
      <t>1. Verified environment for product integration
2. Support documentation for the product integration environment</t>
    </r>
  </si>
  <si>
    <r>
      <t>Subpractices</t>
    </r>
    <r>
      <rPr>
        <sz val="10"/>
        <rFont val="Arial"/>
        <family val="2"/>
      </rPr>
      <t xml:space="preserve">
1. Identify the requirements for the product integration environment.
2. Identify verification criteria and procedures and criteria for the product integration environment.
3. Decide whether to make or buy the needed product integration environment.
4. Develop an integration environment if a suitable environment cannot be acquired.
5. Maintain the product integration environment throughout the project.
6. Dispose of those portions of the environment that are no longer useful.</t>
    </r>
  </si>
  <si>
    <r>
      <t xml:space="preserve">Example Work Products
</t>
    </r>
    <r>
      <rPr>
        <sz val="10"/>
        <rFont val="Arial"/>
        <family val="2"/>
      </rPr>
      <t>1. Product integration procedures
2. Product integration criteria</t>
    </r>
  </si>
  <si>
    <r>
      <t xml:space="preserve">Example Work Products
</t>
    </r>
    <r>
      <rPr>
        <sz val="10"/>
        <rFont val="Arial"/>
        <family val="2"/>
      </rPr>
      <t>1. Categories of interfaces
2. List of interfaces per category
3. Mapping of the interfaces to the product components and the product integration environment</t>
    </r>
  </si>
  <si>
    <r>
      <t xml:space="preserve">Example Work Products
</t>
    </r>
    <r>
      <rPr>
        <sz val="10"/>
        <rFont val="Arial"/>
        <family val="2"/>
      </rPr>
      <t>1. Table of relationships among the product components and the external environment (e.g., main power supply, fastening product, and computer bus system)
2. Table of relationships among the different product components
3. List of agreed-to interfaces defined for each pair of product components, when applicable
4. Reports from the interface control working group meetings
5. Action items for updating interfaces
6. Application program interface (API)
7. Updated interface description or agreement</t>
    </r>
  </si>
  <si>
    <t>Confirm, prior to assembly, that each product component required to assemble the product has been properly identified, behaves according to its description, and that the product component interfaces comply with the interface descriptions.</t>
  </si>
  <si>
    <r>
      <t>Subpractices</t>
    </r>
    <r>
      <rPr>
        <sz val="10"/>
        <rFont val="Arial"/>
        <family val="2"/>
      </rPr>
      <t xml:space="preserve">
1. Track the status of all product components as soon as they become available for integration.
2. Ensure that product components are delivered to the product integration environment in accordance with the product integration strategy and procedures.
3. Confirm the receipt of each properly identified product component.
4. Ensure that each received product component meets its description.
5. Check the configuration status against the expected configuration.
6. Perform a pre-check (e.g., by a visual inspection and using basic measures) of all the physical interfaces before connecting product components together.</t>
    </r>
  </si>
  <si>
    <r>
      <t xml:space="preserve">Example Work Products
</t>
    </r>
    <r>
      <rPr>
        <sz val="10"/>
        <rFont val="Arial"/>
        <family val="2"/>
      </rPr>
      <t>1. Acceptance documents for the received product components
2. Delivery receipts
3. Checked packing lists
4. Exception reports
5. Waivers</t>
    </r>
  </si>
  <si>
    <t>Assemble product components according to the product integration strategy and procedures.</t>
  </si>
  <si>
    <r>
      <t xml:space="preserve">Example Work Products
</t>
    </r>
    <r>
      <rPr>
        <sz val="10"/>
        <rFont val="Arial"/>
        <family val="2"/>
      </rPr>
      <t>1. Assembled product or product components</t>
    </r>
  </si>
  <si>
    <r>
      <t>Subpractices</t>
    </r>
    <r>
      <rPr>
        <sz val="10"/>
        <rFont val="Arial"/>
        <family val="2"/>
      </rPr>
      <t xml:space="preserve">
1. Ensure the readiness of the product integration environment.
2. Conduct integration in accordance with the product integration strategy, procedures, and criteria.
3. Revise the product integration strategy, procedures, and criteria as appropriate.</t>
    </r>
  </si>
  <si>
    <r>
      <t xml:space="preserve">Example Work Products
</t>
    </r>
    <r>
      <rPr>
        <sz val="10"/>
        <rFont val="Arial"/>
        <family val="2"/>
      </rPr>
      <t>1. Exception reports
2. Interface evaluation reports
3. Product integration summary reports</t>
    </r>
  </si>
  <si>
    <r>
      <t>Subpractices</t>
    </r>
    <r>
      <rPr>
        <sz val="10"/>
        <rFont val="Arial"/>
        <family val="2"/>
      </rPr>
      <t xml:space="preserve">
1. Conduct the evaluation of assembled product components following the product integration strategy, procedures, and criteria.
2. Record the evaluation results.</t>
    </r>
  </si>
  <si>
    <t>Package the assembled product or product component and deliver it to the customer.</t>
  </si>
  <si>
    <r>
      <t xml:space="preserve">Example Work Products
</t>
    </r>
    <r>
      <rPr>
        <sz val="10"/>
        <rFont val="Arial"/>
        <family val="2"/>
      </rPr>
      <t>1. Packaged product or product components
2. Delivery documentation</t>
    </r>
  </si>
  <si>
    <t>Select products and product components to be validated and validation methods to be used.</t>
  </si>
  <si>
    <r>
      <rPr>
        <b/>
        <sz val="10"/>
        <rFont val="Arial"/>
        <family val="2"/>
      </rPr>
      <t>Example Work Products</t>
    </r>
    <r>
      <rPr>
        <sz val="10"/>
        <rFont val="Arial"/>
        <family val="2"/>
      </rPr>
      <t xml:space="preserve">
1. Lists of products and product components selected for validation
2. Validation methods for each product or product component
3. Requirements for performing validation for each product or product component
4. Validation constraints for each product or product component</t>
    </r>
  </si>
  <si>
    <r>
      <t xml:space="preserve">Example Work Products
</t>
    </r>
    <r>
      <rPr>
        <sz val="10"/>
        <rFont val="Arial"/>
        <family val="2"/>
      </rPr>
      <t>1. Validation environment</t>
    </r>
  </si>
  <si>
    <r>
      <t>Subpractices</t>
    </r>
    <r>
      <rPr>
        <sz val="10"/>
        <rFont val="Arial"/>
        <family val="2"/>
      </rPr>
      <t xml:space="preserve">
1. Identify requirements for the validation environment.
2. Identify customer-supplied products.
3. Identify test equipment and tools.
4. Identify validation resources that are available for reuse and modification.
5. Plan the availability of resources in detail.</t>
    </r>
  </si>
  <si>
    <r>
      <t xml:space="preserve">Example Work Products
</t>
    </r>
    <r>
      <rPr>
        <sz val="10"/>
        <rFont val="Arial"/>
        <family val="2"/>
      </rPr>
      <t>1. Validation procedures
2. Validation criteria
3. Test and evaluation procedures for maintenance, training, and support</t>
    </r>
  </si>
  <si>
    <t>The product or product components are validated to ensure they are suitable for use in their intended operating environment.</t>
  </si>
  <si>
    <t>Perform validation on selected products and product components.</t>
  </si>
  <si>
    <r>
      <t xml:space="preserve">Example Work Products
</t>
    </r>
    <r>
      <rPr>
        <sz val="10"/>
        <rFont val="Arial"/>
        <family val="2"/>
      </rPr>
      <t>1. Validation reports
2. Validation results
3. Validation cross-reference matrix
4. As-run procedures log
5. Operational demonstrations</t>
    </r>
  </si>
  <si>
    <t>Analyze results of validation activities.</t>
  </si>
  <si>
    <r>
      <t>Subpractices</t>
    </r>
    <r>
      <rPr>
        <sz val="10"/>
        <rFont val="Arial"/>
        <family val="2"/>
      </rPr>
      <t xml:space="preserve">
1. Compare actual results to expected results.
2. Based on the established validation criteria, identify products and product components that do not perform suitably in their intended operating environments, or identify problems with methods, criteria, and/or the environment.
3. Analyze validation data for defects.
4. Record results of the analysis and identify issues.
5. Use validation results to compare actual measurements and performance to the intended use or operational need.
6. Provide information on how defects can be resolved (including validation methods, criteria, and validation environment) and initiate corrective action.</t>
    </r>
  </si>
  <si>
    <t>Strengths, weaknesses, and improvement opportunities for the organization’s processes are identified periodically and as needed.</t>
  </si>
  <si>
    <t>Establish and maintain the description of process needs and objectives for the organization.</t>
  </si>
  <si>
    <r>
      <t xml:space="preserve">Example Work Products
</t>
    </r>
    <r>
      <rPr>
        <sz val="10"/>
        <rFont val="Arial"/>
        <family val="2"/>
      </rPr>
      <t>1. The organization’s process needs and objectives</t>
    </r>
  </si>
  <si>
    <r>
      <t>Subpractices</t>
    </r>
    <r>
      <rPr>
        <sz val="10"/>
        <rFont val="Arial"/>
        <family val="2"/>
      </rPr>
      <t xml:space="preserve">
1. Identify policies, standards, and business objectives that are applicable to the organization’s processes.
2. Examine relevant process standards and models for best practices.
3. Determine the organization’s process-performance objectives.
4. Define essential characteristics of the organization’s processes.
5. Document the organization’s process needs and objectives.
6. Revise the organization’s process needs and objectives as needed.</t>
    </r>
  </si>
  <si>
    <t>Appraise the organization’s processes periodically and as needed to maintain an understanding of their strengths and weaknesses.</t>
  </si>
  <si>
    <r>
      <t xml:space="preserve">Example Work Products
</t>
    </r>
    <r>
      <rPr>
        <sz val="10"/>
        <rFont val="Arial"/>
        <family val="2"/>
      </rPr>
      <t>1. Plans for the organization’s process appraisals
2. Appraisal findings that address strengths and weaknesses of the organization’s processes
3. Improvement recommendations for the organization’s processes</t>
    </r>
  </si>
  <si>
    <r>
      <t>Subpractices</t>
    </r>
    <r>
      <rPr>
        <sz val="10"/>
        <rFont val="Arial"/>
        <family val="2"/>
      </rPr>
      <t xml:space="preserve">
1. Obtain sponsorship of the process appraisal from senior management.
2. Define the scope of the process appraisal.
3. Determine the method and criteria to be used for the process appraisal.
4. Plan, schedule, and prepare for the process appraisal.
5. Conduct the process appraisal.
6. Document and deliver the appraisal’s activities and findings.</t>
    </r>
  </si>
  <si>
    <t>Identify improvements to the organization’s processes and process assets.</t>
  </si>
  <si>
    <r>
      <t xml:space="preserve">Example Work Products
</t>
    </r>
    <r>
      <rPr>
        <sz val="10"/>
        <rFont val="Arial"/>
        <family val="2"/>
      </rPr>
      <t>1. Analysis of candidate process improvements
2. Identification of improvements for the organization’s processes</t>
    </r>
  </si>
  <si>
    <r>
      <t>Subpractices</t>
    </r>
    <r>
      <rPr>
        <sz val="10"/>
        <rFont val="Arial"/>
        <family val="2"/>
      </rPr>
      <t xml:space="preserve">
1. Determine candidate process improvements.
2. Prioritize candidate process improvements.
3. Identify and document the process improvements to be implemented.
4. Revise the list of planned process improvements to keep it current.</t>
    </r>
  </si>
  <si>
    <t>Establish and maintain process action plans to address improvements to the organization’s processes and process assets.</t>
  </si>
  <si>
    <r>
      <t xml:space="preserve">Example Work Products
</t>
    </r>
    <r>
      <rPr>
        <sz val="10"/>
        <rFont val="Arial"/>
        <family val="2"/>
      </rPr>
      <t>1. The organization’s approved process action plans</t>
    </r>
  </si>
  <si>
    <r>
      <t>Subpractices</t>
    </r>
    <r>
      <rPr>
        <sz val="10"/>
        <rFont val="Arial"/>
        <family val="2"/>
      </rPr>
      <t xml:space="preserve">
1. Identify strategies, approaches, and actions to address identified process improvements.
2. Establish process action teams to implement actions.
3. Document process action plans.
4. Review and negotiate process action plans with relevant stakeholders.
5. Revise process action plans as necessary.</t>
    </r>
  </si>
  <si>
    <r>
      <t xml:space="preserve">Example Work Products
</t>
    </r>
    <r>
      <rPr>
        <sz val="10"/>
        <rFont val="Arial"/>
        <family val="2"/>
      </rPr>
      <t>1. Commitments among process action teams
2. Status and results of implementing process action plans
3. Plans for pilots</t>
    </r>
  </si>
  <si>
    <r>
      <t>Subpractices</t>
    </r>
    <r>
      <rPr>
        <sz val="10"/>
        <rFont val="Arial"/>
        <family val="2"/>
      </rPr>
      <t xml:space="preserve">
1. Make process action plans readily available to relevant stakeholders.
2. Negotiate and document commitments among process action teams and revise their process action plans as necessary.
3. Track progress and commitments against process action plans.
4. Conduct joint reviews with process action teams and relevant stakeholders to monitor the progress and results of process actions.
5. Plan pilots needed to test selected process improvements.
6. Review the activities and work products of process action teams.
7. Identify, document, and track to closure issues encountered when implementing process action plans.
8. Ensure that results of implementing process action plans satisfy the organization’s process improvement objectives.</t>
    </r>
  </si>
  <si>
    <t>Organizational process assets are deployed across the organization and process-related experiences are incorporated into organizational process assets.</t>
  </si>
  <si>
    <r>
      <t xml:space="preserve">Example Work Products
</t>
    </r>
    <r>
      <rPr>
        <sz val="10"/>
        <rFont val="Arial"/>
        <family val="2"/>
      </rPr>
      <t>1. Plans for deploying organizational process assets and changes to them across the organization
2. Training materials for deploying organizational process assets and changes to them
3. Documentation of changes to organizational process assets
4. Support materials for deploying organizational process assets and changes to them</t>
    </r>
  </si>
  <si>
    <r>
      <t>Subpractices</t>
    </r>
    <r>
      <rPr>
        <sz val="10"/>
        <rFont val="Arial"/>
        <family val="2"/>
      </rPr>
      <t xml:space="preserve">
1. Deploy organizational process assets across the organization.
2. Document changes to organizational process assets.
3. Deploy changes that were made to organizational process assets across the organization.
4. Provide guidance and consultation on the use of organizational process assets.</t>
    </r>
  </si>
  <si>
    <r>
      <t xml:space="preserve">Example Work Products
</t>
    </r>
    <r>
      <rPr>
        <sz val="10"/>
        <rFont val="Arial"/>
        <family val="2"/>
      </rPr>
      <t>1. The organization’s list of projects and the status of process deployment on each (i.e., existing and planned projects)
2. Guidelines for deploying the organization’s set of standard processes on new projects
3. Records of tailoring and implementing the organization’s set of standard processes</t>
    </r>
    <r>
      <rPr>
        <b/>
        <sz val="10"/>
        <rFont val="Arial"/>
        <family val="2"/>
      </rPr>
      <t xml:space="preserve">
</t>
    </r>
  </si>
  <si>
    <r>
      <t>Subpractices</t>
    </r>
    <r>
      <rPr>
        <sz val="10"/>
        <rFont val="Arial"/>
        <family val="2"/>
      </rPr>
      <t xml:space="preserve">
1. Identify projects in the organization that are starting up.
2. Identify active projects that would benefit from implementing the organization’s current set of standard processes.
3. Establish plans to implement the organization’s current set of standard processes on the identified projects.
4. Assist projects in tailoring the organization’s set of standard processes to meet their needs.
5. Maintain records of tailoring and implementing processes on the identified projects.
6. Ensure that the defined processes resulting from process tailoring are incorporated into plans for process-compliance audits.
7. As the organization’s set of standard processes is updated, identify which projects should implement the changes.</t>
    </r>
  </si>
  <si>
    <r>
      <t xml:space="preserve">Example Work Products
</t>
    </r>
    <r>
      <rPr>
        <sz val="10"/>
        <rFont val="Arial"/>
        <family val="2"/>
      </rPr>
      <t>1. Results of monitoring process implementation on projects
2. Status and results of process-compliance audits
3. Results of reviewing selected process artifacts created as part of process tailoring and implementation</t>
    </r>
  </si>
  <si>
    <r>
      <t>Subpractices</t>
    </r>
    <r>
      <rPr>
        <sz val="10"/>
        <rFont val="Arial"/>
        <family val="2"/>
      </rPr>
      <t xml:space="preserve">
1. Monitor projects’ use of the organization’s process assets and changes to them.
2. Review selected process artifacts created during the life of each project.
3. Review results of process-compliance audits to determine how well the organization’s set of standard processes has been deployed.
4. Identify, document, and track to closure issues related to implementing the organization’s set of standard processes.</t>
    </r>
  </si>
  <si>
    <t>Incorporate process-related experiences derived from planning and performing the process into organizational process assets.</t>
  </si>
  <si>
    <r>
      <t xml:space="preserve">Example Work Products
</t>
    </r>
    <r>
      <rPr>
        <sz val="10"/>
        <rFont val="Arial"/>
        <family val="2"/>
      </rPr>
      <t>1. Process improvement proposals
2. Process lessons learned
3. Measurements of organizational process assets
4. Improvement recommendations for organizational process assets
5. Records of the organization’s process improvement activities
6. Information on organizational process assets and improvements to them</t>
    </r>
  </si>
  <si>
    <r>
      <t>Subpractices</t>
    </r>
    <r>
      <rPr>
        <sz val="10"/>
        <rFont val="Arial"/>
        <family val="2"/>
      </rPr>
      <t xml:space="preserve">
1. Conduct periodic reviews of the effectiveness and suitability of the organization’s set of standard processes and related organizational process assets relative to the process needs and objectives derived from the organization’s business objectives.
2. Obtain feedback about the use of organizational process assets.
3. Derive lessons learned from defining, piloting, implementing, and deploying organizational process assets.
4. Make lessons learned available to people in the organization as appropriate.
5. Analyze measurement data obtained from the use of the organization’s common set of measures.
6. Appraise processes, methods, and tools in use in the organization and develop recommendations for improving organizational process assets.
7. Make the best of the organization’s processes, methods, and tools available to people in the organization as appropriate.
8. Manage process improvement proposals.
9. Establish and maintain records of the organization’s process improvement activities.</t>
    </r>
  </si>
  <si>
    <t>Establish and maintain the organization’s set of standard processes.</t>
  </si>
  <si>
    <r>
      <t xml:space="preserve">Example Work Products
</t>
    </r>
    <r>
      <rPr>
        <sz val="10"/>
        <rFont val="Arial"/>
        <family val="2"/>
      </rPr>
      <t>1. Organization’s set of standard processes</t>
    </r>
  </si>
  <si>
    <r>
      <t>Subpractices</t>
    </r>
    <r>
      <rPr>
        <sz val="10"/>
        <rFont val="Arial"/>
        <family val="2"/>
      </rPr>
      <t xml:space="preserve">
1. Decompose each standard process into constituent process elements to the detail needed to understand and describe the process.
2. Specify the critical attributes of each process element.
3. Specify the relationships among process elements.
4. Ensure that the organization’s set of standard processes adheres to applicable policies, standards, and models.
5. Ensure that the organization’s set of standard processes satisfies process needs and objectives of the organization.
6. Ensure that there is appropriate integration among the processes that are included in the organization’s set of standard processes.
7. Document the organization’s set of standard processes.
8. Conduct peer reviews on the organization’s set of standard processes.
9. Revise the organization’s set of standard processes as necessary.</t>
    </r>
  </si>
  <si>
    <t>Establish and maintain descriptions of lifecycle models approved for use in the organization.</t>
  </si>
  <si>
    <r>
      <t xml:space="preserve">Example Work Products
</t>
    </r>
    <r>
      <rPr>
        <sz val="10"/>
        <rFont val="Arial"/>
        <family val="2"/>
      </rPr>
      <t>1. Descriptions of lifecycle models</t>
    </r>
  </si>
  <si>
    <r>
      <t>Subpractices</t>
    </r>
    <r>
      <rPr>
        <sz val="10"/>
        <rFont val="Arial"/>
        <family val="2"/>
      </rPr>
      <t xml:space="preserve">
1. Select lifecycle models based on the needs of projects and the organization.
2. Document descriptions of lifecycle models.
3. Conduct peer reviews on lifecycle models.
4. Revise the descriptions of lifecycle models as necessary.</t>
    </r>
  </si>
  <si>
    <t>Establish and maintain tailoring criteria and guidelines for the organization’s set of standard processes.</t>
  </si>
  <si>
    <r>
      <t xml:space="preserve">Example Work Products
</t>
    </r>
    <r>
      <rPr>
        <sz val="10"/>
        <rFont val="Arial"/>
        <family val="2"/>
      </rPr>
      <t>1. Tailoring guidelines for the organization’s set of standard processes</t>
    </r>
  </si>
  <si>
    <r>
      <t>Subpractices</t>
    </r>
    <r>
      <rPr>
        <sz val="10"/>
        <rFont val="Arial"/>
        <family val="2"/>
      </rPr>
      <t xml:space="preserve">
1. Specify selection criteria and procedures for tailoring the organization’s set of standard processes.
2. Specify the standards used for documenting defined processes.
3. Specify the procedures used for submitting and obtaining approval of waivers from the organization’s set of standard processes.
4. Document tailoring guidelines for the organization’s set of standard processes.
5. Conduct peer reviews on the tailoring guidelines.
6. Revise tailoring guidelines as necessary.</t>
    </r>
  </si>
  <si>
    <r>
      <t>Subpractices</t>
    </r>
    <r>
      <rPr>
        <sz val="10"/>
        <rFont val="Arial"/>
        <family val="2"/>
      </rPr>
      <t xml:space="preserve">
1. Determine the organization’s needs for storing, retrieving, and analyzing measurements.
2. Define a common set of process and product measures for the organization’s set of standard processes.
3. Design and implement the measurement repository.
4. Specify procedures for storing, updating, and retrieving measures.
5. Conduct peer reviews on definitions of the common set of measures and procedures for storing, updating,  and retrieving measures.
6. Enter specified measures into the repository.
7. Make the contents of the measurement repository available for use by the organization and projects as appropriate.
8. Revise the measurement repository, the common set of measures, and procedures as the organization’s needs change.</t>
    </r>
  </si>
  <si>
    <t>Establish and maintain the organization’s process asset library.</t>
  </si>
  <si>
    <r>
      <t xml:space="preserve">Example Work Products
</t>
    </r>
    <r>
      <rPr>
        <sz val="10"/>
        <rFont val="Arial"/>
        <family val="2"/>
      </rPr>
      <t>1. Design of the organization’s process asset library
2. The organization’s process asset library
3. Selected items to be included in the organization’s process asset library
4. The catalog of items in the organization’s process asset library</t>
    </r>
  </si>
  <si>
    <r>
      <t>Subpractices</t>
    </r>
    <r>
      <rPr>
        <sz val="10"/>
        <rFont val="Arial"/>
        <family val="2"/>
      </rPr>
      <t xml:space="preserve">
1. Design and implement the organization’s process asset library, including the library structure and support environment.
2. Specify criteria for including items in the library.
3. Specify procedures for storing, updating, and retrieving items.
4. Enter selected items into the library and catalog them for easy reference and retrieval.
5. Make items available for use by projects.
6. Periodically review the use of each item.
7. Revise the organization’s process asset library as necessary.</t>
    </r>
  </si>
  <si>
    <r>
      <t xml:space="preserve">Example Work Products
</t>
    </r>
    <r>
      <rPr>
        <sz val="10"/>
        <rFont val="Arial"/>
        <family val="2"/>
      </rPr>
      <t>1. Work environment standards</t>
    </r>
  </si>
  <si>
    <t>Establish and maintain organizational rules and guidelines for the structure, formation, and operation of teams.</t>
  </si>
  <si>
    <r>
      <t xml:space="preserve">Example Work Products
</t>
    </r>
    <r>
      <rPr>
        <sz val="10"/>
        <rFont val="Arial"/>
        <family val="2"/>
      </rPr>
      <t>1. Rules and guidelines for structuring and forming teams
2. Operating rules for teams</t>
    </r>
  </si>
  <si>
    <r>
      <t>Subpractices</t>
    </r>
    <r>
      <rPr>
        <sz val="10"/>
        <rFont val="Arial"/>
        <family val="2"/>
      </rPr>
      <t xml:space="preserve">
1. Establish and maintain empowerment mechanisms to enable timely decision making.
2. Establish rules and guidelines for structuring and forming teams.
3. Define the expectations, rules, and guidelines that guide how teams work collectively.
4. Maintain the rules and guidelines for structuring and forming teams.</t>
    </r>
  </si>
  <si>
    <r>
      <t xml:space="preserve">Example Work Products
</t>
    </r>
    <r>
      <rPr>
        <sz val="10"/>
        <rFont val="Arial"/>
        <family val="2"/>
      </rPr>
      <t>1. List of the acquisition types that will be used for all products and product components to be acquired</t>
    </r>
  </si>
  <si>
    <r>
      <t>Subpractices</t>
    </r>
    <r>
      <rPr>
        <sz val="10"/>
        <rFont val="Arial"/>
        <family val="2"/>
      </rPr>
      <t xml:space="preserve">
1. Define the acceptance procedures.
2. Review and obtain agreement from relevant stakeholders on the acceptance procedures before the acceptance review or test.
3. Verify that the acquired products satisfy their requirements.
Refer to the Verification process area for more information about verifying selected work products.
4. Confirm that the nontechnical commitments associated with the acquired work product are satisfied.
5. Document the results of the acceptance review or test.
6. Establish an action plan and obtain supplier agreement to take action to correct acquired work products that do not pass their acceptance review or test.
7. Identify, document, and track action items to closure.</t>
    </r>
  </si>
  <si>
    <r>
      <t xml:space="preserve">Example Work Products
</t>
    </r>
    <r>
      <rPr>
        <sz val="10"/>
        <rFont val="Arial"/>
        <family val="2"/>
      </rPr>
      <t>1. Peer review results
2. Peer review issues
3. Peer review data</t>
    </r>
  </si>
  <si>
    <r>
      <t xml:space="preserve">Example Work Products
</t>
    </r>
    <r>
      <rPr>
        <sz val="10"/>
        <rFont val="Arial"/>
        <family val="2"/>
      </rPr>
      <t>1. Definition of required functionality and quality attributes
2. Functional architecture
3. Activity diagrams and use cases
4. Object-oriented analysis with services or methods identified
5. Architecturally significant quality attribute requirements</t>
    </r>
  </si>
  <si>
    <r>
      <t xml:space="preserve">Example Work Products
</t>
    </r>
    <r>
      <rPr>
        <sz val="10"/>
        <rFont val="Arial"/>
        <family val="2"/>
      </rPr>
      <t>1. Product component selection decisions and rationale
2. Documented relationships between requirements and product components
3. Documented solutions, evaluations, and rationale</t>
    </r>
  </si>
  <si>
    <r>
      <t xml:space="preserve">Example Work Products
</t>
    </r>
    <r>
      <rPr>
        <sz val="10"/>
        <rFont val="Arial"/>
        <family val="2"/>
      </rPr>
      <t>1. Validation deficiency reports
2. Validation issues
3. Procedure change request</t>
    </r>
  </si>
  <si>
    <r>
      <t xml:space="preserve">Example Work Products
</t>
    </r>
    <r>
      <rPr>
        <sz val="10"/>
        <rFont val="Arial"/>
        <family val="2"/>
      </rPr>
      <t xml:space="preserve">1. Definition of the common set of product and process measures for the organization’s set of standard processes
2. Design of the organization’s measurement repository
3. Organization’s measurement repository (i.e., the repository structure and support environment)
4. Organization’s measurement data
</t>
    </r>
  </si>
  <si>
    <t>Isabell Diringer</t>
  </si>
  <si>
    <t>A training capability, which supports the roles in the organization, is established and maintained.</t>
  </si>
  <si>
    <t>Establish and maintain strategic training needs of the organization.</t>
  </si>
  <si>
    <r>
      <t>Subpractices</t>
    </r>
    <r>
      <rPr>
        <sz val="10"/>
        <rFont val="Arial"/>
        <family val="2"/>
      </rPr>
      <t xml:space="preserve">
1. Analyze the organization’s strategic business objectives and process improvement plan to identify potential training needs.
2. Document the strategic training needs of the organization.
3. Determine the roles and skills needed to perform the organization’s set of standard processes.
4. Document the training needed to perform roles in the organization’s set of standard processes.
5. Document the training needed to maintain the safe, secure and continued operation of the business.
6. Revise the organization’s strategic needs and required training as necessary.</t>
    </r>
  </si>
  <si>
    <t>Determine which training needs are the responsibility of the organization and which are left to the individual project or support group.</t>
  </si>
  <si>
    <r>
      <t>Subpractices</t>
    </r>
    <r>
      <rPr>
        <sz val="10"/>
        <rFont val="Arial"/>
        <family val="2"/>
      </rPr>
      <t xml:space="preserve">
1. Analyze the training needs identified by projects and support groups.
2. Negotiate with projects and support groups on how their training needs will be satisfied.
3. Document commitments for providing training support to projects and support groups.</t>
    </r>
  </si>
  <si>
    <r>
      <t>Subpractices</t>
    </r>
    <r>
      <rPr>
        <sz val="10"/>
        <rFont val="Arial"/>
        <family val="2"/>
      </rPr>
      <t xml:space="preserve">
1. Establish the content of the plan.
2. Establish commitments to the plan.
3. Revise the plan and commitments as necessary.</t>
    </r>
  </si>
  <si>
    <t>Establish and maintain a training capability to address organizational training needs.</t>
  </si>
  <si>
    <r>
      <t xml:space="preserve">Example Work Products
</t>
    </r>
    <r>
      <rPr>
        <sz val="10"/>
        <rFont val="Arial"/>
        <family val="2"/>
      </rPr>
      <t>1. Training materials and supporting artifacts</t>
    </r>
  </si>
  <si>
    <r>
      <t>Subpractices</t>
    </r>
    <r>
      <rPr>
        <sz val="10"/>
        <rFont val="Arial"/>
        <family val="2"/>
      </rPr>
      <t xml:space="preserve">
1. Select appropriate approaches to satisfy organizational training needs.
2. Determine whether to develop training materials internally or to acquire them externally.
3. Develop or obtain training materials.
4. Develop or obtain qualified instructors, instructional designers, or mentors.
5. Describe the training in the organization’s training curriculum.
6. Revise training materials and supporting artifacts as necessary.</t>
    </r>
  </si>
  <si>
    <t>Training for individuals to perform their roles effectively is provided.</t>
  </si>
  <si>
    <t>Deliver training following the organizational training tactical plan.</t>
  </si>
  <si>
    <r>
      <t xml:space="preserve">Example Work Products
</t>
    </r>
    <r>
      <rPr>
        <sz val="10"/>
        <rFont val="Arial"/>
        <family val="2"/>
      </rPr>
      <t>1. Delivered training course</t>
    </r>
  </si>
  <si>
    <r>
      <t>Subpractices</t>
    </r>
    <r>
      <rPr>
        <sz val="10"/>
        <rFont val="Arial"/>
        <family val="2"/>
      </rPr>
      <t xml:space="preserve">
1. Select those who will receive the training necessary to perform their roles effectively.
2. Schedule the training, including any resources, as necessary (e.g., facilities, instructors).
3. Deliver the training.
4. Track the delivery of training against the plan.</t>
    </r>
  </si>
  <si>
    <t>Establish and maintain records of organizational training.</t>
  </si>
  <si>
    <r>
      <t xml:space="preserve">Example Work Products
</t>
    </r>
    <r>
      <rPr>
        <sz val="10"/>
        <rFont val="Arial"/>
        <family val="2"/>
      </rPr>
      <t>1. Training records
2. Training updates to the organizational repository</t>
    </r>
  </si>
  <si>
    <r>
      <t>Subpractices</t>
    </r>
    <r>
      <rPr>
        <sz val="10"/>
        <rFont val="Arial"/>
        <family val="2"/>
      </rPr>
      <t xml:space="preserve">
1. Keep records of all students who successfully complete each training course or other approved training activity as well as those who are unsuccessful.
2. Keep records of all staff members who are waived from training.
3. Keep records of all students who successfully complete their required training.
4. Make training records available to the appropriate people for consideration in assignments.</t>
    </r>
  </si>
  <si>
    <r>
      <t xml:space="preserve">Example Work Products
</t>
    </r>
    <r>
      <rPr>
        <sz val="10"/>
        <rFont val="Arial"/>
        <family val="2"/>
      </rPr>
      <t>1. Training-effectiveness surveys
2. Training program performance assessments
3. Instructor evaluation forms
4. Training examinations</t>
    </r>
  </si>
  <si>
    <t>The project is conducted using a defined process tailored from the organization’s set of standard processes.</t>
  </si>
  <si>
    <t>Establish and maintain the project’s defined process from project startup through the life of the project.</t>
  </si>
  <si>
    <r>
      <t xml:space="preserve">Example Work Products
</t>
    </r>
    <r>
      <rPr>
        <sz val="10"/>
        <rFont val="Arial"/>
        <family val="2"/>
      </rPr>
      <t>1. The project’s defined process</t>
    </r>
  </si>
  <si>
    <r>
      <t>Subpractices</t>
    </r>
    <r>
      <rPr>
        <sz val="10"/>
        <rFont val="Arial"/>
        <family val="2"/>
      </rPr>
      <t xml:space="preserve">
1. Select a lifecycle model from those available in organizational process assets.
2. Select standard processes from the organization’s set of standard processes that best fit the needs of the project.
3. Tailor the organization’s set of standard processes and other organizational process assets according to tailoring guidelines to produce the project’s defined process.
4. Use other artifacts from the organization’s process asset library, as appropriate.
5. Document the project’s defined process.
6. Conduct peer reviews of the project’s defined process.
7. Revise the project’s defined process as necessary.</t>
    </r>
  </si>
  <si>
    <t>Use organizational process assets and the measurement repository for estimating and planning project activities.</t>
  </si>
  <si>
    <r>
      <t>Subpractices</t>
    </r>
    <r>
      <rPr>
        <sz val="10"/>
        <rFont val="Arial"/>
        <family val="2"/>
      </rPr>
      <t xml:space="preserve">
1. Use the tasks and work products of the project’s defined process as a basis for estimating and planning project activities.
2. Use the organization’s measurement repository in estimating the project’s planning parameters.</t>
    </r>
  </si>
  <si>
    <r>
      <t xml:space="preserve">Example Work Products
</t>
    </r>
    <r>
      <rPr>
        <sz val="10"/>
        <rFont val="Arial"/>
        <family val="2"/>
      </rPr>
      <t>1. Project estimates
2. Project plans</t>
    </r>
  </si>
  <si>
    <t>Establish and maintain the project’s work environment based on the organization’s work environment standards.</t>
  </si>
  <si>
    <r>
      <t xml:space="preserve">Example Work Products
</t>
    </r>
    <r>
      <rPr>
        <sz val="10"/>
        <rFont val="Arial"/>
        <family val="2"/>
      </rPr>
      <t>1. Equipment and tools for the project
2. Installation, operation, and maintenance manuals for the project work environment
3. User surveys and results
4. Use, performance, and maintenance records
5. Support services for the project’s work environment</t>
    </r>
  </si>
  <si>
    <r>
      <t>Subpractices</t>
    </r>
    <r>
      <rPr>
        <sz val="10"/>
        <rFont val="Arial"/>
        <family val="2"/>
      </rPr>
      <t xml:space="preserve">
1. Plan, design, and install a work environment for the project.
2. Provide ongoing maintenance and operational support for the project’s work environment.
3. Maintain the qualification of components of the project’s work environment.
4. Periodically review how well the work environment is meeting project needs and supporting collaboration, and take action as appropriate.</t>
    </r>
  </si>
  <si>
    <t>Integrate the project plan and other plans that affect the project to describe the project’s defined process.</t>
  </si>
  <si>
    <r>
      <t>Subpractices</t>
    </r>
    <r>
      <rPr>
        <sz val="10"/>
        <rFont val="Arial"/>
        <family val="2"/>
      </rPr>
      <t xml:space="preserve">
1. Integrate other plans that affect the project with the project plan.
2. Incorporate into the project plan the definitions of measures and measurement activities for managing the project.
3. Identify and analyze product and project interface risks.
4. Schedule tasks in a sequence that accounts for critical development and delivery factors and project risks.
5. Incorporate plans for performing peer reviews on work products of the project’s defined process.
6. Incorporate the training needed to perform the project’s defined process in the project’s training plans.
7. Establish objective entry and exit criteria to authorize the initiation and completion of tasks described in the work breakdown structure (WBS).
8. Ensure that the project plan is appropriately compatible with the plans of relevant stakeholders.
9. Identify how conflicts will be resolved that arise among relevant stakeholders.</t>
    </r>
  </si>
  <si>
    <t>Manage the project using the project plan, other plans that affect the project, and the project’s defined process.</t>
  </si>
  <si>
    <r>
      <t xml:space="preserve">Example Work Products
</t>
    </r>
    <r>
      <rPr>
        <sz val="10"/>
        <rFont val="Arial"/>
        <family val="2"/>
      </rPr>
      <t>1. Work products created by performing the project’s defined process
2. Collected measures (i.e., actuals) and status records or reports
3. Revised requirements, plans, and commitments
4. Integrated plans</t>
    </r>
  </si>
  <si>
    <r>
      <t>Subpractices</t>
    </r>
    <r>
      <rPr>
        <sz val="10"/>
        <rFont val="Arial"/>
        <family val="2"/>
      </rPr>
      <t xml:space="preserve">
1. Implement the project’s defined process using the organization’s process asset library.
2. Monitor and control the project’s activities and work products using the project’s defined process, project plan, and other plans that affect the project.
3. Obtain and analyze selected measures to manage the project and support organization needs.
4. Periodically review and align the project’s performance with current and anticipated needs, objectives, and requirements of the organization, customer, and end users, as appropriate.
5. Address causes of selected issues that may impact project objectives.</t>
    </r>
  </si>
  <si>
    <t>Establish and maintain teams.</t>
  </si>
  <si>
    <r>
      <t xml:space="preserve">Example Work Products
</t>
    </r>
    <r>
      <rPr>
        <sz val="10"/>
        <rFont val="Arial"/>
        <family val="2"/>
      </rPr>
      <t>1. Documented shared vision
2. List of members assigned to each team
3. Team charters
4. Periodic team status reports</t>
    </r>
  </si>
  <si>
    <r>
      <t>Subpractices</t>
    </r>
    <r>
      <rPr>
        <sz val="10"/>
        <rFont val="Arial"/>
        <family val="2"/>
      </rPr>
      <t xml:space="preserve">
1. Establish and maintain the project’s shared vision.
2. Establish and maintain the team structure.
3. Establish and maintain each team.
4. Periodically evaluate the team structure and composition.</t>
    </r>
  </si>
  <si>
    <t>Contribute process-related experiences to organizational process assets.</t>
  </si>
  <si>
    <r>
      <t xml:space="preserve">Example Work Products
</t>
    </r>
    <r>
      <rPr>
        <sz val="10"/>
        <rFont val="Arial"/>
        <family val="2"/>
      </rPr>
      <t>1. Proposed improvements to organizational process assets
2. Actual process and product measures collected from the project
3. Documentation (e.g., exemplary process descriptions, plans, training modules, checklists, lessons learned)
4. Process artifacts associated with tailoring and implementing the organization’s set of standard processes on the project</t>
    </r>
  </si>
  <si>
    <r>
      <t>Subpractices</t>
    </r>
    <r>
      <rPr>
        <sz val="10"/>
        <rFont val="Arial"/>
        <family val="2"/>
      </rPr>
      <t xml:space="preserve">
1. Propose improvements to organizational process assets.
2. Store process and product measures in the organization’s measurement repository.
3. Submit documentation for possible inclusion in the organization’s process asset library.
4. Document lessons learned from the project for inclusion in the organization’s process asset library.
5. Provide process artifacts associated with tailoring and implementing the organization’s set of standard processes in support of the organization’s process monitoring activities.</t>
    </r>
  </si>
  <si>
    <t>Coordination and collaboration between the project and relevant stakeholders are conducted.</t>
  </si>
  <si>
    <r>
      <t xml:space="preserve">Example Work Products
</t>
    </r>
    <r>
      <rPr>
        <sz val="10"/>
        <rFont val="Arial"/>
        <family val="2"/>
      </rPr>
      <t>1. Agendas and schedules for collaborative activities
2. Recommendations for resolving relevant stakeholder issues
3. Documented issues (e.g., issues with stakeholder requirements, product and product component requirements, product architecture, and product design)</t>
    </r>
  </si>
  <si>
    <r>
      <t>Subpractices</t>
    </r>
    <r>
      <rPr>
        <sz val="10"/>
        <rFont val="Arial"/>
        <family val="2"/>
      </rPr>
      <t xml:space="preserve">
1. Coordinate with relevant stakeholders who should participate in project activities.
2. Ensure work products that are produced to satisfy commitments meet the requirements of the recipients.
3. Develop recommendations and coordinate actions to resolve misunderstandings and problems with requirements.</t>
    </r>
  </si>
  <si>
    <r>
      <t>Subpractices</t>
    </r>
    <r>
      <rPr>
        <sz val="10"/>
        <rFont val="Arial"/>
        <family val="2"/>
      </rPr>
      <t xml:space="preserve">
1. Conduct reviews with relevant stakeholders.
2. Identify each critical dependency.
3. Establish need dates and plan dates for each critical dependency based on the project schedule.
4. Review and get agreement on commitments to address each critical dependency with those responsible for providing or receiving the work product.
5. Document critical dependencies and commitments.
6. Track the critical dependencies and commitments and take corrective action as appropriate.</t>
    </r>
  </si>
  <si>
    <r>
      <t>Subpractices</t>
    </r>
    <r>
      <rPr>
        <sz val="10"/>
        <rFont val="Arial"/>
        <family val="2"/>
      </rPr>
      <t xml:space="preserve">
1. Identify and document issues.
2. Communicate issues to relevant stakeholders.
3. Resolve issues with relevant stakeholders.
4. Escalate to appropriate managers those issues not resolvable with relevant stakeholders.
5. Track issues to closure.
6. Communicate with relevant stakeholders on the status and resolution of issues.</t>
    </r>
  </si>
  <si>
    <r>
      <t xml:space="preserve">Example Work Products
</t>
    </r>
    <r>
      <rPr>
        <sz val="10"/>
        <rFont val="Arial"/>
        <family val="2"/>
      </rPr>
      <t>1. Relevant stakeholder coordination issues
2. Status of relevant stakeholder coordination issues</t>
    </r>
  </si>
  <si>
    <r>
      <t xml:space="preserve">Example Work Products
</t>
    </r>
    <r>
      <rPr>
        <sz val="10"/>
        <rFont val="Arial"/>
        <family val="2"/>
      </rPr>
      <t>1. Risk source lists (external and internal)
2. Risk categories list</t>
    </r>
  </si>
  <si>
    <r>
      <t xml:space="preserve">Example Work Products
</t>
    </r>
    <r>
      <rPr>
        <sz val="10"/>
        <rFont val="Arial"/>
        <family val="2"/>
      </rPr>
      <t>1. Risk evaluation, categorization, and prioritization criteria
2. Risk management requirements (e.g., control and approval levels, reassessment intervals)</t>
    </r>
  </si>
  <si>
    <r>
      <t xml:space="preserve">Example Work Products
</t>
    </r>
    <r>
      <rPr>
        <sz val="10"/>
        <rFont val="Arial"/>
        <family val="2"/>
      </rPr>
      <t>1. Project risk management strategy</t>
    </r>
  </si>
  <si>
    <t>Identify and document risks.</t>
  </si>
  <si>
    <r>
      <t>Subpractices</t>
    </r>
    <r>
      <rPr>
        <sz val="10"/>
        <rFont val="Arial"/>
        <family val="2"/>
      </rPr>
      <t xml:space="preserve">
1. Identify the risks associated with cost, schedule, and performance.
2. Review environmental elements that may impact the project.
3. Review all elements of the work breakdown structure as part of identifying risks to help ensure that all aspects of the work effort have been considered.
4. Review all elements of the project plan as part of identifying risks to help ensure that all aspects of the project have been considered.
5. Document the context, conditions, and potential consequences of each risk.
6. Identify the relevant stakeholders associated with each risk.</t>
    </r>
  </si>
  <si>
    <r>
      <t xml:space="preserve">Example Work Products
</t>
    </r>
    <r>
      <rPr>
        <sz val="10"/>
        <rFont val="Arial"/>
        <family val="2"/>
      </rPr>
      <t>1. List of identified risks, including the context, conditions, and consequences of risk occurrence</t>
    </r>
  </si>
  <si>
    <t>Evaluate and categorize each identified risk using defined risk categories and parameters, and determine its relative priority.</t>
  </si>
  <si>
    <r>
      <t xml:space="preserve">Example Work Products
</t>
    </r>
    <r>
      <rPr>
        <sz val="10"/>
        <rFont val="Arial"/>
        <family val="2"/>
      </rPr>
      <t>1. List of risks and their assigned priority</t>
    </r>
  </si>
  <si>
    <r>
      <t>Subpractices</t>
    </r>
    <r>
      <rPr>
        <sz val="10"/>
        <rFont val="Arial"/>
        <family val="2"/>
      </rPr>
      <t xml:space="preserve">
1. Evaluate identified risks using defined risk parameters.
2. Categorize and group risks according to defined risk categories.
3. Prioritize risks for mitigation.</t>
    </r>
  </si>
  <si>
    <t>Risks are handled and mitigated as appropriate to reduce adverse impacts on achieving objectives.</t>
  </si>
  <si>
    <t>Develop a risk mitigation plan in accordance with the risk management strategy.</t>
  </si>
  <si>
    <r>
      <t xml:space="preserve">Example Work Products
</t>
    </r>
    <r>
      <rPr>
        <sz val="10"/>
        <rFont val="Arial"/>
        <family val="2"/>
      </rPr>
      <t>1. Documented handling options for each identified risk
2. Risk mitigation plans
3. Contingency plans
4. List of those responsible for tracking and addressing each risk</t>
    </r>
  </si>
  <si>
    <r>
      <t>Subpractices</t>
    </r>
    <r>
      <rPr>
        <sz val="10"/>
        <rFont val="Arial"/>
        <family val="2"/>
      </rPr>
      <t xml:space="preserve">
1. Determine the levels and thresholds that define when a risk becomes unacceptable and triggers the execution of a risk mitigation plan or contingency plan.
2. Identify the person or group responsible for addressing each risk.
3. Determine the costs and benefits of implementing the risk mitigation plan for each risk.
4. Develop an overall risk mitigation plan for the project to orchestrate the implementation of individual risk mitigation and contingency plans.
5. Develop contingency plans for selected critical risks in the event their impacts are realized.</t>
    </r>
  </si>
  <si>
    <r>
      <t xml:space="preserve">Example Work Products
</t>
    </r>
    <r>
      <rPr>
        <sz val="10"/>
        <rFont val="Arial"/>
        <family val="2"/>
      </rPr>
      <t>1. Updated lists of risk status
2. Updated assessments of risk likelihood, consequence, and thresholds
3. Updated list of risk-handling options
4. Updated list of actions taken to handle risks
5. Risk mitigation plans of risk-handling options</t>
    </r>
  </si>
  <si>
    <r>
      <t>Subpractices</t>
    </r>
    <r>
      <rPr>
        <sz val="10"/>
        <rFont val="Arial"/>
        <family val="2"/>
      </rPr>
      <t xml:space="preserve">
1. Monitor risk status.
2. Provide a method for tracking open risk-handling action items to closure.
3. Invoke selected risk-handling options when monitored risks exceed defined thresholds.
4. Establish a schedule or period of performance for each risk-handling activity that includes a start date and anticipated completion date.
5. Provide a continued commitment of resources for each plan to allow the successful execution of risk-handling activities.
6. Collect performance measures on risk-handling activities.</t>
    </r>
  </si>
  <si>
    <r>
      <t xml:space="preserve">Example Work Products
</t>
    </r>
    <r>
      <rPr>
        <sz val="10"/>
        <rFont val="Arial"/>
        <family val="2"/>
      </rPr>
      <t>1. Guidelines for when to apply a formal evaluation process</t>
    </r>
  </si>
  <si>
    <r>
      <t>Subpractices</t>
    </r>
    <r>
      <rPr>
        <sz val="10"/>
        <rFont val="Arial"/>
        <family val="2"/>
      </rPr>
      <t xml:space="preserve">
1. Establish guidelines for when to use a formal evaluation process.
2. Incorporate the use of guidelines into the defined process as appropriate.</t>
    </r>
  </si>
  <si>
    <t>Establish and maintain criteria for evaluating alternatives, and the relative ranking of these criteria.</t>
  </si>
  <si>
    <r>
      <t xml:space="preserve">Example Work Products
</t>
    </r>
    <r>
      <rPr>
        <sz val="10"/>
        <rFont val="Arial"/>
        <family val="2"/>
      </rPr>
      <t>1. Documented evaluation criteria
2. Rankings of criteria importance</t>
    </r>
  </si>
  <si>
    <r>
      <t xml:space="preserve">Example Work Products
</t>
    </r>
    <r>
      <rPr>
        <sz val="10"/>
        <rFont val="Arial"/>
        <family val="2"/>
      </rPr>
      <t>1. Identified alternatives</t>
    </r>
  </si>
  <si>
    <r>
      <t>Subpractices</t>
    </r>
    <r>
      <rPr>
        <sz val="10"/>
        <rFont val="Arial"/>
        <family val="2"/>
      </rPr>
      <t xml:space="preserve">
1. Perform a literature search.
2. Identify alternatives for consideration in addition to those that may be provided with the issue.
3. Document proposed alternatives.</t>
    </r>
  </si>
  <si>
    <t>Select evaluation methods.</t>
  </si>
  <si>
    <r>
      <t>Subpractices</t>
    </r>
    <r>
      <rPr>
        <sz val="10"/>
        <rFont val="Arial"/>
        <family val="2"/>
      </rPr>
      <t xml:space="preserve">
1. Select methods based on the purpose for analyzing a decision and on the availability of the information used to support the method.
2. Select evaluation methods based on their ability to focus on the issues at hand without being overly influenced by side issues.
3. Determine the measures needed to support the evaluation method.</t>
    </r>
  </si>
  <si>
    <r>
      <t xml:space="preserve">Example Work Products
</t>
    </r>
    <r>
      <rPr>
        <sz val="10"/>
        <rFont val="Arial"/>
        <family val="2"/>
      </rPr>
      <t>1. Selected evaluation methods</t>
    </r>
  </si>
  <si>
    <t>Evaluate alternative solutions using established criteria and methods.</t>
  </si>
  <si>
    <t>Select solutions from alternatives based on evaluation criteria.</t>
  </si>
  <si>
    <r>
      <t xml:space="preserve">Example Work Products
</t>
    </r>
    <r>
      <rPr>
        <sz val="10"/>
        <rFont val="Arial"/>
        <family val="2"/>
      </rPr>
      <t>1. Recommended solutions to address significant issues</t>
    </r>
  </si>
  <si>
    <r>
      <t>Subpractices</t>
    </r>
    <r>
      <rPr>
        <sz val="10"/>
        <rFont val="Arial"/>
        <family val="2"/>
      </rPr>
      <t xml:space="preserve">
1. Evaluate proposed alternative solutions using the established evaluation criteria and selected methods.
2. Evaluate assumptions related to the evaluation criteria and the evidence that supports the assumptions.
3. Evaluate whether uncertainty in the values for alternative solutions affects the evaluation and address these uncertainties as appropriate.
4. Perform simulations, modeling, prototypes, and pilots as necessary to exercise the evaluation criteria, methods, and alternative solutions.
5. Consider new alternative solutions, criteria, or methods if proposed alternatives do not test well; repeat evaluations until alternatives do test well.
6. Document the results of the evaluation.</t>
    </r>
  </si>
  <si>
    <r>
      <t>Subpractices</t>
    </r>
    <r>
      <rPr>
        <sz val="10"/>
        <rFont val="Arial"/>
        <family val="2"/>
      </rPr>
      <t xml:space="preserve">
1. Assess the risks associated with implementing the recommended solution.
2. Document and communicate to appropriate stakeholders the</t>
    </r>
  </si>
  <si>
    <t>Baselines and models, which characterize the expected process performance of the organization’s set of standard processes, are established and maintained.</t>
  </si>
  <si>
    <t>Establish and maintain the organization’s quantitative objectives for quality and process performance, which are traceable to business objectives.</t>
  </si>
  <si>
    <r>
      <t xml:space="preserve">Example Work Products
</t>
    </r>
    <r>
      <rPr>
        <sz val="10"/>
        <rFont val="Arial"/>
        <family val="2"/>
      </rPr>
      <t>1. Organization’s quality and process-performance objectives</t>
    </r>
  </si>
  <si>
    <r>
      <t>Subpractices</t>
    </r>
    <r>
      <rPr>
        <sz val="10"/>
        <rFont val="Arial"/>
        <family val="2"/>
      </rPr>
      <t xml:space="preserve">
1. Review the organization’s business objectives related to quality and process performance.
2. Define the organization’s quantitative objectives for quality and process performance.
3. Define the priorities of the organization’s objectives for quality and process performance.
4. Review, negotiate, and obtain commitment to the organization’s quality and process-performance objectives and their priorities from relevant stakeholders.
5. Revise the organization’s quantitative objectives for quality and process performance as necessary.</t>
    </r>
  </si>
  <si>
    <t>Select processes or subprocesses in the organization’s set of standard processes to be included in the organization’s process-performance analyses and maintain traceability to business objectives.</t>
  </si>
  <si>
    <r>
      <t xml:space="preserve">Example Work Products
</t>
    </r>
    <r>
      <rPr>
        <sz val="10"/>
        <rFont val="Arial"/>
        <family val="2"/>
      </rPr>
      <t>1. List of processes or subprocesses identified for process-performance analyses with rationale for their selection including traceability to quality and process performance objectives</t>
    </r>
  </si>
  <si>
    <r>
      <t xml:space="preserve">Subpractices
</t>
    </r>
    <r>
      <rPr>
        <sz val="10"/>
        <rFont val="Arial"/>
        <family val="2"/>
      </rPr>
      <t>1. Establish the criteria to use when selecting subprocesses.
2. Select the subprocesses and document the rationale for their selection.
3. Establish and maintain traceability between the selected subprocesses, quality and process performance objectives, and business objectives.
4. Revise the selection as necessary.</t>
    </r>
  </si>
  <si>
    <t>Establish and maintain definitions of measures to be included in the organization’s process-performance analyses.</t>
  </si>
  <si>
    <r>
      <t xml:space="preserve">Example Work Products
</t>
    </r>
    <r>
      <rPr>
        <sz val="10"/>
        <rFont val="Arial"/>
        <family val="2"/>
      </rPr>
      <t>1. Definitions offor the selected measures of process performance with rationale for their selection including traceability to selected processes or subprocesses</t>
    </r>
  </si>
  <si>
    <r>
      <t>Subpractices</t>
    </r>
    <r>
      <rPr>
        <sz val="10"/>
        <rFont val="Arial"/>
        <family val="2"/>
      </rPr>
      <t xml:space="preserve">
1. Select measures that reflect appropriate attributes of the selected processes or subprocesses to provide insight into the organization’s quality and process performance.
2. Establish operational definitions for the selected measures.
3. Incorporate selected measures into the organization’s set of common measures.
4. Revise the set of measures as necessary.</t>
    </r>
  </si>
  <si>
    <t>Analyze the performance of the selected processes, and establish and maintain the process-performance baselines.</t>
  </si>
  <si>
    <r>
      <t xml:space="preserve">Example Work Products
</t>
    </r>
    <r>
      <rPr>
        <sz val="10"/>
        <rFont val="Arial"/>
        <family val="2"/>
      </rPr>
      <t>1. Analysis of process performance data
2. Baseline data on the organization’s process performance</t>
    </r>
  </si>
  <si>
    <r>
      <t>Subpractices</t>
    </r>
    <r>
      <rPr>
        <sz val="10"/>
        <rFont val="Arial"/>
        <family val="2"/>
      </rPr>
      <t xml:space="preserve">
1. Collect the selected measurements for the selected processes and subprocesses.
2. Analyze the collected measures to establish a distribution or range of results that characterize the expected performance of selected processes or subprocesses when used on a project.
3. Establish and maintain the process-performance baselines from collected measurements and analyses.
4. Review and get agreement with relevant stakeholders about the process-performance baselines.
5. Make the process-performance information available across the organization in the measurement repository.
6. Compare the process-performance baselines to associated quality and process performance objectives to determine if those quality and process performance objectives are being achieved.
7. Revise the process-performance baselines as necessary.</t>
    </r>
  </si>
  <si>
    <t>Establish and maintain process-performance models for the organization’s set of standard processes.</t>
  </si>
  <si>
    <r>
      <t xml:space="preserve">Example Work Products
</t>
    </r>
    <r>
      <rPr>
        <sz val="10"/>
        <rFont val="Arial"/>
        <family val="2"/>
      </rPr>
      <t>1. Process-performance models</t>
    </r>
  </si>
  <si>
    <r>
      <t>Subpractices</t>
    </r>
    <r>
      <rPr>
        <sz val="10"/>
        <rFont val="Arial"/>
        <family val="2"/>
      </rPr>
      <t xml:space="preserve">
1. Establish process-performance models based on the organization’s set of standard processes and process-performance baselines.
2. Calibrate process-performance models based on the past results and current needs.
3. Review process-performance models and get agreement with relevant stakeholders.
4. Support the projects’ use of process-performance models.
5. Revise process-performance models as necessary.</t>
    </r>
  </si>
  <si>
    <r>
      <t xml:space="preserve">Example Work Products
</t>
    </r>
    <r>
      <rPr>
        <sz val="10"/>
        <rFont val="Arial"/>
        <family val="2"/>
      </rPr>
      <t>1. Evaluation results</t>
    </r>
  </si>
  <si>
    <r>
      <t xml:space="preserve">Example Work Products
</t>
    </r>
    <r>
      <rPr>
        <sz val="10"/>
        <rFont val="Arial"/>
        <family val="2"/>
      </rPr>
      <t>1. Training needs
2. Assessment analysis</t>
    </r>
  </si>
  <si>
    <r>
      <t xml:space="preserve">Example Work Products
</t>
    </r>
    <r>
      <rPr>
        <sz val="10"/>
        <rFont val="Arial"/>
        <family val="2"/>
      </rPr>
      <t>1. Common project and support group training needs
2. Training commitments</t>
    </r>
  </si>
  <si>
    <r>
      <t xml:space="preserve">Example Work Products
</t>
    </r>
    <r>
      <rPr>
        <sz val="10"/>
        <rFont val="Arial"/>
        <family val="2"/>
      </rPr>
      <t>1. Organizational training tactical plan</t>
    </r>
  </si>
  <si>
    <t>The purpose of Organizational Process Definition (OPD) is to establish and maintain a usable set of organizational process assets, work environment standards, and rules and guidelines for teams.</t>
  </si>
  <si>
    <t>The purpose of Integrated Project Management (IPM) is to establish and manage the project and the involvement of relevant stakeholders according to an integrated and defined process that is tailored from the organization’s set of standard processes.</t>
  </si>
  <si>
    <t>The purpose of Supplier Agreement Management (SAM) is to manage the acquisition of products and services from suppliers.</t>
  </si>
  <si>
    <t>The purpose of Measurement and Analysis (MA) is to develop and sustain a measurement capability used to support management information needs.</t>
  </si>
  <si>
    <t>The purpose of Product Integration (PI) is to assemble the product from the product components, ensure that the product, as integrated, behaves properly (i.e., possesses the required functionality and quality attributes), and deliver the product.</t>
  </si>
  <si>
    <t>The purpose of Organizational Process Focus (OPF) is to plan, implement, and deploy organizational process improvements based on a thorough understanding of current strengths and weaknesses of the organization’s processes and process assets.</t>
  </si>
  <si>
    <t>The purpose of Organizational Training (OT) is to develop skills and knowledge of people so they can perform their roles effectively and efficiently.</t>
  </si>
  <si>
    <t>The purpose of Organizational Process Performance (OPP) is to establish and maintain a quantitative understanding of the performance of selected processes within the organization’s set of standard processes in support of achieving quality and process-performance objectives, and to provide process-performance data, baselines, and models to quantitatively manage the organization’s projects.</t>
  </si>
  <si>
    <t>Maintain business objectives based on an understanding of business strategies and actual performance results.</t>
  </si>
  <si>
    <r>
      <t xml:space="preserve">Example Work Products
</t>
    </r>
    <r>
      <rPr>
        <sz val="10"/>
        <rFont val="Arial"/>
        <family val="2"/>
      </rPr>
      <t>1. Analysis of current capability vs. business objectives 
2. Process-performance shortfalls
3. Risks associated with meeting business objectives</t>
    </r>
  </si>
  <si>
    <t>Identify potential areas for improvement that could contribute to meeting business objectives.</t>
  </si>
  <si>
    <r>
      <t xml:space="preserve">Example Work Products
</t>
    </r>
    <r>
      <rPr>
        <sz val="10"/>
        <rFont val="Arial"/>
        <family val="2"/>
      </rPr>
      <t>1. Potential areas for improvement</t>
    </r>
  </si>
  <si>
    <t>Elicit and identify suggested improvements.</t>
  </si>
  <si>
    <r>
      <t xml:space="preserve">Example Work Products
</t>
    </r>
    <r>
      <rPr>
        <sz val="10"/>
        <rFont val="Arial"/>
        <family val="2"/>
      </rPr>
      <t>1. Suggested incremental improvements
2. Suggested innovative improvements</t>
    </r>
  </si>
  <si>
    <r>
      <t xml:space="preserve">Example Work Products
</t>
    </r>
    <r>
      <rPr>
        <sz val="10"/>
        <rFont val="Arial"/>
        <family val="2"/>
      </rPr>
      <t>1. Suggested improvement proposals
2. Selected improvements to be validated</t>
    </r>
  </si>
  <si>
    <r>
      <t>Subpractices</t>
    </r>
    <r>
      <rPr>
        <sz val="10"/>
        <rFont val="Arial"/>
        <family val="2"/>
      </rPr>
      <t xml:space="preserve">
1. Analyze the costs and benefits of suggested improvements.
2. Identify potential barriers and risks to deploying each suggested improvement.
3. Estimate the cost, effort, and schedule required for implementing, verifying, and deploying each suggested improvement.
4. Select suggested improvements for validation and possible implementation and deployment based on the evaluations.
5. Document the evaluation results of each selected improvement suggestion in an improvement proposal.
6. Determine the detailed changes needed to implement the improvement and document in the improvement proposal.
7. Determine the validation method that will be used before broad-scale deployment of the change and document in the improvement proposal.
8. Document results of the selection process.</t>
    </r>
  </si>
  <si>
    <t>Validate selected improvements.</t>
  </si>
  <si>
    <r>
      <t xml:space="preserve">Example Work Products
</t>
    </r>
    <r>
      <rPr>
        <sz val="10"/>
        <rFont val="Arial"/>
        <family val="2"/>
      </rPr>
      <t>1. Validation plans
2. Validation evaluation reports
3. Documented lessons learned from validation</t>
    </r>
  </si>
  <si>
    <r>
      <t>Subpractices</t>
    </r>
    <r>
      <rPr>
        <sz val="10"/>
        <rFont val="Arial"/>
        <family val="2"/>
      </rPr>
      <t xml:space="preserve">
1. Plan the validation.
2. Review and get relevant stakeholder agreement on validation plans.
3. Consult with and assist those performing the validation.
4. Create a trial implementation, in accordance with the validation plan, for selected improvements to be piloted.
5. Perform each validation in an environment that is similar to the environment present in a broad scale deployment.
6. Track validation against validation plans.
7. Review and document the results of validation.</t>
    </r>
  </si>
  <si>
    <t>Select and implement improvements for deployment across the organization based on an evaluation of costs, benefits, and other factors.</t>
  </si>
  <si>
    <r>
      <t xml:space="preserve">Example Work Products
</t>
    </r>
    <r>
      <rPr>
        <sz val="10"/>
        <rFont val="Arial"/>
        <family val="2"/>
      </rPr>
      <t>1. Improvements selected for deployment
2. Updated process documentation and training</t>
    </r>
  </si>
  <si>
    <r>
      <t>Subpractices</t>
    </r>
    <r>
      <rPr>
        <sz val="10"/>
        <rFont val="Arial"/>
        <family val="2"/>
      </rPr>
      <t xml:space="preserve">
1. Prioritize improvements for deployment.
2. Select improvements to be deployed.
3. Determine how to deploy each improvement.
4. Document results of the selection process.
5.  Review any changes needed to implement the improvements.
6. Update the organizational process assets.</t>
    </r>
  </si>
  <si>
    <t>Measurable improvements to the organization’s processes and technologies are deployed and evaluated using statistical and other quantitative techniques.</t>
  </si>
  <si>
    <t>Establish and maintain plans for deploying selected improvements</t>
  </si>
  <si>
    <r>
      <t xml:space="preserve">Example Work Products
</t>
    </r>
    <r>
      <rPr>
        <sz val="10"/>
        <rFont val="Arial"/>
        <family val="2"/>
      </rPr>
      <t>1. Deployment plans for selected improvements</t>
    </r>
  </si>
  <si>
    <r>
      <t>Subpractices</t>
    </r>
    <r>
      <rPr>
        <sz val="10"/>
        <rFont val="Arial"/>
        <family val="2"/>
      </rPr>
      <t xml:space="preserve">
1. Determine how each improvement must be adjusted for deployment.
2. Identify strategies that address the potential barriers to deploying each improvement that were defined in the improvement proposals.
3. Identify the target project population for deployment of the improvement.
4. Establish measures and objectives for determining the value of each improvement with respect to the organization’s quality and process-performance objectives.
5. Document the plans for deploying selected improvements.
6. Review and get agreement with relevant stakeholders on the plans for deploying selected improvements.
7. Revise the plans for deploying selected improvements as necessary.</t>
    </r>
  </si>
  <si>
    <t>Manage the deployment of selected improvements.</t>
  </si>
  <si>
    <r>
      <t xml:space="preserve">Example Work Products
</t>
    </r>
    <r>
      <rPr>
        <sz val="10"/>
        <rFont val="Arial"/>
        <family val="2"/>
      </rPr>
      <t>1. Updated training materials (to reflect deployed improvements)
2. Documented results of improvement deployment activities
3. Revised improvement measures, objectives, priorities, and deployment plans</t>
    </r>
  </si>
  <si>
    <r>
      <t>Subpractices</t>
    </r>
    <r>
      <rPr>
        <sz val="10"/>
        <rFont val="Arial"/>
        <family val="2"/>
      </rPr>
      <t xml:space="preserve">
1. Monitor the deployment of improvements using deployment plans.
2. Coordinate the deployment of improvements across the organization.
3. Deploy improvements in a controlled and disciplined manner.
4. Coordinate the deployment of improvements into the projects’ defined processes as appropriate.
5. Provide consulting, as appropriate, to support deployment of improvements.
6. Provide updated training materials or develop communication packages to reflect improvements to organizational process assets.
7. Confirm that the deployment of all improvements is completed in accordance with the deployment plan.
8. Document and review results of improvement deployment.</t>
    </r>
  </si>
  <si>
    <t>Evaluate the effects of deployed improvements on quality and process performance using statistical and other quantitative techniques.</t>
  </si>
  <si>
    <r>
      <t xml:space="preserve">Example Work Products
</t>
    </r>
    <r>
      <rPr>
        <sz val="10"/>
        <rFont val="Arial"/>
        <family val="2"/>
      </rPr>
      <t>1. Documented measures of the effects resulting from the deployed improvements.</t>
    </r>
  </si>
  <si>
    <r>
      <t>Subpractices</t>
    </r>
    <r>
      <rPr>
        <sz val="10"/>
        <rFont val="Arial"/>
        <family val="2"/>
      </rPr>
      <t xml:space="preserve">
1. Measure the results of each improvement as implemented on the target projects using the measures defined in the deployment plans.
2. Measure and analyze progress toward achieving the organization’s quality and process-performance objectives using statistical and other quantitative techniques and take corrective action as needed.</t>
    </r>
  </si>
  <si>
    <t>The purpose of Causal Analysis and Resolution (CAR) is to identify causes of selected outcomes and take action to improve process performance.</t>
  </si>
  <si>
    <t>Root causes of selected outcomes are systematically determined.</t>
  </si>
  <si>
    <t>Select outcomes for analysis.</t>
  </si>
  <si>
    <r>
      <t xml:space="preserve">Example Work Products
</t>
    </r>
    <r>
      <rPr>
        <sz val="10"/>
        <rFont val="Arial"/>
        <family val="2"/>
      </rPr>
      <t>1. Data to be used in the initial analysis
2. Initial analysis results data
3. Outcomes selected for further analysis</t>
    </r>
  </si>
  <si>
    <r>
      <t>Subpractices</t>
    </r>
    <r>
      <rPr>
        <sz val="10"/>
        <rFont val="Arial"/>
        <family val="2"/>
      </rPr>
      <t xml:space="preserve">
1. Gather relevant data.
2. Determine which outcomes to analyze further.
3. Formally define the scope of the analysis, including a clear definition of the improvement needed or expected, stakeholders affected, target impacted, etc.</t>
    </r>
  </si>
  <si>
    <t>Perform causal analysis of selected outcomes and propose actions to address them.</t>
  </si>
  <si>
    <r>
      <t xml:space="preserve">Example Work Products
</t>
    </r>
    <r>
      <rPr>
        <sz val="10"/>
        <rFont val="Arial"/>
        <family val="2"/>
      </rPr>
      <t>1. Root cause analysis results
2. Action proposal</t>
    </r>
  </si>
  <si>
    <r>
      <t>Subpractices</t>
    </r>
    <r>
      <rPr>
        <sz val="10"/>
        <rFont val="Arial"/>
        <family val="2"/>
      </rPr>
      <t xml:space="preserve">
1. Conduct causal analysis with those responsible for performing the task.
2. Analyze selected outcomes to determine their root causes.
3. Combine selected outcomes into groups based on their root causes.
4. Propose and document actions to be taken to prevent the future occurrence of similar outcomes, or to incorporate best practices into processes.</t>
    </r>
  </si>
  <si>
    <t>Root causes of selected outcomes are systematically addressed.</t>
  </si>
  <si>
    <t>Implement selected action proposals developed in causal analysis.</t>
  </si>
  <si>
    <r>
      <t xml:space="preserve">Example Work Products
</t>
    </r>
    <r>
      <rPr>
        <sz val="10"/>
        <rFont val="Arial"/>
        <family val="2"/>
      </rPr>
      <t>1. Action proposals selected for implementation
2. Action plans</t>
    </r>
  </si>
  <si>
    <r>
      <t>Subpractices</t>
    </r>
    <r>
      <rPr>
        <sz val="10"/>
        <rFont val="Arial"/>
        <family val="2"/>
      </rPr>
      <t xml:space="preserve">
1. Analyze action proposals and determine their priorities.
2. Select action proposals to be implemented.
3. Create action plans for implementing the selected action proposals.
4. Implement action plans.
5. Look for similar causes that may exist in other processes and work products and take action as appropriate.</t>
    </r>
  </si>
  <si>
    <t>Evaluate the effect of implemented actions on process performance.</t>
  </si>
  <si>
    <r>
      <t xml:space="preserve">Example Work Products
</t>
    </r>
    <r>
      <rPr>
        <sz val="10"/>
        <rFont val="Arial"/>
        <family val="2"/>
      </rPr>
      <t>1. Analysis of process performance and change in process performance</t>
    </r>
  </si>
  <si>
    <r>
      <t>Subpractices</t>
    </r>
    <r>
      <rPr>
        <sz val="10"/>
        <rFont val="Arial"/>
        <family val="2"/>
      </rPr>
      <t xml:space="preserve">
1. Measure and analyze the change in process performance of the project’s affected processes or subprocesses.
2. Determine the impact of the change on achieving the project’s quality and process performance objectives.
3. Determine and document appropriate actions if the process or subprocess improvements did not result in expected project benefits.</t>
    </r>
  </si>
  <si>
    <t>Record causal analysis and resolution data for use across projects and the organization.</t>
  </si>
  <si>
    <r>
      <t xml:space="preserve">Example Work Products
</t>
    </r>
    <r>
      <rPr>
        <sz val="10"/>
        <rFont val="Arial"/>
        <family val="2"/>
      </rPr>
      <t>1. Causal analysis and resolution records
2. Organizational improvement proposals</t>
    </r>
  </si>
  <si>
    <r>
      <t xml:space="preserve">Subpractices
</t>
    </r>
    <r>
      <rPr>
        <sz val="10"/>
        <rFont val="Arial"/>
        <family val="2"/>
      </rPr>
      <t>1. Record causal analysis data and make it available so that other projects can make appropriate process changes and achieve similar results.</t>
    </r>
    <r>
      <rPr>
        <b/>
        <sz val="10"/>
        <rFont val="Arial"/>
        <family val="2"/>
      </rPr>
      <t xml:space="preserve">
</t>
    </r>
    <r>
      <rPr>
        <sz val="10"/>
        <rFont val="Arial"/>
        <family val="2"/>
      </rPr>
      <t>2. Submit process improvement proposals for the organization when the implemented actions are effective for the project, as appropriate.</t>
    </r>
  </si>
  <si>
    <t>OPM - Organizational Performance Management</t>
  </si>
  <si>
    <r>
      <t xml:space="preserve">Elaboration
</t>
    </r>
    <r>
      <rPr>
        <sz val="10"/>
        <rFont val="Arial"/>
        <family val="2"/>
      </rPr>
      <t>This policy establishes organizational expectations for identifying and systematically addressing root causes of defects and other problems.</t>
    </r>
  </si>
  <si>
    <r>
      <t xml:space="preserve">Elaboration
</t>
    </r>
    <r>
      <rPr>
        <sz val="10"/>
        <rFont val="Arial"/>
        <family val="2"/>
      </rPr>
      <t>This policy establishes organizational expectations for establishing and maintaining baselines, tracking and controlling changes to the work products (under configuration management), and establishing and maintaining integrity of the baselines.</t>
    </r>
  </si>
  <si>
    <r>
      <t xml:space="preserve">Elaboration
</t>
    </r>
    <r>
      <rPr>
        <sz val="10"/>
        <rFont val="Arial"/>
        <family val="2"/>
      </rPr>
      <t>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</si>
  <si>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Elaboration</t>
    </r>
    <r>
      <rPr>
        <sz val="10"/>
        <rFont val="Arial"/>
        <family val="2"/>
      </rPr>
      <t xml:space="preserve">
This policy establishes organizational expectations for establishing and maintaining the project’s defined process from project startup through the life of the project, using the project’s defined process in managing the project, and coordinating and collaborating with relevant stakeholders.</t>
    </r>
  </si>
  <si>
    <r>
      <t xml:space="preserve">Elaboration
</t>
    </r>
    <r>
      <rPr>
        <sz val="10"/>
        <rFont val="Arial"/>
        <family val="2"/>
      </rPr>
      <t>This policy establishes organizational expectations for aligning measurement objectives and activities with identified information needs and objectives and for providing measurement results.</t>
    </r>
  </si>
  <si>
    <r>
      <t xml:space="preserve">Elaboration
</t>
    </r>
    <r>
      <rPr>
        <sz val="10"/>
        <rFont val="Arial"/>
        <family val="2"/>
      </rPr>
      <t>This policy establishes organizational expectations for establishing and maintaining a set of standard processes for use by the organization, making organizational process assets available across the organization, and establishing rules and guidelines for teams.</t>
    </r>
  </si>
  <si>
    <r>
      <t xml:space="preserve">Elaboration
</t>
    </r>
    <r>
      <rPr>
        <sz val="10"/>
        <rFont val="Arial"/>
        <family val="2"/>
      </rPr>
      <t>This policy establishes organizational expectations for determining process improvement opportunities for the processes being used and for planning, implementing, and deploying process improvements across the organization.</t>
    </r>
  </si>
  <si>
    <r>
      <t xml:space="preserve">Elaboration
</t>
    </r>
    <r>
      <rPr>
        <sz val="10"/>
        <rFont val="Arial"/>
        <family val="2"/>
      </rPr>
      <t>This policy establishes organizational expectations for analyzing the organization’s business performance using statistical and other quantitative techniques to determine performance shortfalls, and identifying and deploying process and technology improvements that contribute to meeting quality and process-performance objectives.</t>
    </r>
  </si>
  <si>
    <r>
      <t xml:space="preserve">Elaboration
</t>
    </r>
    <r>
      <rPr>
        <sz val="10"/>
        <rFont val="Arial"/>
        <family val="2"/>
      </rPr>
      <t>This policy establishes organizational expectations for establishing and maintaining process-performance baselines for the organization’s set of standard processes.</t>
    </r>
  </si>
  <si>
    <r>
      <t xml:space="preserve">Elaboration
</t>
    </r>
    <r>
      <rPr>
        <sz val="10"/>
        <rFont val="Arial"/>
        <family val="2"/>
      </rPr>
      <t>This policy establishes organizational expectations for identifying the strategic training needs of the organization, and providing that training.</t>
    </r>
  </si>
  <si>
    <r>
      <t xml:space="preserve">Elaboration
</t>
    </r>
    <r>
      <rPr>
        <sz val="10"/>
        <rFont val="Arial"/>
        <family val="2"/>
      </rPr>
      <t>This policy establishes organizational expectations for developing product integration strategies, procedures, and an environment; ensuring interface compatibility among product components; assembling the product components; and delivering the product and product components.</t>
    </r>
  </si>
  <si>
    <r>
      <t xml:space="preserve">Elaboration
</t>
    </r>
    <r>
      <rPr>
        <sz val="10"/>
        <rFont val="Arial"/>
        <family val="2"/>
      </rPr>
      <t>This policy establishes organizational expectations for monitoring project progress and performance against the project plan and managing corrective action to closure when actual or results deviate significantly from the plan.</t>
    </r>
  </si>
  <si>
    <r>
      <t xml:space="preserve">Elaboration
</t>
    </r>
    <r>
      <rPr>
        <sz val="10"/>
        <rFont val="Arial"/>
        <family val="2"/>
      </rPr>
      <t>This policy establishes organizational expectations for estimating the planning parameters, making internal and external commitments, and developing the plan for managing the project.</t>
    </r>
  </si>
  <si>
    <r>
      <t xml:space="preserve">Elaboration
</t>
    </r>
    <r>
      <rPr>
        <sz val="10"/>
        <rFont val="Arial"/>
        <family val="2"/>
      </rPr>
      <t>This policy establishes organizational expectations for objectively evaluating whether processes and associated work products adhere to the applicable process descriptions, standards, and procedures; and ensuring that noncompliance is addressed.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t>
    </r>
  </si>
  <si>
    <r>
      <t xml:space="preserve">Elaboration
</t>
    </r>
    <r>
      <rPr>
        <sz val="10"/>
        <rFont val="Arial"/>
        <family val="2"/>
      </rPr>
      <t>This policy establishes organizational expectations for using statistical and other quantitative techniques and historical data when: establishing quality and process-performance objectives, composing the project’s defined process, selecting subprocess attributes critical to understanding process performance, monitoring subprocess and project performance, and performing causal analysis and resolution on selected process performance outcomes. In particular, this policy establishes organizational expectations for use of process performance measures, baselines, and models.</t>
    </r>
  </si>
  <si>
    <r>
      <t xml:space="preserve">Elaboration
</t>
    </r>
    <r>
      <rPr>
        <sz val="10"/>
        <rFont val="Arial"/>
        <family val="2"/>
      </rPr>
      <t>This policy establishes organizational expectations for collecting stakeholder needs, formulating product and product component requirements, and analyzing and validating those requirements.</t>
    </r>
  </si>
  <si>
    <r>
      <t xml:space="preserve">Elaboration
</t>
    </r>
    <r>
      <rPr>
        <sz val="10"/>
        <rFont val="Arial"/>
        <family val="2"/>
      </rPr>
      <t>This policy establishes organizational expectations for managing requirements and identifying inconsistencies between the requirements and the project plans and work products.</t>
    </r>
  </si>
  <si>
    <r>
      <t xml:space="preserve">Elaboration
</t>
    </r>
    <r>
      <rPr>
        <sz val="10"/>
        <rFont val="Arial"/>
        <family val="2"/>
      </rPr>
      <t>This policy establishes organizational expectations for defining a risk management strategy and identifying, analyzing, and mitigating risks.</t>
    </r>
  </si>
  <si>
    <r>
      <t xml:space="preserve">Elaboration
</t>
    </r>
    <r>
      <rPr>
        <sz val="10"/>
        <rFont val="Arial"/>
        <family val="2"/>
      </rPr>
      <t>This policy establishes organizational expectations for establishing, maintaining, and satisfying supplier agreements.</t>
    </r>
  </si>
  <si>
    <r>
      <t xml:space="preserve">Elaboration
</t>
    </r>
    <r>
      <rPr>
        <sz val="10"/>
        <rFont val="Arial"/>
        <family val="2"/>
      </rPr>
      <t>This policy establishes organizational expectations for addressing the iterative cycle in which product component solutions are selected, product and product component designs are developed, and the product component designs are implemented.</t>
    </r>
  </si>
  <si>
    <r>
      <t xml:space="preserve">Elaboration
</t>
    </r>
    <r>
      <rPr>
        <sz val="10"/>
        <rFont val="Arial"/>
        <family val="2"/>
      </rPr>
      <t>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t>
    </r>
  </si>
  <si>
    <r>
      <t xml:space="preserve">Elaboration
</t>
    </r>
    <r>
      <rPr>
        <sz val="10"/>
        <rFont val="Arial"/>
        <family val="2"/>
      </rPr>
      <t>This policy establishes organizational expectations for establishing and maintaining verification methods, procedures, criteria, and the verification environment, as well as for performing peer reviews and verifying selected work products.</t>
    </r>
  </si>
  <si>
    <r>
      <rPr>
        <b/>
        <sz val="10"/>
        <rFont val="Arial"/>
        <family val="2"/>
      </rPr>
      <t xml:space="preserve">Elaboration
</t>
    </r>
    <r>
      <rPr>
        <sz val="10"/>
        <rFont val="Arial"/>
        <family val="2"/>
      </rPr>
      <t>This plan for performing the causal analysis and resolution process can be included in (or referenced by) the project plan, which is described in the Project Planning process area. This plan differs from the action proposals and associated action plans described in several specific practices in this process area. The plan called for in this generic practice would address the project’s overall causal analysis and resolution process (perhaps tailored from a standard process maintained by the organization). In contrast, the process action proposals and associated action items address the activities needed to remove a specific root cause under study.</t>
    </r>
    <r>
      <rPr>
        <b/>
        <sz val="10"/>
        <rFont val="Arial"/>
        <family val="2"/>
      </rPr>
      <t/>
    </r>
  </si>
  <si>
    <r>
      <rPr>
        <b/>
        <sz val="10"/>
        <rFont val="Arial"/>
        <family val="2"/>
      </rPr>
      <t xml:space="preserve">Elaboration
</t>
    </r>
    <r>
      <rPr>
        <sz val="10"/>
        <rFont val="Arial"/>
        <family val="2"/>
      </rPr>
      <t>This plan for performing the configuration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</si>
  <si>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decision analysis and resolution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</si>
  <si>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the integrated project management process unites the planning for the project planning and monitor and control processes. The planning for performing the planning-related practices in Integrated Project Management is addressed as part of planning the project planning process. This plan for performing the monitor-and-control-related practices in Integrated Project Management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</si>
  <si>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measurement and analysis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</si>
  <si>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organizational process definition process can be part of (or referenced by) the organization’s process improvement plan.</t>
    </r>
    <r>
      <rPr>
        <b/>
        <sz val="10"/>
        <rFont val="Arial"/>
        <family val="2"/>
      </rPr>
      <t/>
    </r>
  </si>
  <si>
    <r>
      <rPr>
        <b/>
        <sz val="10"/>
        <rFont val="Arial"/>
        <family val="2"/>
      </rPr>
      <t xml:space="preserve">Elaboration
</t>
    </r>
    <r>
      <rPr>
        <sz val="10"/>
        <rFont val="Arial"/>
        <family val="2"/>
      </rPr>
      <t>This plan for performing the organizational process focus process, which is often called “the process 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organizational process assets.</t>
    </r>
    <r>
      <rPr>
        <b/>
        <sz val="10"/>
        <rFont val="Arial"/>
        <family val="2"/>
      </rPr>
      <t/>
    </r>
  </si>
  <si>
    <r>
      <rPr>
        <b/>
        <sz val="10"/>
        <rFont val="Arial"/>
        <family val="2"/>
      </rPr>
      <t xml:space="preserve">Elaboration
</t>
    </r>
    <r>
      <rPr>
        <sz val="10"/>
        <rFont val="Arial"/>
        <family val="2"/>
      </rPr>
      <t>This plan for performing the organizational performance management process differs from the deployment plans described in a specific practice in this process area. The plan called for in this generic practice would address the comprehensive planning for all of the specific practices in this process area, from collecting and analyzing performance data and business objectives, eliciting improvement proposals through deployment and measurement of improvement effects. In contrast, the deployment plans called for in the specific practice would address the planning needed for the deployment of individual improvements.</t>
    </r>
    <r>
      <rPr>
        <b/>
        <sz val="10"/>
        <rFont val="Arial"/>
        <family val="2"/>
      </rPr>
      <t/>
    </r>
  </si>
  <si>
    <r>
      <rPr>
        <b/>
        <sz val="10"/>
        <rFont val="Arial"/>
        <family val="2"/>
      </rPr>
      <t xml:space="preserve">Elaboration
</t>
    </r>
    <r>
      <rPr>
        <sz val="10"/>
        <rFont val="Arial"/>
        <family val="2"/>
      </rPr>
      <t>This plan for performing the organizational process performance process can be included in (or referenced by) the organization’s process improvement plan, which is described in the Organizational Process Focus process area, or it may be documented in a separate plan that describes only the plan for the organizational process performance process.</t>
    </r>
    <r>
      <rPr>
        <b/>
        <sz val="10"/>
        <rFont val="Arial"/>
        <family val="2"/>
      </rPr>
      <t/>
    </r>
  </si>
  <si>
    <r>
      <rPr>
        <b/>
        <sz val="10"/>
        <rFont val="Arial"/>
        <family val="2"/>
      </rPr>
      <t xml:space="preserve">Elaboration
</t>
    </r>
    <r>
      <rPr>
        <sz val="10"/>
        <rFont val="Arial"/>
        <family val="2"/>
      </rPr>
      <t>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training tactical plan called for in the specific practice would address the periodic planning for the delivery of individual training offerings.</t>
    </r>
    <r>
      <rPr>
        <b/>
        <sz val="10"/>
        <rFont val="Arial"/>
        <family val="2"/>
      </rPr>
      <t/>
    </r>
  </si>
  <si>
    <r>
      <rPr>
        <b/>
        <sz val="10"/>
        <rFont val="Arial"/>
        <family val="2"/>
      </rPr>
      <t xml:space="preserve">Elaboration
</t>
    </r>
    <r>
      <rPr>
        <sz val="10"/>
        <rFont val="Arial"/>
        <family val="2"/>
      </rPr>
      <t>This plan for performing the product integration process addresses the comprehensive planning for all of the specific practices in this process area, from the preparation for product integration all the way through to the delivery of the final product.</t>
    </r>
    <r>
      <rPr>
        <b/>
        <sz val="10"/>
        <rFont val="Arial"/>
        <family val="2"/>
      </rPr>
      <t/>
    </r>
  </si>
  <si>
    <r>
      <rPr>
        <b/>
        <sz val="10"/>
        <rFont val="Arial"/>
        <family val="2"/>
      </rPr>
      <t xml:space="preserve">Elaboration
</t>
    </r>
    <r>
      <rPr>
        <sz val="10"/>
        <rFont val="Arial"/>
        <family val="2"/>
      </rPr>
      <t>This plan for performing the project monitoring and control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</si>
  <si>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Refer to Table 6.2 on page 95 in Generic Goals and Generic Practices for more information about the relationship between generic practice 2.2 and the Project Planning process area.</t>
    </r>
    <r>
      <rPr>
        <b/>
        <sz val="10"/>
        <rFont val="Arial"/>
        <family val="2"/>
      </rPr>
      <t/>
    </r>
  </si>
  <si>
    <r>
      <rPr>
        <b/>
        <sz val="10"/>
        <rFont val="Arial"/>
        <family val="2"/>
      </rPr>
      <t xml:space="preserve">Elaboration
</t>
    </r>
    <r>
      <rPr>
        <sz val="10"/>
        <rFont val="Arial"/>
        <family val="2"/>
      </rPr>
      <t>This plan for performing the quantitative project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</si>
  <si>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management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</si>
  <si>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development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</si>
  <si>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risk management process can be included in (or referenced by) the project plan, which is described in the Project Planning process area. The plan called for in this generic practice would address the comprehensive planning for all of the specific practices in this process area. In particular, this plan provides the overall approach for risk mitigation, but is distinct from mitigation plans (including contingency plans) for specific risks. In contrast, the risk mitigation plans called for in the specific practices would address more focused items such as the levels that trigger risk-handling activities.</t>
    </r>
    <r>
      <rPr>
        <b/>
        <sz val="10"/>
        <rFont val="Arial"/>
        <family val="2"/>
      </rPr>
      <t/>
    </r>
  </si>
  <si>
    <r>
      <rPr>
        <b/>
        <sz val="10"/>
        <rFont val="Arial"/>
        <family val="2"/>
      </rPr>
      <t xml:space="preserve">Elaboration
</t>
    </r>
    <r>
      <rPr>
        <sz val="10"/>
        <rFont val="Arial"/>
        <family val="2"/>
      </rPr>
      <t>Portions of this plan for performing the supplier agreement management process can be part of (or referenced by) the project plan as described in the Project Planning process area. Often, however, some portions of the plan reside outside of the project with an independent group, such as contract management.</t>
    </r>
    <r>
      <rPr>
        <b/>
        <sz val="10"/>
        <rFont val="Arial"/>
        <family val="2"/>
      </rPr>
      <t/>
    </r>
  </si>
  <si>
    <r>
      <rPr>
        <b/>
        <sz val="10"/>
        <rFont val="Arial"/>
        <family val="2"/>
      </rPr>
      <t xml:space="preserve">Elaboration
</t>
    </r>
    <r>
      <rPr>
        <sz val="10"/>
        <rFont val="Arial"/>
        <family val="2"/>
      </rPr>
      <t>This plan for performing the technical solution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</si>
  <si>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validation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</si>
  <si>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verification process can be included in (or referenced by) the project plan, which is described in the Project Planning process area.</t>
    </r>
  </si>
  <si>
    <r>
      <rPr>
        <b/>
        <sz val="10"/>
        <rFont val="Arial"/>
        <family val="2"/>
      </rPr>
      <t xml:space="preserve">Elaboration
</t>
    </r>
    <r>
      <rPr>
        <sz val="10"/>
        <rFont val="Arial"/>
        <family val="2"/>
      </rPr>
      <t>Measurement personnel may be employed full time or part time. A measurement group may or may not exist to support measurement activities across multiple projects.</t>
    </r>
  </si>
  <si>
    <r>
      <rPr>
        <b/>
        <sz val="10"/>
        <rFont val="Arial"/>
        <family val="2"/>
      </rPr>
      <t xml:space="preserve">Elaboration
</t>
    </r>
    <r>
      <rPr>
        <sz val="10"/>
        <rFont val="Arial"/>
        <family val="2"/>
      </rPr>
      <t>A process group typically manages the organizational process definition activities. This group typically is staffed by a core of professionals whose primary responsibility is coordinating organizational process improvement.</t>
    </r>
  </si>
  <si>
    <r>
      <rPr>
        <b/>
        <sz val="10"/>
        <rFont val="Arial"/>
        <family val="2"/>
      </rPr>
      <t xml:space="preserve">Elaboration
</t>
    </r>
    <r>
      <rPr>
        <sz val="10"/>
        <rFont val="Arial"/>
        <family val="2"/>
      </rPr>
      <t>Special expertise in statistics and statistical process control may be needed to establish the process-performance baselines for the organization’s set of standard processes.</t>
    </r>
  </si>
  <si>
    <r>
      <rPr>
        <b/>
        <sz val="10"/>
        <rFont val="Arial"/>
        <family val="2"/>
      </rPr>
      <t xml:space="preserve">Elaboration
</t>
    </r>
    <r>
      <rPr>
        <sz val="10"/>
        <rFont val="Arial"/>
        <family val="2"/>
      </rPr>
      <t>Special facilities may be required for training. When necessary, the facilities required for the activities in the Organizational Training process area are developed or purchased.</t>
    </r>
  </si>
  <si>
    <r>
      <rPr>
        <b/>
        <sz val="10"/>
        <rFont val="Arial"/>
        <family val="2"/>
      </rPr>
      <t xml:space="preserve">Elaboration
</t>
    </r>
    <r>
      <rPr>
        <sz val="10"/>
        <rFont val="Arial"/>
        <family val="2"/>
      </rPr>
      <t>Special expertise, equipment, and facilities in project planning may be required.</t>
    </r>
  </si>
  <si>
    <r>
      <rPr>
        <b/>
        <sz val="10"/>
        <rFont val="Arial"/>
        <family val="2"/>
      </rPr>
      <t xml:space="preserve">Elaboration
</t>
    </r>
    <r>
      <rPr>
        <sz val="10"/>
        <rFont val="Arial"/>
        <family val="2"/>
      </rPr>
      <t>Special expertise in the application domain, methods for eliciting stakeholder needs, and methods and tools for specifying and analyzing customer, product, and product component requirements may be required.</t>
    </r>
  </si>
  <si>
    <r>
      <rPr>
        <b/>
        <sz val="10"/>
        <rFont val="Arial"/>
        <family val="2"/>
      </rPr>
      <t xml:space="preserve">Elaboration
</t>
    </r>
    <r>
      <rPr>
        <sz val="10"/>
        <rFont val="Arial"/>
        <family val="2"/>
      </rPr>
      <t>Special facilities may be required for developing, designing, and implementing solutions to requirements. When necessary, the facilities required for the activities in the Technical Solution process area are developed or purchased.</t>
    </r>
  </si>
  <si>
    <r>
      <rPr>
        <b/>
        <sz val="10"/>
        <rFont val="Arial"/>
        <family val="2"/>
      </rPr>
      <t xml:space="preserve">Elaboration
</t>
    </r>
    <r>
      <rPr>
        <sz val="10"/>
        <rFont val="Arial"/>
        <family val="2"/>
      </rPr>
      <t>Special expertise in statistics and its use in analyzing process performance may be needed to define the analytic techniques used in quantitative management. Special expertise in statistics may also be needed for analyzing and interpreting the measures resulting from statistical analyses; however, teams need sufficient expertise to support a basic understanding of their process performance as they perform their daily work.</t>
    </r>
  </si>
  <si>
    <r>
      <rPr>
        <b/>
        <sz val="10"/>
        <rFont val="Arial"/>
        <family val="2"/>
      </rPr>
      <t xml:space="preserve">Elaboration
</t>
    </r>
    <r>
      <rPr>
        <sz val="10"/>
        <rFont val="Arial"/>
        <family val="2"/>
      </rPr>
      <t>Special facilities may be required for validating the product or product components. When necessary, the facilities required for validation are developed or purchased.</t>
    </r>
  </si>
  <si>
    <r>
      <rPr>
        <b/>
        <sz val="10"/>
        <rFont val="Arial"/>
        <family val="2"/>
      </rPr>
      <t xml:space="preserve">Elaboration
</t>
    </r>
    <r>
      <rPr>
        <sz val="10"/>
        <rFont val="Arial"/>
        <family val="2"/>
      </rPr>
      <t>Special facilities may be required for verifying selected work products. When necessary, the facilities required for the activities in the Verification process area are developed or purchased.
Certain verification methods may require special tools, equipment, facilities, and training (e.g., peer reviews may require meeting rooms and trained moderators; and certain verification tests may require special test equipment and people skilled in the use of the equipment).</t>
    </r>
  </si>
  <si>
    <r>
      <t xml:space="preserve">Elaboration
</t>
    </r>
    <r>
      <rPr>
        <sz val="10"/>
        <rFont val="Arial"/>
        <family val="2"/>
      </rPr>
      <t>Two groups are typically established and assigned responsibility for process improvement: (1) a management steering committee for process improvement to provide senior management sponsorship, and (2) a process group to facilitate and manage the process improvement activities.</t>
    </r>
  </si>
  <si>
    <r>
      <rPr>
        <b/>
        <sz val="10"/>
        <rFont val="Arial"/>
        <family val="2"/>
      </rPr>
      <t xml:space="preserve">Elaboration
</t>
    </r>
    <r>
      <rPr>
        <sz val="10"/>
        <rFont val="Arial"/>
        <family val="2"/>
      </rPr>
      <t>This plan for performing the process and product quality assurance process can be included in (or referenced by) the project plan, which is described in the Project Planning process area.</t>
    </r>
    <r>
      <rPr>
        <b/>
        <sz val="10"/>
        <rFont val="Arial"/>
        <family val="2"/>
      </rPr>
      <t/>
    </r>
  </si>
  <si>
    <r>
      <t xml:space="preserve">Elaboration
</t>
    </r>
    <r>
      <rPr>
        <sz val="10"/>
        <rFont val="Arial"/>
        <family val="2"/>
      </rPr>
      <t>To guard against subjectivity or bias, ensure that those people assigned responsibility and authority for process and product quality assurance can perform their evaluations with sufficient independence and objectivity.</t>
    </r>
  </si>
  <si>
    <r>
      <t xml:space="preserve">Elaboration
</t>
    </r>
    <r>
      <rPr>
        <sz val="10"/>
        <rFont val="Arial"/>
        <family val="2"/>
      </rPr>
      <t>Appointing a lead or chief architect that oversees the technical solution and has authority over design decisions helps to maintain consistency in product design and evolution.</t>
    </r>
  </si>
  <si>
    <r>
      <t xml:space="preserve">Elaboration
</t>
    </r>
    <r>
      <rPr>
        <sz val="10"/>
        <rFont val="Arial"/>
        <family val="2"/>
      </rPr>
      <t>Select relevant stakeholders from customers, end users, developers, producers, testers, suppliers, marketers, maintainers, disposal personnel, and others who may be affected by, or may affect, the product as well as the process.</t>
    </r>
  </si>
  <si>
    <r>
      <rPr>
        <b/>
        <sz val="10"/>
        <rFont val="Arial"/>
        <family val="2"/>
      </rPr>
      <t xml:space="preserve">Elaboration
</t>
    </r>
    <r>
      <rPr>
        <sz val="10"/>
        <rFont val="Arial"/>
        <family val="2"/>
      </rPr>
      <t>Product component interface coordination may be accomplished with an Interface Control Working Group consisting of people who represent external and internal interfaces. Such groups can be used to elicit needs for interface requirements development.
Special facilities may be required for assembling and delivering the product. When necessary, the facilities required for the activities in the Product Integration process area are developed or purchased.</t>
    </r>
  </si>
  <si>
    <r>
      <t xml:space="preserve">Subpractices
</t>
    </r>
    <r>
      <rPr>
        <sz val="10"/>
        <rFont val="Arial"/>
        <family val="2"/>
      </rPr>
      <t>1. Evaluate actual progress and performance against the plan for performing the process.
2. Review accomplishments and results of the process against the plan for performing the process.
3. Review activities, status, and results of the process with the immediate level of management responsible for the process and identify issues.
4. Identify and evaluate the effects of significant deviations from the plan for performing the process.
5. Identify problems in the plan for performing the process and in the execution of the process.
6. Take corrective action when requirements and objectives are not being satisfied, when issues are identified, or when progress differs significantly from the plan for performing the process.
7. Track corrective action to closure.</t>
    </r>
  </si>
  <si>
    <r>
      <t xml:space="preserve">Elaboration
</t>
    </r>
    <r>
      <rPr>
        <sz val="10"/>
        <rFont val="Arial"/>
        <family val="2"/>
      </rPr>
      <t>These reviews are typically in the form of a briefing presented to the management steering committee by the process group and the process action teams.</t>
    </r>
  </si>
  <si>
    <r>
      <t xml:space="preserve">Elaboration
</t>
    </r>
    <r>
      <rPr>
        <sz val="9"/>
        <rFont val="Arial"/>
        <family val="2"/>
      </rPr>
      <t>Proposed changes to commitments to be made external to the organization are reviewed with higher level management to ensure that all commitments can be accomplished.</t>
    </r>
  </si>
  <si>
    <r>
      <t xml:space="preserve">Elaboration
</t>
    </r>
    <r>
      <rPr>
        <sz val="10"/>
        <rFont val="Arial"/>
        <family val="2"/>
      </rPr>
      <t>Reviews of the project risk status are held on a periodic and event-driven basis, with appropriate levels of management, to provide visibility into the potential for project risk exposure and appropriate corrective action.
Typically, these reviews include a summary of the most critical risks, key risk parameters (such as likelihood and consequence of the risks), and the status of risk mitigation efforts.</t>
    </r>
  </si>
  <si>
    <t>preliminary</t>
  </si>
  <si>
    <t>Review and updated GG´s, final review and approval for SCAMP v1.2</t>
  </si>
  <si>
    <t>L5 Achievement</t>
  </si>
  <si>
    <t>Adaption to SCAMPI 1.3 and MS Office 2010</t>
  </si>
  <si>
    <t>v1.3 B</t>
  </si>
  <si>
    <t>Column N - Place a "s" or "w" (strength or weakness) in this column if the OE is an artifact indicative of work being performed</t>
  </si>
  <si>
    <t>Column O - Place a "s" or "w" (strength or weakness) in this column if the OE is indirect evidence</t>
  </si>
  <si>
    <t>Column N/O - Place an "x" in this column if the OE is neither a strength nor a weakness</t>
  </si>
  <si>
    <t>OoS</t>
  </si>
  <si>
    <t>Column R - Place an "FI", "LI", "PI" "NI" or "NY" in this column in the yellow cell once there is enough OE to make a determination about the degree of satisfaction that has been achieved for that goal. This can only be determined once the yellow cells in columns  H, I, J, K, L etc. have been completed for all practices related to that goal. The PA level (at A1) can only be determined after all other yellow cells have been completed for that PA, i.e. all practice/goal decisions must be made before the PA.</t>
  </si>
  <si>
    <t>Column Q - Place an "I" in the appropriate row of this column if more information is needed about this OE. Place the question about the information needed in column C, in the same row.</t>
  </si>
  <si>
    <t>I</t>
  </si>
  <si>
    <t>Artifact</t>
  </si>
  <si>
    <t>Basic Unit 1</t>
  </si>
  <si>
    <t>Basic Unit 2</t>
  </si>
  <si>
    <t>Basic Unit 3</t>
  </si>
  <si>
    <t>Basic Unit 4</t>
  </si>
  <si>
    <t>Support Function 1</t>
  </si>
  <si>
    <t>Column H - Place an "x" in this column if the OE is a support function OE e.g. process definition, job aid, etc.
When no support function is a specific instance for the appraisal the formulas in the header lines for the SG's should be deleted.</t>
  </si>
  <si>
    <t>Column  I, J, K, L - Insert additional Column if needed.  Rename each column to the name of the basic units within the scope of the appraisal.  Place an "x" in the column if the OE is associated with that basic unit.</t>
  </si>
  <si>
    <t>B</t>
  </si>
  <si>
    <r>
      <t>Appraisal Considerations</t>
    </r>
    <r>
      <rPr>
        <sz val="10"/>
        <rFont val="Arial"/>
        <family val="2"/>
      </rPr>
      <t xml:space="preserve">  
In the staged representation, this specific practice takes the place of specific practice:  SP 1.1 Develop Alternative Solutions and Selection Criteria.</t>
    </r>
  </si>
  <si>
    <r>
      <t xml:space="preserve">Example Work Products
</t>
    </r>
    <r>
      <rPr>
        <sz val="10"/>
        <rFont val="Arial"/>
        <family val="2"/>
      </rPr>
      <t>1. Defects, issues, and action items resulting from reviews with relevant stakeholders
2. Critical dependencies
3. Commitments to address critical dependencies
4. Status of critical dependencies</t>
    </r>
  </si>
  <si>
    <t>© Copyright 2012 processlabs GmbH</t>
  </si>
  <si>
    <t>Removed IPPD Model options from title page
Bugfix in RD, incomplete calculation updated</t>
  </si>
  <si>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using the project's defined process and collaborating with relevant stakeholders.”
- “This policy also establishes organizational expectations for using Integrated Product and Process Development concepts for carrying out the objectives of the organization.”
</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</si>
  <si>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Tailoring the organization’s set of standard processes to meet the needs of the project
   • Procedures for managing the project based on the project’s defined process
   • Using the organization’s measurement repository
   • Using the organizational process assets
   • Integrated management 
   • Intergroup coordination
   • Group problem solving
   • Building the project’s shared vision
   • Team building”
</t>
    </r>
  </si>
  <si>
    <r>
      <t xml:space="preserve">Appraisal Considerations 
</t>
    </r>
    <r>
      <rPr>
        <sz val="10"/>
        <rFont val="Arial"/>
        <family val="2"/>
      </rPr>
      <t>-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The project’s defined process
   • Project plans
   • Other plans that affect the project
   • Integrated plans
   • Actual process and product measures collected from the project
   • Integrated team structure”
- See also PP and PMC PAs for other Example Work Products placed under CM control</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</si>
  <si>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about the tailoring of the organizational process assets
    •  Resolving issues among the project plan and the other plans that affect the project
    •  Reviewing project performance to align with current and projected needs, objectives, and requirements
    • Creating the project's shared vision
    • Defining the integrated team structure for the project”</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</si>
  <si>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Effort expended to manage the project 
   • Number of changes to the project's defined process 
   • Number of documented commitments between the project and relevant stakeholders
   • Interface coordination issue trends (i.e., number identified and number closed)
   • Project’s shared vision and effectiveness
   • Integrated team-structure usage and effectiveness
   • Indicators of shared-vision effectiveness”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</si>
  <si>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maintaining, and using the project's defined process
   • Coordinating and collaborating with relevant stakeholders
   • Using the project’s shared vision
- Examples of work products reviewed include the following:
   • Project’s defined process
   • Project plans
   • Other plans that affect the project
   • Integrated plans
   • Shared-vision statements
</t>
    </r>
  </si>
  <si>
    <t>Bugfix for "s", "w", "x" in lines 1-7</t>
  </si>
  <si>
    <t>Formatting REQM in graphic as PM-PA</t>
  </si>
  <si>
    <t>Corrected formulas in Num-Rating table</t>
  </si>
  <si>
    <t>Code Signing Certificate for 2013 included</t>
  </si>
  <si>
    <t>Define parameters used to analyze and categorize risks and to control the risk management effort.</t>
  </si>
  <si>
    <t>Establish and maintain the project’s quality and process performance objectives.</t>
  </si>
  <si>
    <r>
      <t>Subpractices</t>
    </r>
    <r>
      <rPr>
        <sz val="10"/>
        <rFont val="Arial"/>
        <family val="2"/>
      </rPr>
      <t xml:space="preserve">
1. Review the organization's objectives for quality and process performance.
2. Identify the quality and process performance needs and priorities of the customer, suppliers, end users, 
    and other relevant stakeholders.
3. Define and document measurable quality and process performance objectives for the project.
4. Derive interim objectives to monitor progress toward achieving the project’s objectives.
5. Determine the risk of not achieving the project’s quality and process performance objectives.
6. Resolve conflicts among the project’s quality and process performance objectives (e.g., if one objective 
    cannot be achieved without compromising another).
7. Establish traceability to the project’s quality and process performance objectives from their sources.
8. Define and negotiate quality and process performance objectives for suppliers.
9. Revise the project’s quality and process performance objectives as necessary</t>
    </r>
  </si>
  <si>
    <r>
      <t>Subpractices</t>
    </r>
    <r>
      <rPr>
        <sz val="10"/>
        <rFont val="Arial"/>
        <family val="2"/>
      </rPr>
      <t xml:space="preserve">
1. Establish the criteria to use in evaluating process alternatives for the project.
2. Identify alternative processes and subprocesses for the project.
3. Analyze the interaction of alternative subprocesses to understand relationships among the subprocesses, including their attributes.
4. Evaluate alternatives against the criteria.
5. Select the alternative subprocesses that best meet the criteria.
6. Evaluate the risk of not achieving the project’s quality and process performance objectives.</t>
    </r>
  </si>
  <si>
    <r>
      <t>Subpractices</t>
    </r>
    <r>
      <rPr>
        <sz val="10"/>
        <rFont val="Arial"/>
        <family val="2"/>
      </rPr>
      <t xml:space="preserve">
1. Analyze how subprocesses, their attributes, other factors, and project outcomes relate to each other.
2. Identify criteria to be used in selecting subprocesses that are key contributors to achieving the project’s quality and process performance objectives.
3. Select subprocesses using the identified criteria.
4. Identify product and process attributes to be monitored.</t>
    </r>
  </si>
  <si>
    <r>
      <t xml:space="preserve">Example Work Products
</t>
    </r>
    <r>
      <rPr>
        <sz val="10"/>
        <rFont val="Arial"/>
        <family val="2"/>
      </rPr>
      <t>1. Definitions of measures and analytic techniques to be used in quantitative management
2. Traceability of measures back to the project’s quality and process performance objectives
3. Quality and process performance objectives for selected subprocesses and their attributes
4. Process performance baselines and models for use by the project</t>
    </r>
  </si>
  <si>
    <r>
      <t>Subpractices</t>
    </r>
    <r>
      <rPr>
        <sz val="10"/>
        <rFont val="Arial"/>
        <family val="2"/>
      </rPr>
      <t xml:space="preserve">
1. Identify common measures from the organizational process assets that support quantitative management.
2. Identify additional measures that may be needed to cover critical product and process attributes of the selected subprocesses.
3. Identify the measures to be used in managing subprocesses.
4. Specify the operational definitions of measures, their collection points in subprocesses, and how the integrity of measures will be determined.
5. Analyze the relationship of identified measures to the project quality and process performance objectives and derive subprocess quality and process performance objectives that state targets (e.g., thresholds, ranges) to be met for each measured attribute of each selected subprocess.
6. Identify the statistical and other quantitative techniques to be used in quantitative management.
7. Determine what process performance baselines and models may be needed to support identified analyses.
8. Instrument the organizational or project support environment to support collection, derivation, and analysis of measures.
9. Revise measures and statistical analysis techniques as necessary.</t>
    </r>
  </si>
  <si>
    <r>
      <t xml:space="preserve">Example Work Products
</t>
    </r>
    <r>
      <rPr>
        <sz val="10"/>
        <rFont val="Arial"/>
        <family val="2"/>
      </rPr>
      <t>1. Natural bounds of process performance for each selected subprocess attribute
2. The actions needed to address deficiencies in the process stability or capability of each selected subprocess</t>
    </r>
  </si>
  <si>
    <r>
      <t>Subpractices</t>
    </r>
    <r>
      <rPr>
        <sz val="10"/>
        <rFont val="Arial"/>
        <family val="2"/>
      </rPr>
      <t xml:space="preserve">
1. Collect data, as defined by the selected measures, on the subprocesses as they execute.
2. Monitor the variation and stability of the selected subprocesses and address deficiencies.
3. Monitor the capability and performance of the selected subprocesses and address deficiencies.</t>
    </r>
  </si>
  <si>
    <r>
      <t xml:space="preserve">Example Work Products
</t>
    </r>
    <r>
      <rPr>
        <sz val="10"/>
        <rFont val="Arial"/>
        <family val="2"/>
      </rPr>
      <t>1. Predictions of results to be achieved relative to the project’s quality and process performance objectives
2. Graphical displays and data tabulations for other subprocesses, which support quantitative management
3. Assessment of risks of not achieving the project’s quality and process performance objectives
4. Actions needed to address deficiencies in achieving project objectives</t>
    </r>
  </si>
  <si>
    <r>
      <t>Subpractices</t>
    </r>
    <r>
      <rPr>
        <sz val="10"/>
        <rFont val="Arial"/>
        <family val="2"/>
      </rPr>
      <t xml:space="preserve">
1. Periodically review the performance of subprocesses.
2. Monitor and analyze suppliers’ progress toward achieving their quality and process performance objectives.
3. Periodically review and analyze actual results achieved against established interim objectives.
4. Use process performance models calibrated with project data to assess progress toward achieving the project’s quality and process performance objectives.
5. Identify and manage risks associated with achieving the project’s quality and process performance objectives.
6. Determine and implement actions needed to address deficiencies in achieving the project’s quality and process performance objectives.</t>
    </r>
  </si>
  <si>
    <t>Perform root cause analysis of selected issues to address deficiencies in achieving the project’s quality and process performance objectives.</t>
  </si>
  <si>
    <r>
      <t xml:space="preserve">Example Work Products
</t>
    </r>
    <r>
      <rPr>
        <sz val="10"/>
        <rFont val="Arial"/>
        <family val="2"/>
      </rPr>
      <t>1. Subprocess and project performance measurements and analyses (including statistical analyses) recorded in the organization’s measurement repository
2. Graphical displays of data used to understand subprocess and project performance and performance trends
3. Identified root causes and potential actions to take</t>
    </r>
  </si>
  <si>
    <r>
      <t xml:space="preserve">Subpractices
</t>
    </r>
    <r>
      <rPr>
        <sz val="10"/>
        <rFont val="Arial"/>
        <family val="2"/>
      </rPr>
      <t>1. Perform root cause analysis, as appropriate, to diagnose process performance deficiencies.
2. Identify and analyze potential actions.
3. Implement selected actions.
4. Assess the impact of the actions on subprocess performance.</t>
    </r>
  </si>
  <si>
    <t>Corrected some typos</t>
  </si>
  <si>
    <t>The organization’s business performance is managed using statistical and other quantitative techniques to understand process performance shortfalls, and to identify areas for process improvement.</t>
  </si>
  <si>
    <r>
      <t xml:space="preserve">Example Work Products
</t>
    </r>
    <r>
      <rPr>
        <sz val="10"/>
        <rFont val="Arial"/>
        <family val="2"/>
      </rPr>
      <t>1. Revised business objectives
2. Revised quality and process-performance objectives
3. Senior management approval of revised business objectives and quality and process-performance objectives
4. Communication of all revised objectives
5. Updated process performance measures</t>
    </r>
  </si>
  <si>
    <r>
      <t>Subpractices</t>
    </r>
    <r>
      <rPr>
        <sz val="10"/>
        <rFont val="Arial"/>
        <family val="2"/>
      </rPr>
      <t xml:space="preserve">
1. Evaluate business objectives periodically to ensure they are aligned with business strategies.
2. Compare business objectives with actual process performance results to ensure they are realistic.
3. Prioritize business objectives based on documented criteria, such as the ability to win new business, retain
    existing clients, or accomplish other key business strategies.
4. Maintain quality and process performance objectives to address changes in business objectives.
5. Revise process performance measures to align with quality and process performance objectives.</t>
    </r>
  </si>
  <si>
    <t>Analyze process performance data to determine the organization’s ability to meet identified business objectives.</t>
  </si>
  <si>
    <r>
      <t>Subpractices</t>
    </r>
    <r>
      <rPr>
        <sz val="10"/>
        <rFont val="Arial"/>
        <family val="2"/>
      </rPr>
      <t xml:space="preserve">
1. Periodically compare quality and process performance objectives to current process performance baselines to evaluate the ability of the organization to meet its business objectives.
2. Identify shortfalls where the actual process performance is not satisfying the business objectives.
3. Identify and analyze risks associated with not meeting business objectives.
4. Report results of the process performance and risk analyses to organizational leadership.</t>
    </r>
  </si>
  <si>
    <r>
      <t>Subpractices</t>
    </r>
    <r>
      <rPr>
        <sz val="10"/>
        <rFont val="Arial"/>
        <family val="2"/>
      </rPr>
      <t xml:space="preserve">
1. Identify potential improvement areas based on the analysis of process performance shortfalls.
2. Document the rationale for the potential improvement areas, including references to applicable business objectives and process performance data.
3. Document anticipated costs and benefits associated with addressing potential improvement areas.
4. Communicate the set of potential improvement areas for further evaluation, prioritization, and use.
</t>
    </r>
  </si>
  <si>
    <t>Improvements are proactively identified, evaluated using statistical and other quantitative techniques, and selected for deployment based on their contribution to meeting quality and process performance objectives.</t>
  </si>
  <si>
    <r>
      <t>Subpractices</t>
    </r>
    <r>
      <rPr>
        <sz val="10"/>
        <rFont val="Arial"/>
        <family val="2"/>
      </rPr>
      <t xml:space="preserve">
1. Elicit suggested improvements.
2. Identify suggested improvements as incremental or innovative.
3. Investigate innovative improvements that may improve the organization's processes and technologies.</t>
    </r>
  </si>
  <si>
    <t>Analyze suggested improvements for their possible impact on achieving the organization’s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</si>
</sst>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8" formatCode="0.0"/>
    <numFmt numFmtId="169" formatCode="yyyy\-mm\-dd;@"/>
  </numFmts>
  <fonts count="58">
    <font>
      <sz val="10"/>
      <name val="Arial"/>
      <family val="2"/>
    </font>
    <font>
      <sz val="10"/>
      <name val="Arial"/>
      <family val="2"/>
    </font>
    <font>
      <sz val="10"/>
      <name val="Geneva"/>
      <family val="2"/>
    </font>
    <font>
      <b/>
      <sz val="10"/>
      <name val="Arial"/>
      <family val="2"/>
    </font>
    <font>
      <b/>
      <sz val="10"/>
      <color indexed="10"/>
      <name val="Arial"/>
      <family val="2"/>
    </font>
    <font>
      <u/>
      <sz val="7.5"/>
      <color indexed="12"/>
      <name val="Arial"/>
      <family val="2"/>
    </font>
    <font>
      <sz val="10"/>
      <color indexed="12"/>
      <name val="Arial"/>
      <family val="2"/>
    </font>
    <font>
      <sz val="12"/>
      <color indexed="12"/>
      <name val="Arial"/>
      <family val="2"/>
    </font>
    <font>
      <b/>
      <sz val="10"/>
      <color indexed="12"/>
      <name val="Arial"/>
      <family val="2"/>
    </font>
    <font>
      <b/>
      <sz val="12"/>
      <color indexed="12"/>
      <name val="Arial"/>
      <family val="2"/>
    </font>
    <font>
      <b/>
      <sz val="12"/>
      <name val="Arial"/>
      <family val="2"/>
    </font>
    <font>
      <b/>
      <sz val="14"/>
      <name val="Arial"/>
      <family val="2"/>
    </font>
    <font>
      <b/>
      <sz val="16"/>
      <name val="Arial"/>
      <family val="2"/>
    </font>
    <font>
      <sz val="12"/>
      <name val="Arial"/>
      <family val="2"/>
    </font>
    <font>
      <sz val="12"/>
      <color indexed="10"/>
      <name val="Arial"/>
      <family val="2"/>
    </font>
    <font>
      <b/>
      <sz val="16"/>
      <color indexed="12"/>
      <name val="Arial"/>
      <family val="2"/>
    </font>
    <font>
      <sz val="8"/>
      <name val="Arial"/>
      <family val="2"/>
    </font>
    <font>
      <sz val="8"/>
      <color indexed="9"/>
      <name val="Arial"/>
      <family val="2"/>
    </font>
    <font>
      <sz val="9"/>
      <name val="Arial"/>
      <family val="2"/>
    </font>
    <font>
      <sz val="10"/>
      <name val="Univers"/>
      <family val="2"/>
    </font>
    <font>
      <b/>
      <sz val="8"/>
      <name val="Arial"/>
      <family val="2"/>
    </font>
    <font>
      <u/>
      <sz val="10"/>
      <color indexed="12"/>
      <name val="Arial"/>
      <family val="2"/>
    </font>
    <font>
      <u/>
      <sz val="10"/>
      <color indexed="36"/>
      <name val="Arial"/>
      <family val="2"/>
    </font>
    <font>
      <b/>
      <sz val="11"/>
      <name val="Arial"/>
      <family val="2"/>
    </font>
    <font>
      <b/>
      <sz val="9"/>
      <name val="Arial"/>
      <family val="2"/>
    </font>
    <font>
      <b/>
      <i/>
      <sz val="10"/>
      <name val="Arial"/>
      <family val="2"/>
    </font>
    <font>
      <i/>
      <sz val="10"/>
      <name val="Arial"/>
      <family val="2"/>
    </font>
    <font>
      <b/>
      <sz val="10"/>
      <color indexed="9"/>
      <name val="Arial"/>
      <family val="2"/>
    </font>
    <font>
      <sz val="10"/>
      <color indexed="9"/>
      <name val="Arial"/>
      <family val="2"/>
    </font>
    <font>
      <sz val="16"/>
      <name val="Arial"/>
      <family val="2"/>
    </font>
    <font>
      <sz val="10"/>
      <color indexed="10"/>
      <name val="Arial"/>
      <family val="2"/>
    </font>
    <font>
      <sz val="10"/>
      <color indexed="12"/>
      <name val="Arial"/>
      <family val="2"/>
    </font>
    <font>
      <sz val="8"/>
      <color indexed="12"/>
      <name val="Arial"/>
      <family val="2"/>
    </font>
    <font>
      <sz val="8"/>
      <color indexed="10"/>
      <name val="Arial"/>
      <family val="2"/>
    </font>
    <font>
      <sz val="8"/>
      <color indexed="11"/>
      <name val="Arial"/>
      <family val="2"/>
    </font>
    <font>
      <sz val="10"/>
      <color indexed="9"/>
      <name val="Arial"/>
      <family val="2"/>
    </font>
    <font>
      <sz val="9"/>
      <color indexed="18"/>
      <name val="Arial"/>
      <family val="2"/>
    </font>
    <font>
      <sz val="10"/>
      <color indexed="18"/>
      <name val="Arial"/>
      <family val="2"/>
    </font>
    <font>
      <b/>
      <sz val="12"/>
      <color indexed="18"/>
      <name val="Arial"/>
      <family val="2"/>
    </font>
    <font>
      <b/>
      <sz val="14"/>
      <color indexed="18"/>
      <name val="Arial"/>
      <family val="2"/>
    </font>
    <font>
      <b/>
      <sz val="16"/>
      <color indexed="18"/>
      <name val="Arial"/>
      <family val="2"/>
    </font>
    <font>
      <b/>
      <sz val="16"/>
      <color indexed="9"/>
      <name val="Arial"/>
      <family val="2"/>
    </font>
    <font>
      <b/>
      <sz val="14"/>
      <color indexed="9"/>
      <name val="Arial"/>
      <family val="2"/>
    </font>
    <font>
      <sz val="12"/>
      <color indexed="9"/>
      <name val="Arial"/>
      <family val="2"/>
    </font>
    <font>
      <b/>
      <sz val="12"/>
      <color indexed="9"/>
      <name val="Arial"/>
      <family val="2"/>
    </font>
    <font>
      <sz val="16"/>
      <color indexed="9"/>
      <name val="Arial"/>
      <family val="2"/>
    </font>
    <font>
      <sz val="10"/>
      <color theme="0" tint="-0.499984740745262"/>
      <name val="Arial"/>
      <family val="2"/>
    </font>
    <font>
      <sz val="12"/>
      <color theme="0" tint="-0.499984740745262"/>
      <name val="Arial"/>
      <family val="2"/>
    </font>
    <font>
      <b/>
      <sz val="16"/>
      <color theme="0" tint="-0.499984740745262"/>
      <name val="Arial"/>
      <family val="2"/>
    </font>
    <font>
      <b/>
      <sz val="10"/>
      <color theme="0" tint="-0.499984740745262"/>
      <name val="Arial"/>
      <family val="2"/>
    </font>
    <font>
      <b/>
      <sz val="12"/>
      <color theme="0" tint="-0.499984740745262"/>
      <name val="Arial"/>
      <family val="2"/>
    </font>
    <font>
      <sz val="26"/>
      <color indexed="18"/>
      <name val="Arial Narrow"/>
      <family val="2"/>
    </font>
    <font>
      <sz val="26"/>
      <color theme="0"/>
      <name val="Arial Narrow"/>
      <family val="2"/>
    </font>
    <font>
      <sz val="11"/>
      <name val="Arial"/>
      <family val="2"/>
    </font>
    <font>
      <sz val="12"/>
      <color theme="0"/>
      <name val="Arial Narrow"/>
      <family val="2"/>
    </font>
    <font>
      <sz val="26"/>
      <color rgb="FF7B736B"/>
      <name val="Arial Narrow"/>
      <family val="2"/>
    </font>
    <font>
      <b/>
      <sz val="9"/>
      <color rgb="FF000000"/>
      <name val="Arial"/>
      <family val="2"/>
    </font>
    <font>
      <b/>
      <sz val="11"/>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13"/>
        <bgColor indexed="64"/>
      </patternFill>
    </fill>
    <fill>
      <patternFill patternType="solid">
        <fgColor indexed="52"/>
        <bgColor indexed="64"/>
      </patternFill>
    </fill>
    <fill>
      <patternFill patternType="solid">
        <fgColor indexed="10"/>
        <bgColor indexed="64"/>
      </patternFill>
    </fill>
    <fill>
      <patternFill patternType="solid">
        <fgColor indexed="22"/>
        <bgColor indexed="64"/>
      </patternFill>
    </fill>
    <fill>
      <patternFill patternType="solid">
        <fgColor indexed="55"/>
        <bgColor indexed="64"/>
      </patternFill>
    </fill>
    <fill>
      <patternFill patternType="solid">
        <fgColor indexed="48"/>
        <bgColor indexed="64"/>
      </patternFill>
    </fill>
    <fill>
      <patternFill patternType="solid">
        <fgColor rgb="FFFFFF99"/>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theme="0" tint="-0.249977111117893"/>
        <bgColor indexed="64"/>
      </patternFill>
    </fill>
    <fill>
      <patternFill patternType="solid">
        <fgColor theme="9"/>
        <bgColor indexed="64"/>
      </patternFill>
    </fill>
    <fill>
      <patternFill patternType="solid">
        <fgColor rgb="FFF99100"/>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dashDot">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dashDot">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thin">
        <color indexed="64"/>
      </left>
      <right style="medium">
        <color indexed="64"/>
      </right>
      <top style="thin">
        <color indexed="64"/>
      </top>
      <bottom style="dashDot">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ashDot">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2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9" fillId="0" borderId="0"/>
    <xf numFmtId="0" fontId="2" fillId="0" borderId="0"/>
    <xf numFmtId="9" fontId="1" fillId="0" borderId="0" applyFont="0" applyFill="0" applyBorder="0" applyAlignment="0" applyProtection="0"/>
  </cellStyleXfs>
  <cellXfs count="603">
    <xf numFmtId="0" fontId="0" fillId="0" borderId="0" xfId="0"/>
    <xf numFmtId="0" fontId="52" fillId="16" borderId="49" xfId="0" applyFont="1" applyFill="1" applyBorder="1" applyAlignment="1">
      <alignment horizontal="right" vertical="top"/>
    </xf>
    <xf numFmtId="0" fontId="7" fillId="0" borderId="3" xfId="0" applyFont="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11" fillId="2" borderId="3" xfId="0" applyFont="1" applyFill="1" applyBorder="1" applyAlignment="1" applyProtection="1">
      <alignment horizontal="center" vertical="center" wrapText="1"/>
      <protection locked="0"/>
    </xf>
    <xf numFmtId="0" fontId="16" fillId="0" borderId="5" xfId="0" applyFont="1" applyBorder="1" applyAlignment="1">
      <alignment horizontal="center"/>
    </xf>
    <xf numFmtId="0" fontId="3" fillId="0" borderId="0" xfId="0" applyFont="1" applyAlignment="1">
      <alignment wrapText="1"/>
    </xf>
    <xf numFmtId="0" fontId="16" fillId="4" borderId="3" xfId="0" applyFont="1" applyFill="1" applyBorder="1" applyAlignment="1" applyProtection="1">
      <alignment horizontal="center" vertical="center"/>
    </xf>
    <xf numFmtId="0" fontId="0" fillId="0" borderId="0" xfId="0" applyFont="1"/>
    <xf numFmtId="0" fontId="0" fillId="0" borderId="0" xfId="0" applyFont="1" applyAlignment="1">
      <alignment wrapText="1"/>
    </xf>
    <xf numFmtId="0" fontId="0" fillId="0" borderId="6" xfId="0" applyFont="1" applyBorder="1" applyAlignment="1">
      <alignment wrapText="1"/>
    </xf>
    <xf numFmtId="0" fontId="0" fillId="0" borderId="0" xfId="0" applyFont="1" applyBorder="1" applyAlignment="1">
      <alignment wrapText="1"/>
    </xf>
    <xf numFmtId="0" fontId="0" fillId="7" borderId="0" xfId="0" applyFill="1"/>
    <xf numFmtId="0" fontId="0" fillId="2" borderId="8" xfId="0" applyFill="1" applyBorder="1"/>
    <xf numFmtId="0" fontId="0" fillId="2" borderId="0" xfId="0" applyFill="1" applyBorder="1"/>
    <xf numFmtId="0" fontId="0" fillId="2" borderId="9" xfId="0" applyFill="1" applyBorder="1"/>
    <xf numFmtId="0" fontId="1" fillId="2" borderId="0" xfId="0" applyFont="1" applyFill="1" applyBorder="1" applyAlignment="1">
      <alignment horizontal="center" vertical="center"/>
    </xf>
    <xf numFmtId="0" fontId="0" fillId="2" borderId="0" xfId="0" applyFill="1" applyBorder="1" applyAlignment="1"/>
    <xf numFmtId="0" fontId="20" fillId="2" borderId="0" xfId="5" applyFont="1" applyFill="1" applyBorder="1" applyProtection="1">
      <protection hidden="1"/>
    </xf>
    <xf numFmtId="0" fontId="16" fillId="2" borderId="0" xfId="0" applyFont="1" applyFill="1" applyBorder="1"/>
    <xf numFmtId="0" fontId="16" fillId="2" borderId="8" xfId="0" applyFont="1" applyFill="1" applyBorder="1"/>
    <xf numFmtId="0" fontId="16" fillId="2" borderId="10" xfId="0" applyFont="1" applyFill="1" applyBorder="1"/>
    <xf numFmtId="0" fontId="16" fillId="2" borderId="11" xfId="0" applyFont="1" applyFill="1" applyBorder="1"/>
    <xf numFmtId="0" fontId="0" fillId="2" borderId="11" xfId="0" applyFill="1" applyBorder="1"/>
    <xf numFmtId="0" fontId="0" fillId="2" borderId="12" xfId="0" applyFill="1" applyBorder="1"/>
    <xf numFmtId="0" fontId="18" fillId="2" borderId="0" xfId="0" applyFont="1" applyFill="1" applyBorder="1" applyAlignment="1">
      <alignment horizontal="center"/>
    </xf>
    <xf numFmtId="0" fontId="18" fillId="2" borderId="0" xfId="0" applyFont="1" applyFill="1" applyBorder="1"/>
    <xf numFmtId="0" fontId="24" fillId="2" borderId="0" xfId="0" applyFont="1" applyFill="1" applyBorder="1" applyAlignment="1">
      <alignment horizontal="center"/>
    </xf>
    <xf numFmtId="0" fontId="18" fillId="2" borderId="9" xfId="0" applyFont="1" applyFill="1" applyBorder="1"/>
    <xf numFmtId="0" fontId="18" fillId="2" borderId="0" xfId="0" applyFont="1" applyFill="1" applyBorder="1" applyAlignment="1"/>
    <xf numFmtId="0" fontId="18" fillId="2" borderId="0" xfId="0" applyFont="1" applyFill="1" applyBorder="1" applyAlignment="1">
      <alignment horizontal="left" vertical="top" wrapText="1"/>
    </xf>
    <xf numFmtId="0" fontId="18" fillId="2" borderId="0" xfId="0" applyFont="1" applyFill="1" applyBorder="1" applyAlignment="1">
      <alignment horizontal="left" vertical="top"/>
    </xf>
    <xf numFmtId="0" fontId="12" fillId="2" borderId="0" xfId="0" applyFont="1" applyFill="1"/>
    <xf numFmtId="0" fontId="0" fillId="2" borderId="0" xfId="0" applyFill="1"/>
    <xf numFmtId="0" fontId="10" fillId="2" borderId="0" xfId="0" applyFont="1" applyFill="1"/>
    <xf numFmtId="0" fontId="3" fillId="8" borderId="13" xfId="0" applyFont="1" applyFill="1" applyBorder="1"/>
    <xf numFmtId="0" fontId="3" fillId="8" borderId="14" xfId="0" applyFont="1" applyFill="1" applyBorder="1"/>
    <xf numFmtId="0" fontId="3" fillId="8" borderId="15" xfId="0" applyFont="1" applyFill="1" applyBorder="1"/>
    <xf numFmtId="0" fontId="3" fillId="8" borderId="16" xfId="0" applyFont="1" applyFill="1" applyBorder="1"/>
    <xf numFmtId="0" fontId="3" fillId="8" borderId="17" xfId="0" applyFont="1" applyFill="1" applyBorder="1"/>
    <xf numFmtId="0" fontId="13" fillId="2" borderId="0" xfId="0" applyFont="1" applyFill="1"/>
    <xf numFmtId="0" fontId="25" fillId="2" borderId="0" xfId="0" applyFont="1" applyFill="1"/>
    <xf numFmtId="0" fontId="25" fillId="2" borderId="0" xfId="0" applyFont="1" applyFill="1" applyAlignment="1">
      <alignment horizontal="left"/>
    </xf>
    <xf numFmtId="0" fontId="26" fillId="2" borderId="0" xfId="0" applyFont="1" applyFill="1"/>
    <xf numFmtId="0" fontId="10" fillId="2" borderId="0" xfId="0" applyFont="1" applyFill="1" applyBorder="1" applyAlignment="1">
      <alignment horizontal="left" vertical="center"/>
    </xf>
    <xf numFmtId="0" fontId="1" fillId="2" borderId="0" xfId="0" applyFont="1" applyFill="1"/>
    <xf numFmtId="0" fontId="25" fillId="0" borderId="6" xfId="4" applyFont="1" applyBorder="1" applyAlignment="1" applyProtection="1"/>
    <xf numFmtId="168" fontId="10" fillId="2" borderId="1" xfId="0" applyNumberFormat="1" applyFont="1" applyFill="1" applyBorder="1" applyAlignment="1" applyProtection="1">
      <alignment horizontal="center" vertical="center"/>
    </xf>
    <xf numFmtId="0" fontId="25" fillId="0" borderId="18" xfId="4" applyFont="1" applyBorder="1" applyAlignment="1" applyProtection="1"/>
    <xf numFmtId="0" fontId="23" fillId="2" borderId="0" xfId="0" applyFont="1" applyFill="1" applyBorder="1" applyAlignment="1">
      <alignment horizontal="left" vertical="center"/>
    </xf>
    <xf numFmtId="0" fontId="25" fillId="0" borderId="19" xfId="4" applyFont="1" applyBorder="1" applyAlignment="1" applyProtection="1"/>
    <xf numFmtId="0" fontId="25" fillId="0" borderId="20" xfId="4" applyFont="1" applyFill="1" applyBorder="1" applyAlignment="1" applyProtection="1"/>
    <xf numFmtId="0" fontId="25" fillId="0" borderId="6" xfId="4" applyFont="1" applyFill="1" applyBorder="1" applyAlignment="1" applyProtection="1"/>
    <xf numFmtId="0" fontId="0" fillId="7" borderId="0" xfId="0" applyFont="1" applyFill="1"/>
    <xf numFmtId="0" fontId="0" fillId="7" borderId="0" xfId="0" applyFont="1" applyFill="1" applyAlignment="1">
      <alignment horizontal="left" vertical="top" wrapText="1"/>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0" fontId="13" fillId="7" borderId="0" xfId="6" applyFont="1" applyFill="1" applyAlignment="1">
      <alignment horizontal="center" vertical="center"/>
    </xf>
    <xf numFmtId="0" fontId="13" fillId="7" borderId="0" xfId="6" applyFont="1" applyFill="1" applyAlignment="1">
      <alignment horizontal="center" vertical="center" wrapText="1"/>
    </xf>
    <xf numFmtId="9" fontId="0" fillId="0" borderId="4" xfId="0" applyNumberFormat="1" applyFont="1" applyBorder="1" applyAlignment="1">
      <alignment horizontal="center" vertical="center"/>
    </xf>
    <xf numFmtId="9" fontId="10" fillId="2" borderId="1" xfId="7" applyFont="1" applyFill="1" applyBorder="1" applyAlignment="1" applyProtection="1">
      <alignment horizontal="center" vertical="center"/>
    </xf>
    <xf numFmtId="9" fontId="10" fillId="7" borderId="21" xfId="7" applyFont="1" applyFill="1" applyBorder="1" applyAlignment="1" applyProtection="1">
      <alignment horizontal="center" vertical="center"/>
    </xf>
    <xf numFmtId="9" fontId="0" fillId="2" borderId="0" xfId="0" applyNumberFormat="1" applyFill="1"/>
    <xf numFmtId="9" fontId="10" fillId="7" borderId="1" xfId="7" applyFont="1" applyFill="1" applyBorder="1" applyAlignment="1" applyProtection="1">
      <alignment horizontal="center" vertical="center"/>
    </xf>
    <xf numFmtId="9" fontId="10" fillId="7" borderId="22" xfId="7" applyFont="1" applyFill="1" applyBorder="1" applyAlignment="1" applyProtection="1">
      <alignment horizontal="center" vertical="center"/>
    </xf>
    <xf numFmtId="168" fontId="10" fillId="2" borderId="22" xfId="0" applyNumberFormat="1" applyFont="1" applyFill="1" applyBorder="1" applyAlignment="1" applyProtection="1">
      <alignment horizontal="center" vertical="center"/>
    </xf>
    <xf numFmtId="9" fontId="10" fillId="7" borderId="23" xfId="7" applyFont="1" applyFill="1" applyBorder="1" applyAlignment="1" applyProtection="1">
      <alignment horizontal="center" vertical="center"/>
    </xf>
    <xf numFmtId="0" fontId="3" fillId="8" borderId="1" xfId="0" applyFont="1" applyFill="1" applyBorder="1"/>
    <xf numFmtId="0" fontId="3" fillId="8" borderId="24" xfId="0" applyFont="1" applyFill="1" applyBorder="1"/>
    <xf numFmtId="0" fontId="3" fillId="8" borderId="25" xfId="0" applyFont="1" applyFill="1" applyBorder="1"/>
    <xf numFmtId="0" fontId="3" fillId="8" borderId="21" xfId="0" applyFont="1" applyFill="1" applyBorder="1"/>
    <xf numFmtId="0" fontId="25" fillId="0" borderId="26" xfId="4" applyFont="1" applyBorder="1" applyAlignment="1" applyProtection="1"/>
    <xf numFmtId="0" fontId="25" fillId="0" borderId="27" xfId="4" applyFont="1" applyBorder="1" applyAlignment="1" applyProtection="1"/>
    <xf numFmtId="9" fontId="10" fillId="2" borderId="22" xfId="7" applyFont="1" applyFill="1" applyBorder="1" applyAlignment="1" applyProtection="1">
      <alignment horizontal="center" vertical="center"/>
    </xf>
    <xf numFmtId="0" fontId="35" fillId="2" borderId="0" xfId="0" applyFont="1" applyFill="1"/>
    <xf numFmtId="0" fontId="3" fillId="8" borderId="16" xfId="0" applyFont="1" applyFill="1" applyBorder="1" applyAlignment="1">
      <alignment textRotation="90"/>
    </xf>
    <xf numFmtId="0" fontId="3" fillId="8" borderId="17" xfId="0" applyFont="1" applyFill="1" applyBorder="1" applyAlignment="1">
      <alignment textRotation="90"/>
    </xf>
    <xf numFmtId="0" fontId="10" fillId="2" borderId="0" xfId="0" applyFont="1" applyFill="1" applyBorder="1" applyAlignment="1"/>
    <xf numFmtId="0" fontId="3" fillId="8" borderId="28" xfId="0" applyFont="1" applyFill="1" applyBorder="1" applyAlignment="1">
      <alignment textRotation="90"/>
    </xf>
    <xf numFmtId="0" fontId="20" fillId="7" borderId="1" xfId="0" applyFont="1" applyFill="1" applyBorder="1" applyAlignment="1" applyProtection="1">
      <alignment horizontal="left" vertical="center"/>
    </xf>
    <xf numFmtId="0" fontId="3" fillId="8" borderId="30" xfId="0" applyFont="1" applyFill="1" applyBorder="1"/>
    <xf numFmtId="0" fontId="3" fillId="8" borderId="31" xfId="0" applyFont="1" applyFill="1" applyBorder="1"/>
    <xf numFmtId="0" fontId="3" fillId="8" borderId="32" xfId="0" applyFont="1" applyFill="1" applyBorder="1"/>
    <xf numFmtId="0" fontId="3" fillId="8" borderId="33" xfId="0" applyFont="1" applyFill="1" applyBorder="1" applyAlignment="1">
      <alignment textRotation="90"/>
    </xf>
    <xf numFmtId="0" fontId="3" fillId="8" borderId="24" xfId="0" applyFont="1" applyFill="1" applyBorder="1" applyAlignment="1">
      <alignment textRotation="90"/>
    </xf>
    <xf numFmtId="0" fontId="3" fillId="8" borderId="25" xfId="0" applyFont="1" applyFill="1" applyBorder="1" applyAlignment="1">
      <alignment textRotation="90"/>
    </xf>
    <xf numFmtId="0" fontId="16" fillId="0" borderId="5" xfId="0" applyFont="1" applyBorder="1" applyAlignment="1">
      <alignment horizontal="center" vertical="center"/>
    </xf>
    <xf numFmtId="0" fontId="0" fillId="0" borderId="3"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169" fontId="0" fillId="0" borderId="3" xfId="0" applyNumberFormat="1" applyBorder="1" applyAlignment="1">
      <alignment horizontal="left" vertical="top" wrapText="1"/>
    </xf>
    <xf numFmtId="169" fontId="0" fillId="0" borderId="1" xfId="0" applyNumberFormat="1" applyBorder="1" applyAlignment="1">
      <alignment horizontal="left" vertical="top" wrapText="1"/>
    </xf>
    <xf numFmtId="169" fontId="0" fillId="0" borderId="16" xfId="0" applyNumberFormat="1" applyBorder="1" applyAlignment="1">
      <alignment horizontal="left" vertical="top" wrapText="1"/>
    </xf>
    <xf numFmtId="0" fontId="0" fillId="0" borderId="35" xfId="0" applyBorder="1" applyAlignment="1">
      <alignment horizontal="center" vertical="top" wrapText="1"/>
    </xf>
    <xf numFmtId="0" fontId="0" fillId="0" borderId="26" xfId="0" applyBorder="1" applyAlignment="1">
      <alignment horizontal="center" vertical="top" wrapText="1"/>
    </xf>
    <xf numFmtId="0" fontId="0" fillId="0" borderId="36" xfId="0" applyBorder="1" applyAlignment="1">
      <alignment horizontal="center" vertical="top" wrapText="1"/>
    </xf>
    <xf numFmtId="0" fontId="0" fillId="7" borderId="0" xfId="0" applyFill="1" applyAlignment="1">
      <alignment horizontal="center"/>
    </xf>
    <xf numFmtId="169" fontId="0" fillId="7" borderId="0" xfId="0" applyNumberFormat="1" applyFill="1"/>
    <xf numFmtId="0" fontId="0" fillId="7" borderId="0" xfId="0" applyFont="1" applyFill="1" applyAlignment="1">
      <alignment vertical="top"/>
    </xf>
    <xf numFmtId="0" fontId="13" fillId="7" borderId="0" xfId="6" applyFont="1" applyFill="1" applyAlignment="1">
      <alignment horizontal="center" vertical="top"/>
    </xf>
    <xf numFmtId="0" fontId="13" fillId="7" borderId="0" xfId="6" applyFont="1" applyFill="1" applyAlignment="1">
      <alignment horizontal="left" vertical="top" wrapText="1"/>
    </xf>
    <xf numFmtId="0" fontId="3" fillId="7" borderId="0" xfId="0" applyFont="1" applyFill="1" applyAlignment="1">
      <alignment horizontal="center" vertical="top"/>
    </xf>
    <xf numFmtId="0" fontId="13" fillId="7" borderId="0" xfId="6" applyFont="1" applyFill="1" applyAlignment="1">
      <alignment horizontal="center" vertical="top" wrapText="1"/>
    </xf>
    <xf numFmtId="0" fontId="3" fillId="7" borderId="0" xfId="0" applyFont="1" applyFill="1" applyAlignment="1">
      <alignment horizontal="center" vertical="top" wrapText="1"/>
    </xf>
    <xf numFmtId="0" fontId="0" fillId="7" borderId="0" xfId="0" applyFont="1" applyFill="1" applyAlignment="1">
      <alignment horizontal="left" vertical="top"/>
    </xf>
    <xf numFmtId="0" fontId="3" fillId="7" borderId="0" xfId="0" applyFont="1" applyFill="1" applyAlignment="1">
      <alignment horizontal="left" vertical="top"/>
    </xf>
    <xf numFmtId="0" fontId="3" fillId="7" borderId="0" xfId="0" applyFont="1" applyFill="1" applyAlignment="1">
      <alignment horizontal="left" vertical="top" wrapText="1"/>
    </xf>
    <xf numFmtId="0" fontId="36" fillId="2" borderId="0" xfId="0" applyFont="1" applyFill="1" applyBorder="1" applyAlignment="1">
      <alignment horizontal="left"/>
    </xf>
    <xf numFmtId="0" fontId="37" fillId="2" borderId="0" xfId="0" applyFont="1" applyFill="1" applyBorder="1" applyAlignment="1">
      <alignment horizontal="left"/>
    </xf>
    <xf numFmtId="0" fontId="37" fillId="2" borderId="0" xfId="0" applyFont="1" applyFill="1" applyBorder="1" applyAlignment="1"/>
    <xf numFmtId="0" fontId="36" fillId="2" borderId="0" xfId="0" applyFont="1" applyFill="1" applyBorder="1" applyAlignment="1">
      <alignment horizontal="center"/>
    </xf>
    <xf numFmtId="0" fontId="36" fillId="2" borderId="0" xfId="0" applyFont="1" applyFill="1" applyBorder="1" applyAlignment="1"/>
    <xf numFmtId="0" fontId="36" fillId="2" borderId="9" xfId="0" applyFont="1" applyFill="1" applyBorder="1"/>
    <xf numFmtId="0" fontId="36" fillId="2" borderId="0" xfId="0" applyFont="1" applyFill="1" applyBorder="1" applyAlignment="1">
      <alignment horizontal="left" vertical="top"/>
    </xf>
    <xf numFmtId="0" fontId="0" fillId="2" borderId="8" xfId="0" applyFill="1" applyBorder="1" applyProtection="1"/>
    <xf numFmtId="0" fontId="0" fillId="2" borderId="0" xfId="0" applyFill="1" applyBorder="1" applyProtection="1"/>
    <xf numFmtId="0" fontId="1" fillId="2" borderId="0" xfId="0" applyFont="1" applyFill="1" applyBorder="1" applyAlignment="1" applyProtection="1">
      <alignment horizontal="center" vertical="center"/>
    </xf>
    <xf numFmtId="0" fontId="0" fillId="2" borderId="9" xfId="0" applyFill="1" applyBorder="1" applyProtection="1"/>
    <xf numFmtId="0" fontId="39" fillId="2" borderId="0" xfId="0" applyFont="1" applyFill="1" applyBorder="1" applyAlignment="1" applyProtection="1">
      <alignment horizontal="center" vertical="center"/>
    </xf>
    <xf numFmtId="0" fontId="1" fillId="2" borderId="0" xfId="0" applyFont="1" applyFill="1" applyBorder="1" applyProtection="1"/>
    <xf numFmtId="0" fontId="11" fillId="2" borderId="0" xfId="0" applyFont="1" applyFill="1" applyBorder="1" applyAlignment="1" applyProtection="1">
      <alignment horizontal="center"/>
    </xf>
    <xf numFmtId="0" fontId="0" fillId="2" borderId="0" xfId="0" applyFill="1" applyBorder="1" applyAlignment="1" applyProtection="1"/>
    <xf numFmtId="0" fontId="0" fillId="2" borderId="0" xfId="0" applyFill="1" applyBorder="1" applyAlignment="1" applyProtection="1">
      <alignment horizontal="left" vertical="top"/>
    </xf>
    <xf numFmtId="0" fontId="20" fillId="2" borderId="0" xfId="5" applyFont="1" applyFill="1" applyBorder="1" applyProtection="1"/>
    <xf numFmtId="0" fontId="16" fillId="2" borderId="0" xfId="0" applyFont="1" applyFill="1" applyBorder="1" applyProtection="1"/>
    <xf numFmtId="0" fontId="16" fillId="2" borderId="8" xfId="0" applyFont="1" applyFill="1" applyBorder="1" applyProtection="1"/>
    <xf numFmtId="0" fontId="16" fillId="2" borderId="10" xfId="0" applyFont="1" applyFill="1" applyBorder="1" applyProtection="1"/>
    <xf numFmtId="0" fontId="16" fillId="2" borderId="11" xfId="0" applyFont="1" applyFill="1" applyBorder="1" applyProtection="1"/>
    <xf numFmtId="0" fontId="0" fillId="2" borderId="11" xfId="0" applyFill="1" applyBorder="1" applyProtection="1"/>
    <xf numFmtId="0" fontId="3" fillId="0" borderId="0" xfId="0" applyFont="1" applyBorder="1" applyAlignment="1">
      <alignment wrapText="1"/>
    </xf>
    <xf numFmtId="0" fontId="0" fillId="0" borderId="0" xfId="0" applyAlignment="1">
      <alignment wrapText="1"/>
    </xf>
    <xf numFmtId="9" fontId="0" fillId="0" borderId="5" xfId="0" applyNumberFormat="1" applyFont="1" applyBorder="1" applyAlignment="1">
      <alignment horizontal="center" vertical="center"/>
    </xf>
    <xf numFmtId="0" fontId="20" fillId="7" borderId="39" xfId="0" applyFont="1" applyFill="1" applyBorder="1" applyAlignment="1" applyProtection="1">
      <alignment horizontal="center" vertical="center"/>
    </xf>
    <xf numFmtId="0" fontId="20" fillId="7" borderId="29" xfId="0" applyFont="1" applyFill="1" applyBorder="1" applyAlignment="1" applyProtection="1">
      <alignment horizontal="center" vertical="center"/>
    </xf>
    <xf numFmtId="0" fontId="20" fillId="2" borderId="1" xfId="0" quotePrefix="1" applyFont="1" applyFill="1" applyBorder="1" applyAlignment="1" applyProtection="1">
      <alignment horizontal="center" vertical="center"/>
    </xf>
    <xf numFmtId="0" fontId="20" fillId="2" borderId="40" xfId="0" quotePrefix="1" applyFont="1" applyFill="1" applyBorder="1" applyAlignment="1" applyProtection="1">
      <alignment horizontal="center" vertical="center"/>
    </xf>
    <xf numFmtId="0" fontId="20" fillId="7" borderId="21" xfId="0" applyFont="1" applyFill="1" applyBorder="1" applyAlignment="1" applyProtection="1">
      <alignment horizontal="center" vertical="center"/>
    </xf>
    <xf numFmtId="0" fontId="20" fillId="7" borderId="41" xfId="0" applyFont="1" applyFill="1" applyBorder="1" applyAlignment="1" applyProtection="1">
      <alignment horizontal="center" vertical="center"/>
    </xf>
    <xf numFmtId="0" fontId="20" fillId="7" borderId="42" xfId="0" applyFont="1" applyFill="1" applyBorder="1" applyAlignment="1" applyProtection="1">
      <alignment horizontal="center" vertical="center"/>
    </xf>
    <xf numFmtId="0" fontId="20" fillId="7" borderId="42" xfId="0" quotePrefix="1" applyFont="1" applyFill="1" applyBorder="1" applyAlignment="1" applyProtection="1">
      <alignment horizontal="center" vertical="center"/>
    </xf>
    <xf numFmtId="0" fontId="20" fillId="7" borderId="29" xfId="0" quotePrefix="1" applyFont="1" applyFill="1" applyBorder="1" applyAlignment="1" applyProtection="1">
      <alignment horizontal="center" vertical="center"/>
    </xf>
    <xf numFmtId="0" fontId="20" fillId="7" borderId="43" xfId="0" applyFont="1" applyFill="1" applyBorder="1" applyAlignment="1" applyProtection="1">
      <alignment horizontal="center" vertical="center"/>
    </xf>
    <xf numFmtId="0" fontId="20" fillId="7" borderId="27" xfId="0" applyFont="1" applyFill="1" applyBorder="1" applyAlignment="1" applyProtection="1">
      <alignment horizontal="center" vertical="center"/>
    </xf>
    <xf numFmtId="0" fontId="20" fillId="7" borderId="22" xfId="0" applyFont="1" applyFill="1" applyBorder="1" applyAlignment="1" applyProtection="1">
      <alignment horizontal="center" vertical="center"/>
    </xf>
    <xf numFmtId="0" fontId="20" fillId="2" borderId="22" xfId="0" quotePrefix="1" applyFont="1" applyFill="1" applyBorder="1" applyAlignment="1" applyProtection="1">
      <alignment horizontal="center" vertical="center"/>
    </xf>
    <xf numFmtId="0" fontId="20" fillId="7" borderId="23" xfId="0" applyFont="1" applyFill="1" applyBorder="1" applyAlignment="1" applyProtection="1">
      <alignment horizontal="center" vertical="center"/>
    </xf>
    <xf numFmtId="0" fontId="20" fillId="7" borderId="26" xfId="0" applyFont="1" applyFill="1" applyBorder="1" applyAlignment="1" applyProtection="1">
      <alignment horizontal="center" vertical="center"/>
    </xf>
    <xf numFmtId="0" fontId="20" fillId="7" borderId="6" xfId="0" applyFont="1" applyFill="1" applyBorder="1" applyAlignment="1" applyProtection="1">
      <alignment horizontal="center" vertical="center"/>
    </xf>
    <xf numFmtId="0" fontId="20" fillId="7" borderId="1" xfId="0" applyFont="1" applyFill="1" applyBorder="1" applyAlignment="1" applyProtection="1">
      <alignment horizontal="center" vertical="center"/>
    </xf>
    <xf numFmtId="0" fontId="20" fillId="7" borderId="40" xfId="0" applyFont="1" applyFill="1" applyBorder="1" applyAlignment="1" applyProtection="1">
      <alignment horizontal="center" vertical="center"/>
    </xf>
    <xf numFmtId="0" fontId="20" fillId="7" borderId="44" xfId="0" applyFont="1" applyFill="1" applyBorder="1" applyAlignment="1" applyProtection="1">
      <alignment horizontal="center" vertical="center"/>
    </xf>
    <xf numFmtId="0" fontId="20" fillId="7" borderId="26" xfId="0" applyFont="1" applyFill="1" applyBorder="1" applyAlignment="1" applyProtection="1">
      <alignment horizontal="left" vertical="center"/>
    </xf>
    <xf numFmtId="0" fontId="20" fillId="7" borderId="21" xfId="0" applyFont="1" applyFill="1" applyBorder="1" applyAlignment="1" applyProtection="1">
      <alignment horizontal="left" vertical="center"/>
    </xf>
    <xf numFmtId="0" fontId="20" fillId="7" borderId="27" xfId="0" applyFont="1" applyFill="1" applyBorder="1" applyAlignment="1" applyProtection="1">
      <alignment horizontal="left" vertical="center"/>
    </xf>
    <xf numFmtId="0" fontId="20" fillId="7" borderId="22" xfId="0" applyFont="1" applyFill="1" applyBorder="1" applyAlignment="1" applyProtection="1">
      <alignment horizontal="left" vertical="center"/>
    </xf>
    <xf numFmtId="0" fontId="20" fillId="7" borderId="23" xfId="0" applyFont="1" applyFill="1" applyBorder="1" applyAlignment="1" applyProtection="1">
      <alignment horizontal="left" vertical="center"/>
    </xf>
    <xf numFmtId="0" fontId="20" fillId="7" borderId="1" xfId="0" applyFont="1" applyFill="1" applyBorder="1" applyAlignment="1" applyProtection="1">
      <alignment vertical="center"/>
    </xf>
    <xf numFmtId="0" fontId="20" fillId="7" borderId="26" xfId="0" applyFont="1" applyFill="1" applyBorder="1" applyAlignment="1" applyProtection="1">
      <alignment vertical="center"/>
    </xf>
    <xf numFmtId="0" fontId="20" fillId="7" borderId="1" xfId="0" quotePrefix="1" applyFont="1" applyFill="1" applyBorder="1" applyAlignment="1" applyProtection="1">
      <alignment horizontal="left" vertical="center"/>
    </xf>
    <xf numFmtId="0" fontId="20" fillId="7" borderId="40" xfId="0" quotePrefix="1" applyFont="1" applyFill="1" applyBorder="1" applyAlignment="1" applyProtection="1">
      <alignment horizontal="center" vertical="center"/>
    </xf>
    <xf numFmtId="0" fontId="20" fillId="7" borderId="45" xfId="0" applyFont="1" applyFill="1" applyBorder="1" applyAlignment="1" applyProtection="1">
      <alignment horizontal="center" vertical="center"/>
    </xf>
    <xf numFmtId="0" fontId="20" fillId="7" borderId="46" xfId="0" quotePrefix="1" applyFont="1" applyFill="1" applyBorder="1" applyAlignment="1" applyProtection="1">
      <alignment horizontal="center" vertical="center"/>
    </xf>
    <xf numFmtId="0" fontId="37" fillId="2" borderId="0" xfId="4" applyFont="1" applyFill="1" applyBorder="1" applyAlignment="1" applyProtection="1">
      <alignment horizontal="left"/>
    </xf>
    <xf numFmtId="0" fontId="0" fillId="2" borderId="1" xfId="0" applyFill="1" applyBorder="1" applyAlignment="1" applyProtection="1">
      <alignment horizontal="center"/>
      <protection locked="0"/>
    </xf>
    <xf numFmtId="0" fontId="25" fillId="0" borderId="47" xfId="4" applyFont="1" applyBorder="1" applyAlignment="1" applyProtection="1"/>
    <xf numFmtId="0" fontId="10" fillId="0" borderId="1" xfId="6" applyFont="1" applyBorder="1" applyAlignment="1" applyProtection="1">
      <alignment horizontal="center" vertical="top"/>
      <protection locked="0"/>
    </xf>
    <xf numFmtId="0" fontId="7" fillId="0" borderId="1" xfId="0" applyFont="1" applyBorder="1" applyAlignment="1" applyProtection="1">
      <alignment wrapText="1"/>
      <protection locked="0"/>
    </xf>
    <xf numFmtId="0" fontId="6" fillId="0" borderId="1" xfId="0" applyFont="1" applyBorder="1" applyAlignment="1" applyProtection="1">
      <alignment horizontal="center" vertical="top"/>
      <protection locked="0"/>
    </xf>
    <xf numFmtId="0" fontId="6" fillId="0" borderId="1" xfId="0" applyFont="1" applyBorder="1" applyAlignment="1" applyProtection="1">
      <alignment horizontal="left" vertical="top" wrapText="1"/>
      <protection locked="0"/>
    </xf>
    <xf numFmtId="0" fontId="7" fillId="0" borderId="1" xfId="0" applyFont="1" applyBorder="1" applyAlignment="1" applyProtection="1">
      <alignment horizontal="center"/>
      <protection locked="0"/>
    </xf>
    <xf numFmtId="0" fontId="7" fillId="0" borderId="2" xfId="0" applyFont="1" applyBorder="1" applyAlignment="1" applyProtection="1">
      <alignment wrapText="1"/>
      <protection locked="0"/>
    </xf>
    <xf numFmtId="0" fontId="21" fillId="0" borderId="1" xfId="3" applyFont="1" applyBorder="1" applyAlignment="1" applyProtection="1">
      <alignment horizontal="left" vertical="top" wrapText="1"/>
      <protection locked="0"/>
    </xf>
    <xf numFmtId="0" fontId="7" fillId="2" borderId="1" xfId="0" applyFont="1" applyFill="1" applyBorder="1" applyAlignment="1" applyProtection="1">
      <alignment horizontal="center"/>
      <protection locked="0"/>
    </xf>
    <xf numFmtId="0" fontId="31" fillId="0" borderId="1" xfId="3" applyFont="1" applyBorder="1" applyAlignment="1" applyProtection="1">
      <alignment vertical="top" wrapText="1"/>
      <protection locked="0"/>
    </xf>
    <xf numFmtId="0" fontId="6" fillId="0" borderId="1" xfId="0" applyFont="1" applyBorder="1" applyAlignment="1" applyProtection="1">
      <alignment horizontal="left" vertical="center" wrapText="1"/>
      <protection locked="0"/>
    </xf>
    <xf numFmtId="0" fontId="6" fillId="0" borderId="2" xfId="0" applyFont="1" applyBorder="1" applyAlignment="1" applyProtection="1">
      <alignment vertical="top" wrapText="1"/>
      <protection locked="0"/>
    </xf>
    <xf numFmtId="0" fontId="7" fillId="0" borderId="2" xfId="0" applyFont="1" applyBorder="1" applyAlignment="1" applyProtection="1">
      <alignment vertical="center" wrapText="1"/>
      <protection locked="0"/>
    </xf>
    <xf numFmtId="0" fontId="0" fillId="0" borderId="1" xfId="0" applyFont="1" applyBorder="1" applyProtection="1">
      <protection locked="0"/>
    </xf>
    <xf numFmtId="0" fontId="6" fillId="0" borderId="1" xfId="0" applyFont="1" applyBorder="1" applyAlignment="1" applyProtection="1">
      <alignment vertical="top" wrapText="1"/>
      <protection locked="0"/>
    </xf>
    <xf numFmtId="0" fontId="7" fillId="0" borderId="1" xfId="0" applyFont="1" applyBorder="1" applyAlignment="1" applyProtection="1">
      <alignment horizontal="center" wrapText="1"/>
      <protection locked="0"/>
    </xf>
    <xf numFmtId="0" fontId="6" fillId="0" borderId="1" xfId="0" applyFont="1" applyBorder="1" applyAlignment="1" applyProtection="1">
      <alignment horizontal="left" vertical="top"/>
      <protection locked="0"/>
    </xf>
    <xf numFmtId="0" fontId="7" fillId="2" borderId="1" xfId="0" applyFont="1" applyFill="1" applyBorder="1" applyAlignment="1" applyProtection="1">
      <alignment horizontal="center" wrapText="1"/>
      <protection locked="0"/>
    </xf>
    <xf numFmtId="0" fontId="7"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protection locked="0"/>
    </xf>
    <xf numFmtId="0" fontId="7" fillId="2" borderId="2" xfId="0" applyFont="1" applyFill="1" applyBorder="1" applyAlignment="1" applyProtection="1">
      <alignment wrapText="1"/>
      <protection locked="0"/>
    </xf>
    <xf numFmtId="0" fontId="7" fillId="2" borderId="1" xfId="0" applyFont="1" applyFill="1" applyBorder="1" applyAlignment="1" applyProtection="1">
      <alignment wrapText="1"/>
      <protection locked="0"/>
    </xf>
    <xf numFmtId="0" fontId="10" fillId="0" borderId="1" xfId="6" applyFont="1" applyBorder="1" applyAlignment="1" applyProtection="1">
      <alignment horizontal="center" vertical="top" wrapText="1"/>
      <protection locked="0"/>
    </xf>
    <xf numFmtId="0" fontId="6" fillId="2" borderId="1" xfId="0" applyFont="1" applyFill="1" applyBorder="1" applyAlignment="1" applyProtection="1">
      <alignment horizontal="center"/>
      <protection locked="0"/>
    </xf>
    <xf numFmtId="0" fontId="6" fillId="0" borderId="55" xfId="0" applyFont="1" applyBorder="1" applyAlignment="1" applyProtection="1">
      <alignment horizontal="center" vertical="top"/>
      <protection locked="0"/>
    </xf>
    <xf numFmtId="0" fontId="6" fillId="0" borderId="55" xfId="0" applyFont="1" applyBorder="1" applyAlignment="1" applyProtection="1">
      <alignment horizontal="left" vertical="top"/>
      <protection locked="0"/>
    </xf>
    <xf numFmtId="0" fontId="7" fillId="0" borderId="55" xfId="0" applyFont="1" applyBorder="1" applyAlignment="1" applyProtection="1">
      <alignment horizontal="center" vertical="center"/>
      <protection locked="0"/>
    </xf>
    <xf numFmtId="0" fontId="7" fillId="0" borderId="77" xfId="0" applyFont="1" applyBorder="1" applyAlignment="1" applyProtection="1">
      <alignment vertical="center" wrapText="1"/>
      <protection locked="0"/>
    </xf>
    <xf numFmtId="0" fontId="6" fillId="0" borderId="55" xfId="0" applyFont="1" applyBorder="1" applyAlignment="1" applyProtection="1">
      <alignment horizontal="left" vertical="top" wrapText="1"/>
      <protection locked="0"/>
    </xf>
    <xf numFmtId="0" fontId="3" fillId="0" borderId="55" xfId="0" applyFont="1" applyBorder="1" applyAlignment="1" applyProtection="1">
      <alignment horizontal="left" vertical="top"/>
      <protection locked="0"/>
    </xf>
    <xf numFmtId="0" fontId="3" fillId="0" borderId="55" xfId="0" applyFont="1" applyBorder="1" applyAlignment="1" applyProtection="1">
      <alignment horizontal="center" vertical="center"/>
      <protection locked="0"/>
    </xf>
    <xf numFmtId="0" fontId="3" fillId="2" borderId="55" xfId="0" applyFont="1" applyFill="1" applyBorder="1" applyAlignment="1" applyProtection="1">
      <alignment horizontal="left" vertical="top"/>
      <protection locked="0"/>
    </xf>
    <xf numFmtId="0" fontId="3" fillId="2" borderId="55" xfId="0" applyFont="1" applyFill="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6" fillId="0" borderId="55" xfId="0" applyFont="1" applyBorder="1" applyAlignment="1" applyProtection="1">
      <alignment horizontal="center" vertical="top" wrapText="1"/>
      <protection locked="0"/>
    </xf>
    <xf numFmtId="0" fontId="7" fillId="0" borderId="55" xfId="0" applyFont="1" applyBorder="1" applyAlignment="1" applyProtection="1">
      <alignment horizontal="center" wrapText="1"/>
      <protection locked="0"/>
    </xf>
    <xf numFmtId="0" fontId="6" fillId="2" borderId="55" xfId="0" applyFont="1" applyFill="1" applyBorder="1" applyAlignment="1" applyProtection="1">
      <alignment horizontal="center" vertical="top" wrapText="1"/>
      <protection locked="0"/>
    </xf>
    <xf numFmtId="0" fontId="6" fillId="2" borderId="55" xfId="0" applyFont="1" applyFill="1" applyBorder="1" applyAlignment="1" applyProtection="1">
      <alignment horizontal="left" vertical="top" wrapText="1"/>
      <protection locked="0"/>
    </xf>
    <xf numFmtId="0" fontId="7" fillId="2" borderId="55" xfId="0" applyFont="1" applyFill="1" applyBorder="1" applyAlignment="1" applyProtection="1">
      <alignment horizontal="center" wrapText="1"/>
      <protection locked="0"/>
    </xf>
    <xf numFmtId="0" fontId="7" fillId="2" borderId="3" xfId="0" applyFont="1" applyFill="1" applyBorder="1" applyAlignment="1" applyProtection="1">
      <alignment horizontal="center" wrapText="1"/>
      <protection locked="0"/>
    </xf>
    <xf numFmtId="0" fontId="7" fillId="2" borderId="77" xfId="0" applyFont="1" applyFill="1" applyBorder="1" applyAlignment="1" applyProtection="1">
      <alignment vertical="center" wrapText="1"/>
      <protection locked="0"/>
    </xf>
    <xf numFmtId="0" fontId="7" fillId="0" borderId="55" xfId="0" applyFont="1" applyBorder="1" applyAlignment="1" applyProtection="1">
      <alignment horizontal="center" vertical="center" wrapText="1"/>
      <protection locked="0"/>
    </xf>
    <xf numFmtId="0" fontId="21" fillId="0" borderId="55" xfId="3" applyFont="1" applyBorder="1" applyAlignment="1" applyProtection="1">
      <alignment horizontal="left" vertical="top"/>
      <protection locked="0"/>
    </xf>
    <xf numFmtId="0" fontId="7" fillId="2" borderId="55" xfId="0" applyFont="1" applyFill="1" applyBorder="1" applyAlignment="1" applyProtection="1">
      <alignment horizontal="center" vertical="center"/>
      <protection locked="0"/>
    </xf>
    <xf numFmtId="0" fontId="6" fillId="2" borderId="55" xfId="0" applyFont="1" applyFill="1" applyBorder="1" applyAlignment="1" applyProtection="1">
      <alignment horizontal="center" vertical="top"/>
      <protection locked="0"/>
    </xf>
    <xf numFmtId="0" fontId="3" fillId="2" borderId="55" xfId="0" applyFont="1" applyFill="1" applyBorder="1" applyAlignment="1" applyProtection="1">
      <alignment horizontal="center" vertical="top"/>
      <protection locked="0"/>
    </xf>
    <xf numFmtId="0" fontId="7" fillId="0" borderId="1" xfId="0" applyFont="1" applyBorder="1" applyAlignment="1" applyProtection="1">
      <alignment vertical="center" wrapText="1"/>
      <protection locked="0"/>
    </xf>
    <xf numFmtId="0" fontId="8" fillId="0" borderId="55" xfId="0" applyFont="1" applyBorder="1" applyAlignment="1" applyProtection="1">
      <alignment horizontal="center" vertical="top"/>
      <protection locked="0"/>
    </xf>
    <xf numFmtId="0" fontId="8" fillId="0" borderId="55" xfId="0" applyFont="1" applyBorder="1" applyAlignment="1" applyProtection="1">
      <alignment horizontal="center" vertical="center"/>
      <protection locked="0"/>
    </xf>
    <xf numFmtId="0" fontId="15" fillId="0" borderId="55" xfId="0" applyFont="1" applyBorder="1" applyAlignment="1" applyProtection="1">
      <alignment vertical="center" wrapText="1"/>
      <protection locked="0"/>
    </xf>
    <xf numFmtId="0" fontId="14" fillId="0" borderId="77" xfId="0" applyFont="1" applyBorder="1" applyAlignment="1" applyProtection="1">
      <alignment vertical="center" wrapText="1"/>
      <protection locked="0"/>
    </xf>
    <xf numFmtId="0" fontId="10" fillId="0" borderId="16" xfId="6" applyFont="1" applyBorder="1" applyAlignment="1" applyProtection="1">
      <alignment horizontal="center" vertical="top" wrapText="1"/>
      <protection locked="0"/>
    </xf>
    <xf numFmtId="0" fontId="21" fillId="0" borderId="1" xfId="3" applyFont="1" applyBorder="1" applyAlignment="1" applyProtection="1">
      <alignment horizontal="left" vertical="top"/>
      <protection locked="0"/>
    </xf>
    <xf numFmtId="0" fontId="14" fillId="0" borderId="2" xfId="0" applyFont="1" applyBorder="1" applyAlignment="1" applyProtection="1">
      <alignment vertical="center" wrapText="1"/>
      <protection locked="0"/>
    </xf>
    <xf numFmtId="0" fontId="0" fillId="0" borderId="74" xfId="0" applyBorder="1" applyAlignment="1">
      <alignment horizontal="center" vertical="top" wrapText="1"/>
    </xf>
    <xf numFmtId="169" fontId="0" fillId="0" borderId="70" xfId="0" applyNumberFormat="1" applyBorder="1" applyAlignment="1">
      <alignment horizontal="left" vertical="top" wrapText="1"/>
    </xf>
    <xf numFmtId="0" fontId="0" fillId="0" borderId="70" xfId="0" applyBorder="1" applyAlignment="1">
      <alignment horizontal="left" vertical="top" wrapText="1"/>
    </xf>
    <xf numFmtId="0" fontId="0" fillId="0" borderId="72" xfId="0" applyBorder="1" applyAlignment="1">
      <alignment horizontal="center" vertical="top" wrapText="1"/>
    </xf>
    <xf numFmtId="0" fontId="0" fillId="0" borderId="21" xfId="0" applyBorder="1" applyAlignment="1">
      <alignment horizontal="center" vertical="top" wrapText="1"/>
    </xf>
    <xf numFmtId="0" fontId="16" fillId="10" borderId="1"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textRotation="90"/>
      <protection locked="0"/>
    </xf>
    <xf numFmtId="0" fontId="4" fillId="12" borderId="1" xfId="0" applyFont="1" applyFill="1" applyBorder="1" applyAlignment="1" applyProtection="1">
      <alignment horizontal="center" textRotation="90" wrapText="1"/>
      <protection locked="0"/>
    </xf>
    <xf numFmtId="0" fontId="3" fillId="12" borderId="1" xfId="0" applyFont="1" applyFill="1" applyBorder="1" applyAlignment="1" applyProtection="1">
      <alignment horizontal="center" textRotation="180" wrapText="1"/>
      <protection locked="0"/>
    </xf>
    <xf numFmtId="0" fontId="41" fillId="11" borderId="3"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top" textRotation="180"/>
      <protection locked="0"/>
    </xf>
    <xf numFmtId="0" fontId="27" fillId="11" borderId="1" xfId="0" applyFont="1" applyFill="1" applyBorder="1" applyAlignment="1" applyProtection="1">
      <alignment horizontal="left" vertical="top" textRotation="180" wrapText="1"/>
      <protection locked="0"/>
    </xf>
    <xf numFmtId="0" fontId="41" fillId="11" borderId="1" xfId="0" applyFont="1" applyFill="1" applyBorder="1" applyAlignment="1" applyProtection="1">
      <alignment horizontal="center" vertical="center" textRotation="180"/>
      <protection locked="0"/>
    </xf>
    <xf numFmtId="0" fontId="42" fillId="11" borderId="1" xfId="0" applyFont="1" applyFill="1" applyBorder="1" applyAlignment="1" applyProtection="1">
      <alignment horizontal="center" textRotation="180" wrapText="1"/>
      <protection locked="0"/>
    </xf>
    <xf numFmtId="0" fontId="7" fillId="12" borderId="2" xfId="0" applyFont="1" applyFill="1" applyBorder="1" applyAlignment="1" applyProtection="1">
      <alignment vertical="center" wrapText="1"/>
      <protection locked="0"/>
    </xf>
    <xf numFmtId="0" fontId="41" fillId="11" borderId="1" xfId="0" applyFont="1" applyFill="1" applyBorder="1" applyAlignment="1" applyProtection="1">
      <alignment horizontal="center" wrapText="1"/>
      <protection locked="0"/>
    </xf>
    <xf numFmtId="0" fontId="27" fillId="11" borderId="1" xfId="0" applyFont="1" applyFill="1" applyBorder="1" applyAlignment="1" applyProtection="1">
      <alignment horizontal="center" vertical="top" textRotation="180" wrapText="1"/>
      <protection locked="0"/>
    </xf>
    <xf numFmtId="0" fontId="27" fillId="11" borderId="1" xfId="0" applyFont="1" applyFill="1" applyBorder="1" applyAlignment="1" applyProtection="1">
      <alignment horizontal="left" vertical="top" wrapText="1"/>
      <protection locked="0"/>
    </xf>
    <xf numFmtId="0" fontId="41" fillId="11" borderId="1" xfId="0" applyFont="1" applyFill="1" applyBorder="1" applyAlignment="1" applyProtection="1">
      <alignment horizontal="center" textRotation="180" wrapText="1"/>
      <protection locked="0"/>
    </xf>
    <xf numFmtId="0" fontId="10" fillId="12" borderId="1" xfId="0" applyFont="1" applyFill="1" applyBorder="1" applyProtection="1">
      <protection locked="0"/>
    </xf>
    <xf numFmtId="0" fontId="10" fillId="12" borderId="1" xfId="0" applyFont="1" applyFill="1" applyBorder="1" applyAlignment="1" applyProtection="1">
      <alignment horizontal="center"/>
      <protection locked="0"/>
    </xf>
    <xf numFmtId="0" fontId="7" fillId="12" borderId="1" xfId="0" applyFont="1" applyFill="1" applyBorder="1" applyAlignment="1" applyProtection="1">
      <alignment horizontal="center"/>
      <protection locked="0"/>
    </xf>
    <xf numFmtId="0" fontId="27" fillId="11" borderId="55" xfId="0" applyFont="1" applyFill="1" applyBorder="1" applyAlignment="1" applyProtection="1">
      <alignment horizontal="center" vertical="top" textRotation="180"/>
      <protection locked="0"/>
    </xf>
    <xf numFmtId="0" fontId="27" fillId="11" borderId="55" xfId="0" applyFont="1" applyFill="1" applyBorder="1" applyAlignment="1" applyProtection="1">
      <alignment horizontal="left" vertical="top" textRotation="180" wrapText="1"/>
      <protection locked="0"/>
    </xf>
    <xf numFmtId="0" fontId="3" fillId="12" borderId="1" xfId="0" applyFont="1" applyFill="1" applyBorder="1" applyAlignment="1" applyProtection="1">
      <alignment horizontal="center" textRotation="180"/>
      <protection locked="0"/>
    </xf>
    <xf numFmtId="0" fontId="12" fillId="12" borderId="1" xfId="0" applyFont="1" applyFill="1" applyBorder="1" applyAlignment="1" applyProtection="1">
      <alignment horizontal="center" vertical="center" textRotation="180" wrapText="1"/>
      <protection locked="0"/>
    </xf>
    <xf numFmtId="0" fontId="11" fillId="12" borderId="3"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vertical="top"/>
      <protection locked="0"/>
    </xf>
    <xf numFmtId="0" fontId="3" fillId="12" borderId="1" xfId="0" applyFont="1" applyFill="1" applyBorder="1" applyAlignment="1" applyProtection="1">
      <alignment horizontal="left" vertical="top"/>
      <protection locked="0"/>
    </xf>
    <xf numFmtId="0" fontId="12" fillId="12" borderId="1"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protection locked="0"/>
    </xf>
    <xf numFmtId="0" fontId="3" fillId="12" borderId="1" xfId="0" applyFont="1" applyFill="1" applyBorder="1" applyAlignment="1" applyProtection="1">
      <alignment horizontal="left" vertical="top" wrapText="1"/>
      <protection locked="0"/>
    </xf>
    <xf numFmtId="0" fontId="10" fillId="12" borderId="1" xfId="0" applyFont="1" applyFill="1" applyBorder="1" applyAlignment="1" applyProtection="1">
      <alignment wrapText="1"/>
      <protection locked="0"/>
    </xf>
    <xf numFmtId="0" fontId="7" fillId="12" borderId="1" xfId="0" applyFont="1" applyFill="1" applyBorder="1" applyAlignment="1" applyProtection="1">
      <alignment wrapText="1"/>
      <protection locked="0"/>
    </xf>
    <xf numFmtId="0" fontId="12" fillId="12" borderId="55" xfId="0" applyFont="1" applyFill="1" applyBorder="1" applyAlignment="1" applyProtection="1">
      <alignment horizontal="center" vertical="center" textRotation="180" wrapText="1"/>
      <protection locked="0"/>
    </xf>
    <xf numFmtId="0" fontId="3" fillId="12" borderId="55" xfId="0" applyFont="1" applyFill="1" applyBorder="1" applyAlignment="1" applyProtection="1">
      <alignment horizontal="center" vertical="top"/>
      <protection locked="0"/>
    </xf>
    <xf numFmtId="0" fontId="3" fillId="12" borderId="55" xfId="0" applyFont="1" applyFill="1" applyBorder="1" applyAlignment="1" applyProtection="1">
      <alignment horizontal="left" vertical="top"/>
      <protection locked="0"/>
    </xf>
    <xf numFmtId="0" fontId="12" fillId="12" borderId="55" xfId="0" applyFont="1" applyFill="1" applyBorder="1" applyAlignment="1" applyProtection="1">
      <alignment vertical="center" wrapText="1"/>
      <protection locked="0"/>
    </xf>
    <xf numFmtId="0" fontId="3" fillId="12" borderId="55" xfId="0" applyFont="1" applyFill="1" applyBorder="1" applyAlignment="1" applyProtection="1">
      <alignment horizontal="center" vertical="center"/>
      <protection locked="0"/>
    </xf>
    <xf numFmtId="0" fontId="12" fillId="12" borderId="1" xfId="0" applyFont="1" applyFill="1" applyBorder="1" applyAlignment="1" applyProtection="1">
      <alignment wrapText="1"/>
      <protection locked="0"/>
    </xf>
    <xf numFmtId="0" fontId="7" fillId="12" borderId="39" xfId="0" applyFont="1" applyFill="1" applyBorder="1" applyAlignment="1" applyProtection="1">
      <alignment horizontal="center"/>
      <protection locked="0"/>
    </xf>
    <xf numFmtId="0" fontId="7" fillId="12" borderId="75" xfId="0" applyFont="1" applyFill="1" applyBorder="1" applyAlignment="1" applyProtection="1">
      <alignment vertical="center" wrapText="1"/>
      <protection locked="0"/>
    </xf>
    <xf numFmtId="0" fontId="7" fillId="12" borderId="76" xfId="0" applyFont="1" applyFill="1" applyBorder="1" applyAlignment="1" applyProtection="1">
      <alignment vertical="center" wrapText="1"/>
      <protection locked="0"/>
    </xf>
    <xf numFmtId="0" fontId="0" fillId="12" borderId="1" xfId="0" applyFont="1" applyFill="1" applyBorder="1" applyProtection="1">
      <protection locked="0"/>
    </xf>
    <xf numFmtId="0" fontId="41" fillId="11" borderId="1" xfId="0" applyFont="1" applyFill="1" applyBorder="1" applyAlignment="1" applyProtection="1">
      <alignment horizontal="center"/>
      <protection locked="0"/>
    </xf>
    <xf numFmtId="0" fontId="11" fillId="12" borderId="1" xfId="0" applyFont="1" applyFill="1" applyBorder="1" applyAlignment="1" applyProtection="1">
      <alignment horizontal="center" wrapText="1"/>
      <protection locked="0"/>
    </xf>
    <xf numFmtId="0" fontId="45" fillId="11" borderId="1" xfId="0" applyFont="1" applyFill="1" applyBorder="1" applyProtection="1">
      <protection locked="0"/>
    </xf>
    <xf numFmtId="0" fontId="3" fillId="12" borderId="1" xfId="1" applyFill="1" applyBorder="1" applyAlignment="1" applyProtection="1">
      <alignment horizontal="center" vertical="top"/>
      <protection locked="0"/>
    </xf>
    <xf numFmtId="0" fontId="3" fillId="12" borderId="1" xfId="1" applyFill="1" applyBorder="1" applyAlignment="1" applyProtection="1">
      <alignment horizontal="left" vertical="top"/>
      <protection locked="0"/>
    </xf>
    <xf numFmtId="0" fontId="3" fillId="12" borderId="1" xfId="1" applyFill="1" applyBorder="1" applyAlignment="1" applyProtection="1">
      <alignment horizontal="center"/>
      <protection locked="0"/>
    </xf>
    <xf numFmtId="0" fontId="4" fillId="12" borderId="1" xfId="0" applyFont="1" applyFill="1" applyBorder="1" applyAlignment="1" applyProtection="1">
      <alignment horizontal="center" textRotation="180" wrapText="1"/>
      <protection locked="0"/>
    </xf>
    <xf numFmtId="0" fontId="8" fillId="12" borderId="1" xfId="0" applyFont="1" applyFill="1" applyBorder="1" applyAlignment="1" applyProtection="1">
      <alignment horizontal="center" textRotation="180" wrapText="1"/>
      <protection locked="0"/>
    </xf>
    <xf numFmtId="0" fontId="3" fillId="12" borderId="1" xfId="1" applyFill="1" applyBorder="1" applyAlignment="1" applyProtection="1">
      <alignment horizontal="left" vertical="top" wrapText="1"/>
      <protection locked="0"/>
    </xf>
    <xf numFmtId="0" fontId="3" fillId="12" borderId="1" xfId="1" applyFill="1" applyBorder="1" applyAlignment="1" applyProtection="1">
      <alignment wrapText="1"/>
      <protection locked="0"/>
    </xf>
    <xf numFmtId="0" fontId="41" fillId="11" borderId="55" xfId="0" applyFont="1" applyFill="1" applyBorder="1" applyAlignment="1" applyProtection="1">
      <alignment horizontal="center" vertical="center" textRotation="180"/>
      <protection locked="0"/>
    </xf>
    <xf numFmtId="0" fontId="7" fillId="12" borderId="55" xfId="0" applyFont="1" applyFill="1" applyBorder="1" applyAlignment="1" applyProtection="1">
      <alignment horizontal="center" vertical="center"/>
      <protection locked="0"/>
    </xf>
    <xf numFmtId="0" fontId="7" fillId="12" borderId="77" xfId="0" applyFont="1" applyFill="1" applyBorder="1" applyAlignment="1" applyProtection="1">
      <alignment vertical="center" wrapText="1"/>
      <protection locked="0"/>
    </xf>
    <xf numFmtId="0" fontId="27" fillId="11" borderId="55" xfId="0" applyFont="1" applyFill="1" applyBorder="1" applyAlignment="1" applyProtection="1">
      <alignment horizontal="left" vertical="top" textRotation="180"/>
      <protection locked="0"/>
    </xf>
    <xf numFmtId="0" fontId="41" fillId="11" borderId="55" xfId="0" applyFont="1" applyFill="1" applyBorder="1" applyAlignment="1" applyProtection="1">
      <alignment horizontal="center" vertical="center" textRotation="180" wrapText="1"/>
      <protection locked="0"/>
    </xf>
    <xf numFmtId="0" fontId="27" fillId="11" borderId="55" xfId="0" applyFont="1" applyFill="1" applyBorder="1" applyAlignment="1" applyProtection="1">
      <alignment horizontal="center" vertical="top" textRotation="180" wrapText="1"/>
      <protection locked="0"/>
    </xf>
    <xf numFmtId="0" fontId="11" fillId="12" borderId="1" xfId="0" applyFont="1" applyFill="1" applyBorder="1" applyAlignment="1" applyProtection="1">
      <alignment horizontal="center" vertical="center" wrapText="1"/>
      <protection locked="0"/>
    </xf>
    <xf numFmtId="0" fontId="12" fillId="12" borderId="1" xfId="0" applyFont="1" applyFill="1" applyBorder="1" applyAlignment="1" applyProtection="1">
      <alignment vertical="center" wrapText="1"/>
      <protection locked="0"/>
    </xf>
    <xf numFmtId="0" fontId="3" fillId="12" borderId="1" xfId="0" applyFont="1" applyFill="1" applyBorder="1" applyAlignment="1" applyProtection="1">
      <alignment horizontal="center" vertical="center"/>
      <protection locked="0"/>
    </xf>
    <xf numFmtId="0" fontId="7" fillId="12" borderId="1" xfId="0" applyFont="1" applyFill="1" applyBorder="1" applyAlignment="1" applyProtection="1">
      <alignment vertical="center" wrapText="1"/>
      <protection locked="0"/>
    </xf>
    <xf numFmtId="0" fontId="4" fillId="12" borderId="1" xfId="0" applyFont="1" applyFill="1" applyBorder="1" applyAlignment="1" applyProtection="1">
      <alignment horizontal="center" vertical="center" textRotation="180" wrapText="1"/>
      <protection locked="0"/>
    </xf>
    <xf numFmtId="0" fontId="41" fillId="11" borderId="1" xfId="0" applyFont="1" applyFill="1" applyBorder="1" applyAlignment="1" applyProtection="1">
      <alignment horizontal="center" vertical="center"/>
      <protection locked="0"/>
    </xf>
    <xf numFmtId="0" fontId="41" fillId="11" borderId="1" xfId="0" applyFont="1" applyFill="1" applyBorder="1" applyAlignment="1" applyProtection="1">
      <alignment horizontal="center" vertical="center" textRotation="180" wrapText="1"/>
      <protection locked="0"/>
    </xf>
    <xf numFmtId="0" fontId="7" fillId="12" borderId="1" xfId="0" applyFont="1" applyFill="1" applyBorder="1" applyAlignment="1" applyProtection="1">
      <alignment horizontal="center" vertical="center"/>
      <protection locked="0"/>
    </xf>
    <xf numFmtId="0" fontId="41" fillId="11" borderId="3" xfId="0" applyFont="1" applyFill="1" applyBorder="1" applyAlignment="1" applyProtection="1">
      <alignment horizontal="center" vertical="center" wrapText="1"/>
      <protection locked="0"/>
    </xf>
    <xf numFmtId="0" fontId="3" fillId="12" borderId="55" xfId="0" applyFont="1" applyFill="1" applyBorder="1" applyAlignment="1" applyProtection="1">
      <alignment horizontal="center" vertical="top" wrapText="1"/>
      <protection locked="0"/>
    </xf>
    <xf numFmtId="0" fontId="3" fillId="12" borderId="55" xfId="0" applyFont="1" applyFill="1" applyBorder="1" applyAlignment="1" applyProtection="1">
      <alignment horizontal="left" vertical="top" wrapText="1"/>
      <protection locked="0"/>
    </xf>
    <xf numFmtId="0" fontId="3"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horizontal="center" wrapText="1"/>
      <protection locked="0"/>
    </xf>
    <xf numFmtId="0" fontId="4" fillId="12" borderId="55" xfId="0" applyFont="1" applyFill="1" applyBorder="1" applyAlignment="1" applyProtection="1">
      <alignment horizontal="center" vertical="center" textRotation="180" wrapText="1"/>
      <protection locked="0"/>
    </xf>
    <xf numFmtId="0" fontId="7"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vertical="center" wrapText="1"/>
      <protection locked="0"/>
    </xf>
    <xf numFmtId="0" fontId="8" fillId="12" borderId="55" xfId="0" applyFont="1" applyFill="1" applyBorder="1" applyAlignment="1" applyProtection="1">
      <alignment horizontal="center" vertical="center"/>
      <protection locked="0"/>
    </xf>
    <xf numFmtId="0" fontId="0" fillId="12" borderId="0" xfId="0" applyFont="1" applyFill="1" applyProtection="1">
      <protection locked="0"/>
    </xf>
    <xf numFmtId="0" fontId="14" fillId="12" borderId="55" xfId="0" applyFont="1" applyFill="1" applyBorder="1" applyAlignment="1" applyProtection="1">
      <alignment horizontal="center" vertical="center"/>
      <protection locked="0"/>
    </xf>
    <xf numFmtId="0" fontId="0" fillId="12" borderId="1" xfId="0" applyFont="1" applyFill="1" applyBorder="1" applyAlignment="1" applyProtection="1">
      <alignment textRotation="90"/>
      <protection locked="0"/>
    </xf>
    <xf numFmtId="0" fontId="14" fillId="12" borderId="1" xfId="0" applyFont="1" applyFill="1" applyBorder="1" applyAlignment="1" applyProtection="1">
      <alignment horizontal="center" vertical="center"/>
      <protection locked="0"/>
    </xf>
    <xf numFmtId="0" fontId="0" fillId="14" borderId="0" xfId="0" applyFont="1" applyFill="1"/>
    <xf numFmtId="0" fontId="10" fillId="14" borderId="0" xfId="0" applyFont="1" applyFill="1"/>
    <xf numFmtId="0" fontId="1" fillId="14" borderId="0" xfId="6" applyFont="1" applyFill="1" applyBorder="1" applyAlignment="1">
      <alignment vertical="center"/>
    </xf>
    <xf numFmtId="0" fontId="29" fillId="14" borderId="0" xfId="6" applyFont="1" applyFill="1" applyBorder="1" applyAlignment="1">
      <alignment vertical="center"/>
    </xf>
    <xf numFmtId="0" fontId="12" fillId="14" borderId="0" xfId="6" applyFont="1" applyFill="1" applyBorder="1" applyAlignment="1">
      <alignment vertical="center" wrapText="1"/>
    </xf>
    <xf numFmtId="0" fontId="7" fillId="14" borderId="0" xfId="6" applyFont="1" applyFill="1" applyBorder="1" applyAlignment="1">
      <alignment vertical="center" wrapText="1"/>
    </xf>
    <xf numFmtId="0" fontId="14" fillId="14" borderId="0" xfId="6" applyFont="1" applyFill="1" applyBorder="1" applyAlignment="1">
      <alignment vertical="center" wrapText="1"/>
    </xf>
    <xf numFmtId="0" fontId="0" fillId="14" borderId="0" xfId="0" applyFont="1" applyFill="1" applyBorder="1"/>
    <xf numFmtId="0" fontId="10" fillId="14" borderId="0" xfId="0" applyFont="1" applyFill="1" applyBorder="1"/>
    <xf numFmtId="0" fontId="15" fillId="14" borderId="0" xfId="6" applyFont="1" applyFill="1" applyBorder="1" applyAlignment="1">
      <alignment vertical="center" wrapText="1"/>
    </xf>
    <xf numFmtId="0" fontId="3" fillId="14" borderId="0" xfId="0" applyFont="1" applyFill="1" applyAlignment="1">
      <alignment horizontal="center" vertical="center"/>
    </xf>
    <xf numFmtId="0" fontId="3" fillId="14" borderId="0" xfId="0" applyFont="1" applyFill="1" applyAlignment="1">
      <alignment horizontal="center" vertical="center" wrapText="1"/>
    </xf>
    <xf numFmtId="0" fontId="1" fillId="14" borderId="0" xfId="6" applyFont="1" applyFill="1" applyBorder="1" applyAlignment="1">
      <alignment vertical="center" wrapText="1"/>
    </xf>
    <xf numFmtId="0" fontId="29" fillId="14" borderId="0" xfId="6" applyFont="1" applyFill="1" applyBorder="1" applyAlignment="1">
      <alignment vertical="center" wrapText="1"/>
    </xf>
    <xf numFmtId="0" fontId="46" fillId="14" borderId="0" xfId="0" applyFont="1" applyFill="1"/>
    <xf numFmtId="0" fontId="46" fillId="14" borderId="0" xfId="6" applyFont="1" applyFill="1" applyBorder="1" applyAlignment="1">
      <alignment vertical="center"/>
    </xf>
    <xf numFmtId="0" fontId="49" fillId="14" borderId="0" xfId="0" applyFont="1" applyFill="1" applyAlignment="1">
      <alignment horizontal="center" vertical="center"/>
    </xf>
    <xf numFmtId="0" fontId="46" fillId="14" borderId="0" xfId="6" applyFont="1" applyFill="1" applyBorder="1" applyAlignment="1">
      <alignment vertical="center" wrapText="1"/>
    </xf>
    <xf numFmtId="0" fontId="50" fillId="14" borderId="0" xfId="0" applyFont="1" applyFill="1"/>
    <xf numFmtId="0" fontId="0" fillId="15" borderId="1" xfId="0" applyFont="1" applyFill="1" applyBorder="1" applyAlignment="1">
      <alignment horizontal="center" vertical="center"/>
    </xf>
    <xf numFmtId="0" fontId="0" fillId="15" borderId="26" xfId="0" applyFont="1" applyFill="1" applyBorder="1" applyAlignment="1">
      <alignment horizontal="center" vertical="center"/>
    </xf>
    <xf numFmtId="0" fontId="0" fillId="15" borderId="21" xfId="0" applyFont="1" applyFill="1" applyBorder="1" applyAlignment="1">
      <alignment horizontal="center" vertical="center"/>
    </xf>
    <xf numFmtId="0" fontId="6" fillId="0" borderId="51" xfId="0" applyFont="1" applyBorder="1" applyAlignment="1" applyProtection="1">
      <alignment horizontal="center" vertical="top"/>
      <protection locked="0"/>
    </xf>
    <xf numFmtId="0" fontId="6" fillId="0" borderId="51" xfId="0" applyFont="1" applyBorder="1" applyAlignment="1" applyProtection="1">
      <alignment horizontal="left" vertical="top"/>
      <protection locked="0"/>
    </xf>
    <xf numFmtId="0" fontId="7" fillId="12" borderId="51" xfId="0" applyFont="1" applyFill="1" applyBorder="1" applyAlignment="1" applyProtection="1">
      <alignment horizontal="center" vertical="center"/>
      <protection locked="0"/>
    </xf>
    <xf numFmtId="0" fontId="7" fillId="0" borderId="51" xfId="0" applyFont="1" applyBorder="1" applyAlignment="1" applyProtection="1">
      <alignment horizontal="center" vertical="center"/>
      <protection locked="0"/>
    </xf>
    <xf numFmtId="0" fontId="7" fillId="0" borderId="78" xfId="0" applyFont="1" applyBorder="1" applyAlignment="1" applyProtection="1">
      <alignment vertical="center" wrapText="1"/>
      <protection locked="0"/>
    </xf>
    <xf numFmtId="0" fontId="42" fillId="11" borderId="1" xfId="6" applyFont="1" applyFill="1" applyBorder="1" applyAlignment="1" applyProtection="1">
      <alignment horizontal="center" vertical="center"/>
    </xf>
    <xf numFmtId="0" fontId="42" fillId="11" borderId="1" xfId="0" applyFont="1" applyFill="1" applyBorder="1" applyAlignment="1" applyProtection="1">
      <alignment horizontal="left" vertical="center" wrapText="1"/>
    </xf>
    <xf numFmtId="0" fontId="10" fillId="12" borderId="1" xfId="6" applyFont="1" applyFill="1" applyBorder="1" applyAlignment="1" applyProtection="1">
      <alignment horizontal="center" vertical="center" wrapText="1"/>
    </xf>
    <xf numFmtId="0" fontId="10" fillId="12" borderId="1" xfId="0" applyFont="1" applyFill="1" applyBorder="1" applyAlignment="1" applyProtection="1">
      <alignment horizontal="left" vertical="center" wrapText="1"/>
    </xf>
    <xf numFmtId="0" fontId="7"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center" wrapText="1"/>
    </xf>
    <xf numFmtId="0" fontId="3" fillId="0" borderId="1" xfId="0" applyFont="1" applyBorder="1" applyAlignment="1" applyProtection="1">
      <alignment horizontal="left" vertical="center" wrapText="1"/>
    </xf>
    <xf numFmtId="0" fontId="9" fillId="0" borderId="1" xfId="0" applyFont="1" applyBorder="1" applyAlignment="1" applyProtection="1">
      <alignment horizontal="center" vertical="center" wrapText="1"/>
    </xf>
    <xf numFmtId="0" fontId="10" fillId="12" borderId="0" xfId="0" applyFont="1" applyFill="1" applyAlignment="1" applyProtection="1">
      <alignment horizontal="left" vertical="center" wrapText="1"/>
    </xf>
    <xf numFmtId="0" fontId="10" fillId="12"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10" fillId="0" borderId="1" xfId="6" applyFont="1" applyBorder="1" applyAlignment="1" applyProtection="1">
      <alignment horizontal="center" vertical="center" wrapText="1"/>
    </xf>
    <xf numFmtId="0" fontId="3" fillId="0" borderId="1" xfId="0" applyFont="1" applyBorder="1" applyAlignment="1" applyProtection="1">
      <alignment horizontal="center" textRotation="90" wrapText="1"/>
    </xf>
    <xf numFmtId="0" fontId="10" fillId="0" borderId="1"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42" fillId="11" borderId="1" xfId="0" applyFont="1" applyFill="1" applyBorder="1" applyAlignment="1" applyProtection="1">
      <alignment horizontal="center" wrapText="1"/>
    </xf>
    <xf numFmtId="9" fontId="42" fillId="11" borderId="1" xfId="0" applyNumberFormat="1" applyFont="1" applyFill="1" applyBorder="1" applyAlignment="1" applyProtection="1">
      <alignment horizontal="center" textRotation="180" wrapText="1"/>
    </xf>
    <xf numFmtId="9" fontId="46" fillId="14" borderId="0" xfId="0" applyNumberFormat="1" applyFont="1" applyFill="1" applyAlignment="1" applyProtection="1">
      <alignment horizontal="left"/>
    </xf>
    <xf numFmtId="0" fontId="3" fillId="12" borderId="1" xfId="0" applyFont="1" applyFill="1" applyBorder="1" applyAlignment="1" applyProtection="1">
      <alignment horizontal="center"/>
    </xf>
    <xf numFmtId="9" fontId="46" fillId="14" borderId="0" xfId="7" applyFont="1" applyFill="1" applyAlignment="1" applyProtection="1">
      <alignment horizontal="left"/>
    </xf>
    <xf numFmtId="0" fontId="3" fillId="0" borderId="1" xfId="0" applyFont="1" applyFill="1" applyBorder="1" applyAlignment="1" applyProtection="1">
      <alignment horizontal="left" vertical="top" wrapText="1"/>
    </xf>
    <xf numFmtId="0" fontId="42" fillId="11" borderId="1" xfId="0" applyFont="1" applyFill="1" applyBorder="1" applyAlignment="1" applyProtection="1">
      <alignment horizontal="center" vertical="center"/>
    </xf>
    <xf numFmtId="0" fontId="3" fillId="0" borderId="16" xfId="0" applyFont="1" applyFill="1" applyBorder="1" applyAlignment="1" applyProtection="1">
      <alignment horizontal="left" vertical="center" wrapText="1"/>
    </xf>
    <xf numFmtId="0" fontId="3" fillId="12" borderId="1" xfId="1" applyFill="1" applyBorder="1" applyAlignment="1" applyProtection="1">
      <alignment horizontal="center"/>
    </xf>
    <xf numFmtId="0" fontId="42" fillId="11" borderId="3" xfId="0" applyFont="1" applyFill="1" applyBorder="1" applyAlignment="1" applyProtection="1">
      <alignment horizontal="center" vertical="center"/>
    </xf>
    <xf numFmtId="0" fontId="42" fillId="11" borderId="55" xfId="0" applyFont="1" applyFill="1" applyBorder="1" applyAlignment="1" applyProtection="1">
      <alignment horizontal="left" vertical="center" wrapText="1"/>
    </xf>
    <xf numFmtId="0" fontId="10" fillId="12" borderId="3" xfId="0" applyFont="1" applyFill="1" applyBorder="1" applyAlignment="1" applyProtection="1">
      <alignment horizontal="center" vertical="center" wrapText="1"/>
    </xf>
    <xf numFmtId="0" fontId="10" fillId="12" borderId="55" xfId="0" applyFont="1" applyFill="1" applyBorder="1" applyAlignment="1" applyProtection="1">
      <alignment horizontal="left" vertical="center" wrapText="1"/>
    </xf>
    <xf numFmtId="0" fontId="10" fillId="12" borderId="39" xfId="0" applyFont="1" applyFill="1" applyBorder="1" applyAlignment="1" applyProtection="1">
      <alignment horizontal="left" vertical="center" wrapText="1"/>
    </xf>
    <xf numFmtId="0" fontId="42" fillId="11" borderId="39" xfId="0" applyFont="1" applyFill="1" applyBorder="1" applyAlignment="1" applyProtection="1">
      <alignment horizontal="left" vertical="center" wrapText="1"/>
    </xf>
    <xf numFmtId="0" fontId="42" fillId="11" borderId="3" xfId="0" applyFont="1" applyFill="1" applyBorder="1" applyAlignment="1" applyProtection="1">
      <alignment horizontal="center" vertical="center" wrapText="1"/>
    </xf>
    <xf numFmtId="0" fontId="0" fillId="0" borderId="1" xfId="0" applyFill="1" applyBorder="1" applyAlignment="1" applyProtection="1">
      <alignment horizontal="left" vertical="center" wrapText="1"/>
    </xf>
    <xf numFmtId="0" fontId="10" fillId="0" borderId="16" xfId="6"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16" fillId="3" borderId="62" xfId="0" applyFont="1" applyFill="1" applyBorder="1" applyAlignment="1" applyProtection="1">
      <alignment horizontal="center"/>
    </xf>
    <xf numFmtId="0" fontId="16" fillId="4" borderId="62" xfId="0" applyFont="1" applyFill="1" applyBorder="1" applyAlignment="1" applyProtection="1">
      <alignment horizontal="center"/>
    </xf>
    <xf numFmtId="0" fontId="16" fillId="5" borderId="62" xfId="0" applyFont="1" applyFill="1" applyBorder="1" applyAlignment="1" applyProtection="1">
      <alignment horizontal="center"/>
    </xf>
    <xf numFmtId="0" fontId="17" fillId="6" borderId="62" xfId="0" applyFont="1" applyFill="1" applyBorder="1" applyAlignment="1" applyProtection="1">
      <alignment horizontal="center"/>
    </xf>
    <xf numFmtId="0" fontId="17" fillId="9" borderId="44" xfId="0" applyFont="1" applyFill="1" applyBorder="1" applyAlignment="1" applyProtection="1">
      <alignment horizontal="center"/>
    </xf>
    <xf numFmtId="0" fontId="0" fillId="0" borderId="59" xfId="0" applyFont="1" applyBorder="1" applyAlignment="1">
      <alignment wrapText="1"/>
    </xf>
    <xf numFmtId="0" fontId="0" fillId="14" borderId="0" xfId="0" applyFont="1" applyFill="1" applyAlignment="1">
      <alignment wrapText="1"/>
    </xf>
    <xf numFmtId="0" fontId="46" fillId="14" borderId="0" xfId="0" applyFont="1" applyFill="1" applyProtection="1"/>
    <xf numFmtId="0" fontId="46" fillId="14" borderId="0" xfId="0" applyFont="1" applyFill="1" applyProtection="1">
      <protection locked="0"/>
    </xf>
    <xf numFmtId="0" fontId="7" fillId="0" borderId="1" xfId="0" applyFont="1" applyBorder="1" applyAlignment="1" applyProtection="1">
      <alignment horizontal="center" vertical="top" wrapText="1"/>
      <protection locked="0"/>
    </xf>
    <xf numFmtId="0" fontId="46" fillId="14" borderId="0" xfId="6" applyFont="1" applyFill="1" applyBorder="1" applyAlignment="1" applyProtection="1">
      <alignment vertical="center"/>
    </xf>
    <xf numFmtId="0" fontId="28" fillId="14" borderId="0" xfId="6" applyFont="1" applyFill="1" applyBorder="1" applyAlignment="1" applyProtection="1">
      <alignment vertical="center"/>
    </xf>
    <xf numFmtId="0" fontId="0" fillId="14" borderId="0" xfId="0" applyFont="1" applyFill="1" applyProtection="1"/>
    <xf numFmtId="0" fontId="28" fillId="14" borderId="0" xfId="0" applyFont="1" applyFill="1" applyProtection="1">
      <protection locked="0"/>
    </xf>
    <xf numFmtId="0" fontId="45" fillId="14" borderId="0" xfId="6" applyFont="1" applyFill="1" applyBorder="1" applyAlignment="1" applyProtection="1">
      <alignment vertical="center"/>
      <protection locked="0"/>
    </xf>
    <xf numFmtId="0" fontId="41" fillId="14" borderId="0" xfId="6" applyFont="1" applyFill="1" applyBorder="1" applyAlignment="1" applyProtection="1">
      <alignment vertical="center" wrapText="1"/>
      <protection locked="0"/>
    </xf>
    <xf numFmtId="0" fontId="47" fillId="14" borderId="0" xfId="6" applyFont="1" applyFill="1" applyBorder="1" applyAlignment="1" applyProtection="1">
      <alignment vertical="center" wrapText="1"/>
      <protection locked="0"/>
    </xf>
    <xf numFmtId="0" fontId="43" fillId="14" borderId="0" xfId="6" applyFont="1" applyFill="1" applyBorder="1" applyAlignment="1" applyProtection="1">
      <alignment vertical="center" wrapText="1"/>
      <protection locked="0"/>
    </xf>
    <xf numFmtId="0" fontId="44" fillId="14" borderId="0" xfId="0" applyFont="1" applyFill="1" applyProtection="1">
      <protection locked="0"/>
    </xf>
    <xf numFmtId="0" fontId="0" fillId="14" borderId="0" xfId="0" applyFont="1" applyFill="1" applyProtection="1">
      <protection locked="0"/>
    </xf>
    <xf numFmtId="0" fontId="13" fillId="7" borderId="0" xfId="6" applyFont="1" applyFill="1" applyAlignment="1" applyProtection="1">
      <alignment horizontal="center" vertical="center"/>
      <protection locked="0"/>
    </xf>
    <xf numFmtId="0" fontId="13" fillId="7" borderId="0" xfId="6" applyFont="1" applyFill="1" applyAlignment="1" applyProtection="1">
      <alignment horizontal="center" vertical="top"/>
      <protection locked="0"/>
    </xf>
    <xf numFmtId="0" fontId="13" fillId="7" borderId="0" xfId="6" applyFont="1" applyFill="1" applyAlignment="1" applyProtection="1">
      <alignment horizontal="left" vertical="top" wrapText="1"/>
      <protection locked="0"/>
    </xf>
    <xf numFmtId="0" fontId="3" fillId="7" borderId="0" xfId="0" applyFont="1" applyFill="1" applyAlignment="1" applyProtection="1">
      <alignment horizontal="center" vertical="top"/>
      <protection locked="0"/>
    </xf>
    <xf numFmtId="0" fontId="3" fillId="7" borderId="0" xfId="0" applyFont="1" applyFill="1" applyAlignment="1" applyProtection="1">
      <alignment horizontal="left" vertical="top"/>
      <protection locked="0"/>
    </xf>
    <xf numFmtId="0" fontId="3" fillId="7" borderId="0" xfId="0" applyFont="1" applyFill="1" applyAlignment="1" applyProtection="1">
      <alignment horizontal="center" vertical="center"/>
      <protection locked="0"/>
    </xf>
    <xf numFmtId="0" fontId="46" fillId="14" borderId="0" xfId="6" applyFont="1" applyFill="1" applyBorder="1" applyAlignment="1" applyProtection="1">
      <alignment vertical="center"/>
      <protection locked="0"/>
    </xf>
    <xf numFmtId="0" fontId="28" fillId="14" borderId="0" xfId="6" applyFont="1" applyFill="1" applyBorder="1" applyAlignment="1" applyProtection="1">
      <alignment vertical="center"/>
      <protection locked="0"/>
    </xf>
    <xf numFmtId="0" fontId="46" fillId="14" borderId="0" xfId="0" applyFont="1" applyFill="1" applyAlignment="1" applyProtection="1">
      <alignment vertical="center"/>
    </xf>
    <xf numFmtId="0" fontId="28" fillId="14" borderId="0" xfId="0" applyFont="1" applyFill="1" applyAlignment="1" applyProtection="1">
      <alignment vertical="center"/>
    </xf>
    <xf numFmtId="0" fontId="7" fillId="14" borderId="0" xfId="6" applyFont="1" applyFill="1" applyBorder="1" applyAlignment="1" applyProtection="1">
      <alignment vertical="center" wrapText="1"/>
      <protection locked="0"/>
    </xf>
    <xf numFmtId="0" fontId="49" fillId="14" borderId="0" xfId="0" applyFont="1" applyFill="1" applyAlignment="1" applyProtection="1">
      <alignment horizontal="center" vertical="center"/>
    </xf>
    <xf numFmtId="0" fontId="27" fillId="14" borderId="0" xfId="0" applyFont="1" applyFill="1" applyAlignment="1" applyProtection="1">
      <alignment horizontal="center" vertical="center"/>
    </xf>
    <xf numFmtId="0" fontId="46" fillId="14" borderId="0" xfId="6" applyFont="1" applyFill="1" applyBorder="1" applyAlignment="1" applyProtection="1">
      <alignment vertical="center" wrapText="1"/>
    </xf>
    <xf numFmtId="0" fontId="28" fillId="14" borderId="0" xfId="6" applyFont="1" applyFill="1" applyBorder="1" applyAlignment="1" applyProtection="1">
      <alignment vertical="center" wrapText="1"/>
    </xf>
    <xf numFmtId="0" fontId="48" fillId="14" borderId="0" xfId="6" applyFont="1" applyFill="1" applyBorder="1" applyAlignment="1" applyProtection="1">
      <alignment vertical="center" wrapText="1"/>
      <protection locked="0"/>
    </xf>
    <xf numFmtId="0" fontId="1" fillId="14" borderId="0" xfId="6" applyFont="1" applyFill="1" applyBorder="1" applyAlignment="1" applyProtection="1">
      <alignment vertical="center"/>
    </xf>
    <xf numFmtId="0" fontId="29" fillId="14" borderId="0" xfId="6" applyFont="1" applyFill="1" applyBorder="1" applyAlignment="1" applyProtection="1">
      <alignment vertical="center"/>
      <protection locked="0"/>
    </xf>
    <xf numFmtId="0" fontId="12" fillId="14" borderId="0" xfId="6" applyFont="1" applyFill="1" applyBorder="1" applyAlignment="1" applyProtection="1">
      <alignment vertical="center" wrapText="1"/>
      <protection locked="0"/>
    </xf>
    <xf numFmtId="0" fontId="15" fillId="14" borderId="0" xfId="6" applyFont="1" applyFill="1" applyBorder="1" applyAlignment="1" applyProtection="1">
      <alignment vertical="center" wrapText="1"/>
      <protection locked="0"/>
    </xf>
    <xf numFmtId="0" fontId="10" fillId="14" borderId="0" xfId="0" applyFont="1" applyFill="1" applyProtection="1">
      <protection locked="0"/>
    </xf>
    <xf numFmtId="0" fontId="14" fillId="14" borderId="0" xfId="6" applyFont="1" applyFill="1" applyBorder="1" applyAlignment="1" applyProtection="1">
      <alignment vertical="center" wrapText="1"/>
      <protection locked="0"/>
    </xf>
    <xf numFmtId="0" fontId="46" fillId="14" borderId="0" xfId="0" applyFont="1" applyFill="1" applyBorder="1" applyProtection="1">
      <protection locked="0"/>
    </xf>
    <xf numFmtId="0" fontId="0" fillId="14" borderId="0" xfId="0" applyFont="1" applyFill="1" applyBorder="1" applyProtection="1">
      <protection locked="0"/>
    </xf>
    <xf numFmtId="0" fontId="10" fillId="14" borderId="0" xfId="0" applyFont="1" applyFill="1" applyBorder="1" applyProtection="1">
      <protection locked="0"/>
    </xf>
    <xf numFmtId="0" fontId="50" fillId="14" borderId="0" xfId="0" applyFont="1" applyFill="1" applyProtection="1">
      <protection locked="0"/>
    </xf>
    <xf numFmtId="0" fontId="32" fillId="0" borderId="4" xfId="0" applyFont="1" applyBorder="1" applyAlignment="1" applyProtection="1">
      <alignment horizontal="left" vertical="top"/>
      <protection locked="0"/>
    </xf>
    <xf numFmtId="0" fontId="0" fillId="0" borderId="4" xfId="0" applyFont="1" applyBorder="1" applyProtection="1">
      <protection locked="0"/>
    </xf>
    <xf numFmtId="0" fontId="34" fillId="0" borderId="4" xfId="0" applyFont="1" applyBorder="1" applyAlignment="1" applyProtection="1">
      <alignment horizontal="center"/>
      <protection locked="0"/>
    </xf>
    <xf numFmtId="0" fontId="33" fillId="0" borderId="4" xfId="0" applyFont="1" applyBorder="1" applyAlignment="1" applyProtection="1">
      <alignment horizontal="center"/>
      <protection locked="0"/>
    </xf>
    <xf numFmtId="0" fontId="16" fillId="0" borderId="4" xfId="0" applyFont="1" applyBorder="1" applyAlignment="1" applyProtection="1">
      <alignment horizontal="center"/>
      <protection locked="0"/>
    </xf>
    <xf numFmtId="0" fontId="0" fillId="0" borderId="37" xfId="0" applyFont="1" applyBorder="1" applyProtection="1">
      <protection locked="0"/>
    </xf>
    <xf numFmtId="0" fontId="0" fillId="0" borderId="60" xfId="0" applyFont="1" applyBorder="1" applyProtection="1">
      <protection locked="0"/>
    </xf>
    <xf numFmtId="0" fontId="3" fillId="15" borderId="80" xfId="0" applyFont="1" applyFill="1" applyBorder="1" applyAlignment="1">
      <alignment horizontal="center" vertical="center"/>
    </xf>
    <xf numFmtId="0" fontId="0" fillId="15" borderId="81" xfId="0" applyFont="1" applyFill="1" applyBorder="1" applyAlignment="1">
      <alignment horizontal="center" vertical="center"/>
    </xf>
    <xf numFmtId="0" fontId="0" fillId="15" borderId="82" xfId="0" applyFont="1" applyFill="1" applyBorder="1" applyAlignment="1">
      <alignment horizontal="center" vertical="center"/>
    </xf>
    <xf numFmtId="0" fontId="0" fillId="0" borderId="59"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wrapText="1"/>
    </xf>
    <xf numFmtId="0" fontId="6" fillId="0" borderId="0" xfId="3" applyFont="1" applyBorder="1" applyAlignment="1" applyProtection="1">
      <alignment vertical="top" wrapText="1"/>
    </xf>
    <xf numFmtId="0" fontId="16" fillId="2" borderId="12" xfId="0" applyFont="1" applyFill="1" applyBorder="1" applyAlignment="1" applyProtection="1">
      <alignment horizontal="right"/>
    </xf>
    <xf numFmtId="0" fontId="16" fillId="2" borderId="11" xfId="0" applyFont="1" applyFill="1" applyBorder="1" applyAlignment="1" applyProtection="1">
      <alignment horizontal="right"/>
    </xf>
    <xf numFmtId="14" fontId="16" fillId="2" borderId="11" xfId="0" applyNumberFormat="1" applyFont="1" applyFill="1" applyBorder="1" applyAlignment="1" applyProtection="1">
      <alignment horizontal="left"/>
    </xf>
    <xf numFmtId="0" fontId="16" fillId="2" borderId="0" xfId="0" applyFont="1" applyFill="1" applyBorder="1" applyAlignment="1" applyProtection="1">
      <alignment horizontal="left"/>
    </xf>
    <xf numFmtId="14" fontId="16" fillId="2" borderId="0" xfId="0" applyNumberFormat="1" applyFont="1" applyFill="1" applyBorder="1" applyAlignment="1" applyProtection="1">
      <alignment horizontal="left"/>
    </xf>
    <xf numFmtId="0" fontId="16" fillId="2" borderId="0" xfId="0" applyNumberFormat="1" applyFont="1" applyFill="1" applyBorder="1" applyAlignment="1" applyProtection="1">
      <alignment horizontal="left"/>
      <protection locked="0"/>
    </xf>
    <xf numFmtId="0" fontId="16" fillId="2" borderId="0" xfId="0" applyNumberFormat="1" applyFont="1" applyFill="1" applyBorder="1" applyAlignment="1" applyProtection="1">
      <alignment horizontal="left"/>
    </xf>
    <xf numFmtId="0" fontId="37" fillId="16" borderId="48" xfId="0" applyFont="1" applyFill="1" applyBorder="1"/>
    <xf numFmtId="0" fontId="37" fillId="16" borderId="49" xfId="0" applyFont="1" applyFill="1" applyBorder="1"/>
    <xf numFmtId="0" fontId="37" fillId="16" borderId="8" xfId="0" applyFont="1" applyFill="1" applyBorder="1"/>
    <xf numFmtId="0" fontId="37" fillId="16" borderId="0" xfId="0" applyFont="1" applyFill="1" applyBorder="1"/>
    <xf numFmtId="0" fontId="40" fillId="16" borderId="0" xfId="0" applyFont="1" applyFill="1" applyBorder="1" applyAlignment="1">
      <alignment vertical="center" wrapText="1"/>
    </xf>
    <xf numFmtId="0" fontId="37" fillId="16" borderId="9" xfId="0" applyFont="1" applyFill="1" applyBorder="1"/>
    <xf numFmtId="0" fontId="10" fillId="16" borderId="0" xfId="0" applyFont="1" applyFill="1" applyBorder="1"/>
    <xf numFmtId="0" fontId="0" fillId="16" borderId="9" xfId="0" applyFont="1" applyFill="1" applyBorder="1"/>
    <xf numFmtId="0" fontId="38" fillId="16" borderId="0" xfId="0" applyFont="1" applyFill="1" applyBorder="1"/>
    <xf numFmtId="0" fontId="27" fillId="11" borderId="40" xfId="0" applyFont="1" applyFill="1" applyBorder="1" applyAlignment="1" applyProtection="1">
      <alignment horizontal="left" vertical="top" textRotation="180" wrapText="1"/>
      <protection locked="0"/>
    </xf>
    <xf numFmtId="0" fontId="3" fillId="12" borderId="40" xfId="0" applyFont="1" applyFill="1" applyBorder="1" applyAlignment="1" applyProtection="1">
      <alignment horizontal="left" vertical="top" wrapText="1"/>
    </xf>
    <xf numFmtId="0" fontId="6" fillId="0" borderId="2" xfId="0" applyFont="1" applyBorder="1" applyAlignment="1" applyProtection="1">
      <alignment horizontal="left" vertical="top" wrapText="1"/>
      <protection locked="0"/>
    </xf>
    <xf numFmtId="0" fontId="28" fillId="11" borderId="1" xfId="0" applyFont="1" applyFill="1" applyBorder="1" applyAlignment="1" applyProtection="1">
      <alignment horizontal="left" vertical="top"/>
      <protection locked="0"/>
    </xf>
    <xf numFmtId="0" fontId="3" fillId="12" borderId="40" xfId="1" applyFill="1" applyBorder="1" applyAlignment="1" applyProtection="1">
      <alignment horizontal="left" vertical="top" wrapText="1"/>
    </xf>
    <xf numFmtId="0" fontId="28" fillId="11" borderId="55" xfId="0" applyFont="1" applyFill="1" applyBorder="1" applyAlignment="1" applyProtection="1">
      <alignment horizontal="left" vertical="top"/>
      <protection locked="0"/>
    </xf>
    <xf numFmtId="0" fontId="6" fillId="0" borderId="77" xfId="0" applyFont="1" applyBorder="1" applyAlignment="1" applyProtection="1">
      <alignment horizontal="left" vertical="top" wrapText="1"/>
      <protection locked="0"/>
    </xf>
    <xf numFmtId="0" fontId="6" fillId="2" borderId="55" xfId="0" applyFont="1" applyFill="1" applyBorder="1" applyAlignment="1" applyProtection="1">
      <alignment horizontal="left" vertical="top"/>
      <protection locked="0"/>
    </xf>
    <xf numFmtId="0" fontId="6" fillId="2" borderId="77" xfId="0" applyFont="1" applyFill="1" applyBorder="1" applyAlignment="1" applyProtection="1">
      <alignment horizontal="left" vertical="top" wrapText="1"/>
      <protection locked="0"/>
    </xf>
    <xf numFmtId="0" fontId="3" fillId="2" borderId="55" xfId="0" applyFont="1" applyFill="1" applyBorder="1" applyAlignment="1" applyProtection="1">
      <alignment horizontal="left" vertical="top" wrapText="1"/>
      <protection locked="0"/>
    </xf>
    <xf numFmtId="0" fontId="8" fillId="0" borderId="55" xfId="0" applyFont="1" applyBorder="1" applyAlignment="1" applyProtection="1">
      <alignment horizontal="left" vertical="top"/>
      <protection locked="0"/>
    </xf>
    <xf numFmtId="0" fontId="30" fillId="0" borderId="55" xfId="0" applyFont="1" applyBorder="1" applyAlignment="1" applyProtection="1">
      <alignment horizontal="left" vertical="top" wrapText="1"/>
      <protection locked="0"/>
    </xf>
    <xf numFmtId="0" fontId="30" fillId="0" borderId="1" xfId="0" applyFont="1" applyBorder="1" applyAlignment="1" applyProtection="1">
      <alignment horizontal="left" vertical="top" wrapText="1"/>
      <protection locked="0"/>
    </xf>
    <xf numFmtId="0" fontId="27" fillId="11" borderId="1" xfId="0" applyFont="1" applyFill="1" applyBorder="1" applyAlignment="1" applyProtection="1">
      <alignment horizontal="left" vertical="top" textRotation="180"/>
      <protection locked="0"/>
    </xf>
    <xf numFmtId="0" fontId="6" fillId="0" borderId="40" xfId="0" applyFont="1" applyBorder="1" applyAlignment="1" applyProtection="1">
      <alignment horizontal="left" vertical="top" wrapText="1"/>
      <protection locked="0"/>
    </xf>
    <xf numFmtId="0" fontId="7" fillId="0" borderId="3" xfId="0" applyFont="1" applyBorder="1" applyAlignment="1" applyProtection="1">
      <alignment wrapText="1"/>
      <protection locked="0"/>
    </xf>
    <xf numFmtId="0" fontId="24" fillId="0" borderId="1" xfId="0" applyFont="1" applyFill="1" applyBorder="1" applyAlignment="1" applyProtection="1">
      <alignment horizontal="left" vertical="center" wrapText="1"/>
    </xf>
    <xf numFmtId="0" fontId="0" fillId="0" borderId="4" xfId="0" applyFont="1" applyBorder="1" applyAlignment="1" applyProtection="1">
      <alignment horizontal="center" vertical="top"/>
      <protection locked="0"/>
    </xf>
    <xf numFmtId="0" fontId="34" fillId="0" borderId="4" xfId="0" applyFont="1" applyBorder="1" applyAlignment="1" applyProtection="1">
      <alignment horizontal="center" vertical="top"/>
    </xf>
    <xf numFmtId="0" fontId="33" fillId="0" borderId="4" xfId="0" applyFont="1" applyBorder="1" applyAlignment="1" applyProtection="1">
      <alignment horizontal="center" vertical="top"/>
    </xf>
    <xf numFmtId="0" fontId="16" fillId="0" borderId="4" xfId="0" applyFont="1" applyBorder="1" applyAlignment="1" applyProtection="1">
      <alignment horizontal="center" vertical="top"/>
    </xf>
    <xf numFmtId="0" fontId="20" fillId="3" borderId="26" xfId="0" applyFont="1" applyFill="1" applyBorder="1" applyAlignment="1" applyProtection="1">
      <alignment horizontal="left" vertical="center"/>
    </xf>
    <xf numFmtId="0" fontId="20" fillId="3" borderId="1" xfId="0" applyFont="1" applyFill="1" applyBorder="1" applyAlignment="1" applyProtection="1">
      <alignment horizontal="left" vertical="center"/>
    </xf>
    <xf numFmtId="0" fontId="52" fillId="16" borderId="50" xfId="0" applyFont="1" applyFill="1" applyBorder="1" applyAlignment="1">
      <alignment horizontal="right" vertical="top"/>
    </xf>
    <xf numFmtId="0" fontId="52" fillId="16" borderId="0" xfId="0" applyFont="1" applyFill="1" applyBorder="1" applyAlignment="1">
      <alignment horizontal="right" vertical="top"/>
    </xf>
    <xf numFmtId="0" fontId="52" fillId="16" borderId="9" xfId="0" applyFont="1" applyFill="1" applyBorder="1" applyAlignment="1">
      <alignment horizontal="right" vertical="top"/>
    </xf>
    <xf numFmtId="0" fontId="23" fillId="16" borderId="28" xfId="0" applyFont="1" applyFill="1" applyBorder="1" applyAlignment="1" applyProtection="1">
      <alignment vertical="top" wrapText="1"/>
      <protection locked="0"/>
    </xf>
    <xf numFmtId="0" fontId="23" fillId="16" borderId="51" xfId="0" applyFont="1" applyFill="1" applyBorder="1" applyAlignment="1" applyProtection="1">
      <protection locked="0"/>
    </xf>
    <xf numFmtId="0" fontId="23" fillId="16" borderId="52" xfId="0" applyFont="1" applyFill="1" applyBorder="1" applyAlignment="1" applyProtection="1">
      <alignment vertical="top" wrapText="1"/>
      <protection locked="0"/>
    </xf>
    <xf numFmtId="0" fontId="23" fillId="16" borderId="53" xfId="0" applyFont="1" applyFill="1" applyBorder="1" applyAlignment="1" applyProtection="1">
      <protection locked="0"/>
    </xf>
    <xf numFmtId="0" fontId="53" fillId="16" borderId="52" xfId="0" applyFont="1" applyFill="1" applyBorder="1" applyAlignment="1" applyProtection="1">
      <protection locked="0"/>
    </xf>
    <xf numFmtId="0" fontId="53" fillId="16" borderId="53" xfId="0" applyFont="1" applyFill="1" applyBorder="1" applyAlignment="1" applyProtection="1">
      <protection locked="0"/>
    </xf>
    <xf numFmtId="0" fontId="53" fillId="16" borderId="54" xfId="0" applyFont="1" applyFill="1" applyBorder="1" applyAlignment="1" applyProtection="1">
      <protection locked="0"/>
    </xf>
    <xf numFmtId="0" fontId="53" fillId="16" borderId="55" xfId="0" applyFont="1" applyFill="1" applyBorder="1" applyAlignment="1" applyProtection="1">
      <protection locked="0"/>
    </xf>
    <xf numFmtId="0" fontId="0" fillId="0" borderId="28" xfId="0" applyBorder="1" applyAlignment="1" applyProtection="1">
      <alignment horizontal="center" vertical="top" wrapText="1"/>
      <protection locked="0"/>
    </xf>
    <xf numFmtId="0" fontId="0" fillId="0" borderId="56" xfId="0" applyBorder="1" applyAlignment="1" applyProtection="1">
      <alignment horizontal="center" vertical="top" wrapText="1"/>
      <protection locked="0"/>
    </xf>
    <xf numFmtId="0" fontId="0" fillId="0" borderId="51" xfId="0" applyBorder="1" applyAlignment="1" applyProtection="1">
      <alignment horizontal="center" vertical="top" wrapText="1"/>
      <protection locked="0"/>
    </xf>
    <xf numFmtId="0" fontId="0" fillId="0" borderId="52" xfId="0" applyBorder="1" applyAlignment="1" applyProtection="1">
      <alignment horizontal="center" vertical="top" wrapText="1"/>
      <protection locked="0"/>
    </xf>
    <xf numFmtId="0" fontId="0" fillId="0" borderId="0" xfId="0" applyBorder="1" applyAlignment="1" applyProtection="1">
      <alignment horizontal="center" vertical="top" wrapText="1"/>
      <protection locked="0"/>
    </xf>
    <xf numFmtId="0" fontId="0" fillId="0" borderId="53" xfId="0" applyBorder="1" applyAlignment="1" applyProtection="1">
      <alignment horizontal="center" vertical="top" wrapText="1"/>
      <protection locked="0"/>
    </xf>
    <xf numFmtId="0" fontId="0" fillId="0" borderId="54" xfId="0" applyBorder="1" applyAlignment="1" applyProtection="1">
      <alignment horizontal="center" vertical="top"/>
      <protection locked="0"/>
    </xf>
    <xf numFmtId="0" fontId="0" fillId="0" borderId="57" xfId="0" applyBorder="1" applyAlignment="1" applyProtection="1">
      <alignment horizontal="center" vertical="top"/>
      <protection locked="0"/>
    </xf>
    <xf numFmtId="0" fontId="0" fillId="0" borderId="55" xfId="0" applyBorder="1" applyAlignment="1" applyProtection="1">
      <alignment horizontal="center" vertical="top"/>
      <protection locked="0"/>
    </xf>
    <xf numFmtId="0" fontId="0" fillId="0" borderId="40"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9" xfId="0" applyBorder="1" applyAlignment="1" applyProtection="1">
      <alignment horizontal="center" wrapText="1"/>
      <protection locked="0"/>
    </xf>
    <xf numFmtId="0" fontId="0" fillId="0" borderId="40" xfId="0" applyBorder="1" applyAlignment="1" applyProtection="1">
      <alignment horizontal="center"/>
      <protection locked="0"/>
    </xf>
    <xf numFmtId="0" fontId="0" fillId="0" borderId="7" xfId="0" applyBorder="1" applyAlignment="1" applyProtection="1">
      <alignment horizontal="center"/>
      <protection locked="0"/>
    </xf>
    <xf numFmtId="0" fontId="0" fillId="0" borderId="39" xfId="0" applyBorder="1" applyAlignment="1" applyProtection="1">
      <alignment horizontal="center"/>
      <protection locked="0"/>
    </xf>
    <xf numFmtId="0" fontId="12" fillId="16" borderId="0" xfId="0" applyFont="1" applyFill="1" applyBorder="1" applyAlignment="1">
      <alignment horizontal="center" vertical="center" wrapText="1"/>
    </xf>
    <xf numFmtId="0" fontId="37" fillId="2" borderId="0" xfId="4" applyFont="1" applyFill="1" applyBorder="1" applyAlignment="1" applyProtection="1">
      <alignment horizontal="left"/>
    </xf>
    <xf numFmtId="0" fontId="51" fillId="16" borderId="49" xfId="0" applyFont="1" applyFill="1" applyBorder="1" applyAlignment="1">
      <alignment horizontal="right" vertical="top"/>
    </xf>
    <xf numFmtId="0" fontId="51" fillId="16" borderId="50" xfId="0" applyFont="1" applyFill="1" applyBorder="1" applyAlignment="1">
      <alignment horizontal="right" vertical="top"/>
    </xf>
    <xf numFmtId="0" fontId="51" fillId="16" borderId="0" xfId="0" applyFont="1" applyFill="1" applyBorder="1" applyAlignment="1">
      <alignment horizontal="right" vertical="top"/>
    </xf>
    <xf numFmtId="0" fontId="51" fillId="16" borderId="9" xfId="0" applyFont="1" applyFill="1" applyBorder="1" applyAlignment="1">
      <alignment horizontal="right" vertical="top"/>
    </xf>
    <xf numFmtId="0" fontId="37" fillId="2" borderId="9" xfId="4" applyFont="1" applyFill="1" applyBorder="1" applyAlignment="1" applyProtection="1">
      <alignment horizontal="left"/>
    </xf>
    <xf numFmtId="0" fontId="37" fillId="2" borderId="52" xfId="4" applyFont="1" applyFill="1" applyBorder="1" applyAlignment="1" applyProtection="1">
      <alignment horizontal="left"/>
    </xf>
    <xf numFmtId="0" fontId="37" fillId="2" borderId="53" xfId="4" applyFont="1" applyFill="1" applyBorder="1" applyAlignment="1" applyProtection="1">
      <alignment horizontal="left"/>
    </xf>
    <xf numFmtId="0" fontId="16" fillId="10" borderId="40" xfId="0" applyFont="1" applyFill="1" applyBorder="1" applyAlignment="1" applyProtection="1">
      <alignment horizontal="center" vertical="center"/>
      <protection locked="0"/>
    </xf>
    <xf numFmtId="0" fontId="16" fillId="10" borderId="7" xfId="0" applyFont="1" applyFill="1" applyBorder="1" applyAlignment="1" applyProtection="1">
      <alignment horizontal="center" vertical="center"/>
      <protection locked="0"/>
    </xf>
    <xf numFmtId="0" fontId="16" fillId="10" borderId="39" xfId="0" applyFont="1" applyFill="1" applyBorder="1" applyAlignment="1" applyProtection="1">
      <alignment horizontal="center" vertical="center"/>
      <protection locked="0"/>
    </xf>
    <xf numFmtId="0" fontId="0" fillId="0" borderId="40" xfId="0" applyFill="1" applyBorder="1" applyAlignment="1" applyProtection="1">
      <alignment horizontal="left" vertical="center" wrapText="1"/>
    </xf>
    <xf numFmtId="0" fontId="3" fillId="0" borderId="7" xfId="0" applyFont="1" applyFill="1" applyBorder="1" applyAlignment="1" applyProtection="1">
      <alignment horizontal="left" vertical="center" wrapText="1"/>
    </xf>
    <xf numFmtId="0" fontId="3" fillId="0" borderId="39" xfId="0" applyFont="1" applyFill="1" applyBorder="1" applyAlignment="1" applyProtection="1">
      <alignment horizontal="left" vertical="center" wrapText="1"/>
    </xf>
    <xf numFmtId="0" fontId="16" fillId="13" borderId="40" xfId="0" applyFont="1" applyFill="1" applyBorder="1" applyAlignment="1" applyProtection="1">
      <alignment horizontal="center" vertical="center"/>
      <protection locked="0"/>
    </xf>
    <xf numFmtId="0" fontId="16" fillId="13" borderId="7" xfId="0" applyFont="1" applyFill="1" applyBorder="1" applyAlignment="1" applyProtection="1">
      <alignment horizontal="center" vertical="center"/>
      <protection locked="0"/>
    </xf>
    <xf numFmtId="0" fontId="16" fillId="13" borderId="39" xfId="0" applyFont="1" applyFill="1" applyBorder="1" applyAlignment="1" applyProtection="1">
      <alignment horizontal="center" vertical="center"/>
      <protection locked="0"/>
    </xf>
    <xf numFmtId="0" fontId="0" fillId="0" borderId="37" xfId="0" applyFont="1" applyBorder="1" applyAlignment="1">
      <alignment horizontal="left" vertical="top" wrapText="1"/>
    </xf>
    <xf numFmtId="0" fontId="0" fillId="0" borderId="60" xfId="0" applyFont="1" applyBorder="1" applyAlignment="1">
      <alignment horizontal="left" vertical="top" wrapText="1"/>
    </xf>
    <xf numFmtId="0" fontId="0" fillId="0" borderId="79" xfId="0" applyFont="1" applyBorder="1" applyAlignment="1">
      <alignment horizontal="left" vertical="top" wrapText="1"/>
    </xf>
    <xf numFmtId="0" fontId="0" fillId="0" borderId="61" xfId="0" applyFont="1" applyBorder="1" applyAlignment="1">
      <alignment horizontal="center"/>
    </xf>
    <xf numFmtId="0" fontId="0" fillId="0" borderId="15" xfId="0" applyFont="1" applyBorder="1" applyAlignment="1">
      <alignment horizontal="center"/>
    </xf>
    <xf numFmtId="0" fontId="0" fillId="0" borderId="47" xfId="0" applyFont="1" applyBorder="1" applyAlignment="1">
      <alignment horizontal="left" vertical="top" wrapText="1"/>
    </xf>
    <xf numFmtId="0" fontId="0" fillId="0" borderId="59" xfId="0" applyFont="1" applyBorder="1" applyAlignment="1">
      <alignment horizontal="left" vertical="top" wrapText="1"/>
    </xf>
    <xf numFmtId="0" fontId="0" fillId="0" borderId="20" xfId="0" applyFont="1" applyBorder="1" applyAlignment="1">
      <alignment horizontal="left" vertical="top" wrapText="1"/>
    </xf>
    <xf numFmtId="0" fontId="0" fillId="0" borderId="38" xfId="0" applyFont="1" applyBorder="1" applyAlignment="1">
      <alignment horizontal="left" vertical="top" wrapText="1"/>
    </xf>
    <xf numFmtId="0" fontId="0" fillId="0" borderId="14" xfId="0" applyFont="1" applyBorder="1" applyAlignment="1">
      <alignment horizontal="center"/>
    </xf>
    <xf numFmtId="0" fontId="27" fillId="9"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3" fillId="2" borderId="57" xfId="0" applyFont="1" applyFill="1" applyBorder="1" applyAlignment="1">
      <alignment horizontal="center"/>
    </xf>
    <xf numFmtId="0" fontId="3" fillId="3" borderId="1" xfId="0" applyFont="1" applyFill="1" applyBorder="1" applyAlignment="1" applyProtection="1">
      <alignment horizontal="center" vertical="center"/>
    </xf>
    <xf numFmtId="0" fontId="3" fillId="4" borderId="1" xfId="0" applyFont="1" applyFill="1" applyBorder="1" applyAlignment="1" applyProtection="1">
      <alignment horizontal="center" vertical="center"/>
    </xf>
    <xf numFmtId="0" fontId="3" fillId="7" borderId="1" xfId="0" applyFont="1" applyFill="1" applyBorder="1" applyAlignment="1" applyProtection="1">
      <alignment horizontal="center" vertical="center"/>
    </xf>
    <xf numFmtId="0" fontId="25" fillId="0" borderId="6" xfId="4" applyFont="1" applyFill="1" applyBorder="1" applyAlignment="1" applyProtection="1">
      <alignment horizontal="left"/>
    </xf>
    <xf numFmtId="0" fontId="25" fillId="0" borderId="62" xfId="4" applyFont="1" applyFill="1" applyBorder="1" applyAlignment="1" applyProtection="1">
      <alignment horizontal="left"/>
    </xf>
    <xf numFmtId="0" fontId="25" fillId="0" borderId="7" xfId="4" applyFont="1" applyFill="1" applyBorder="1" applyAlignment="1" applyProtection="1">
      <alignment horizontal="left"/>
    </xf>
    <xf numFmtId="0" fontId="25" fillId="0" borderId="18" xfId="4" applyFont="1" applyFill="1" applyBorder="1" applyAlignment="1" applyProtection="1">
      <alignment horizontal="left"/>
    </xf>
    <xf numFmtId="0" fontId="25" fillId="0" borderId="63" xfId="4" applyFont="1" applyFill="1" applyBorder="1" applyAlignment="1" applyProtection="1">
      <alignment horizontal="left"/>
    </xf>
    <xf numFmtId="0" fontId="27" fillId="6" borderId="1" xfId="0" applyFont="1" applyFill="1" applyBorder="1" applyAlignment="1" applyProtection="1">
      <alignment horizontal="center" vertical="center"/>
    </xf>
    <xf numFmtId="0" fontId="25" fillId="0" borderId="44" xfId="4" applyFont="1" applyFill="1" applyBorder="1" applyAlignment="1" applyProtection="1">
      <alignment horizontal="left"/>
    </xf>
    <xf numFmtId="0" fontId="3" fillId="8" borderId="61"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18" xfId="0" applyFont="1" applyFill="1" applyBorder="1" applyAlignment="1">
      <alignment horizontal="center" vertical="center"/>
    </xf>
    <xf numFmtId="0" fontId="3" fillId="8" borderId="44" xfId="0" applyFont="1" applyFill="1" applyBorder="1" applyAlignment="1">
      <alignment horizontal="center" vertical="center"/>
    </xf>
    <xf numFmtId="0" fontId="25" fillId="0" borderId="20" xfId="4" applyFont="1" applyFill="1" applyBorder="1" applyAlignment="1" applyProtection="1">
      <alignment horizontal="left"/>
    </xf>
    <xf numFmtId="0" fontId="25" fillId="0" borderId="64" xfId="4" applyFont="1" applyFill="1" applyBorder="1" applyAlignment="1" applyProtection="1">
      <alignment horizontal="left"/>
    </xf>
    <xf numFmtId="0" fontId="3" fillId="5" borderId="1" xfId="0" applyFont="1" applyFill="1" applyBorder="1" applyAlignment="1" applyProtection="1">
      <alignment horizontal="center" vertical="center"/>
    </xf>
    <xf numFmtId="0" fontId="25" fillId="0" borderId="57" xfId="4" applyFont="1" applyFill="1" applyBorder="1" applyAlignment="1" applyProtection="1">
      <alignment horizontal="left"/>
    </xf>
    <xf numFmtId="0" fontId="3" fillId="8" borderId="63" xfId="0" applyFont="1" applyFill="1" applyBorder="1" applyAlignment="1">
      <alignment horizontal="center" vertical="center"/>
    </xf>
    <xf numFmtId="0" fontId="3" fillId="8" borderId="65"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25" fillId="0" borderId="18" xfId="4" applyFont="1" applyBorder="1" applyAlignment="1" applyProtection="1">
      <alignment horizontal="left"/>
    </xf>
    <xf numFmtId="0" fontId="25" fillId="0" borderId="63" xfId="4" applyFont="1" applyBorder="1" applyAlignment="1" applyProtection="1">
      <alignment horizontal="left"/>
    </xf>
    <xf numFmtId="0" fontId="25" fillId="0" borderId="44" xfId="4" applyFont="1" applyBorder="1" applyAlignment="1" applyProtection="1">
      <alignment horizontal="left"/>
    </xf>
    <xf numFmtId="0" fontId="1" fillId="8" borderId="35" xfId="0" applyFont="1" applyFill="1" applyBorder="1" applyAlignment="1">
      <alignment horizontal="center" vertical="center" textRotation="90"/>
    </xf>
    <xf numFmtId="0" fontId="25" fillId="0" borderId="61" xfId="4" applyFont="1" applyBorder="1" applyAlignment="1" applyProtection="1">
      <alignment horizontal="left"/>
    </xf>
    <xf numFmtId="0" fontId="25" fillId="0" borderId="15" xfId="4" applyFont="1" applyBorder="1" applyAlignment="1" applyProtection="1">
      <alignment horizontal="left"/>
    </xf>
    <xf numFmtId="0" fontId="25" fillId="0" borderId="6" xfId="4" applyFont="1" applyBorder="1" applyAlignment="1" applyProtection="1">
      <alignment horizontal="left"/>
    </xf>
    <xf numFmtId="0" fontId="25" fillId="0" borderId="62" xfId="4" applyFont="1" applyBorder="1" applyAlignment="1" applyProtection="1">
      <alignment horizontal="left"/>
    </xf>
    <xf numFmtId="0" fontId="3" fillId="8" borderId="58" xfId="0" applyFont="1" applyFill="1" applyBorder="1" applyAlignment="1">
      <alignment horizontal="center" vertical="center"/>
    </xf>
    <xf numFmtId="0" fontId="3" fillId="8" borderId="32" xfId="0" applyFont="1" applyFill="1" applyBorder="1" applyAlignment="1">
      <alignment horizontal="center" vertical="center"/>
    </xf>
    <xf numFmtId="0" fontId="3" fillId="8" borderId="66" xfId="0" applyFont="1" applyFill="1" applyBorder="1" applyAlignment="1">
      <alignment horizontal="center" vertical="center"/>
    </xf>
    <xf numFmtId="0" fontId="3" fillId="8" borderId="67" xfId="0" applyFont="1" applyFill="1" applyBorder="1" applyAlignment="1">
      <alignment horizontal="center" vertical="center"/>
    </xf>
    <xf numFmtId="0" fontId="25" fillId="0" borderId="19" xfId="4" applyFont="1" applyBorder="1" applyAlignment="1" applyProtection="1">
      <alignment horizontal="left"/>
    </xf>
    <xf numFmtId="0" fontId="25" fillId="0" borderId="68" xfId="4" applyFont="1" applyBorder="1" applyAlignment="1" applyProtection="1">
      <alignment horizontal="left"/>
    </xf>
    <xf numFmtId="0" fontId="25" fillId="0" borderId="20" xfId="4" applyFont="1" applyBorder="1" applyAlignment="1" applyProtection="1">
      <alignment horizontal="left"/>
    </xf>
    <xf numFmtId="0" fontId="25" fillId="0" borderId="64" xfId="4" applyFont="1" applyBorder="1" applyAlignment="1" applyProtection="1">
      <alignment horizontal="left"/>
    </xf>
    <xf numFmtId="0" fontId="10" fillId="2" borderId="0" xfId="0" applyFont="1" applyFill="1" applyAlignment="1">
      <alignment horizontal="left"/>
    </xf>
    <xf numFmtId="0" fontId="3" fillId="8" borderId="61" xfId="0" applyFont="1" applyFill="1" applyBorder="1" applyAlignment="1">
      <alignment horizontal="left" vertical="center"/>
    </xf>
    <xf numFmtId="0" fontId="3" fillId="8" borderId="15" xfId="0" applyFont="1" applyFill="1" applyBorder="1" applyAlignment="1">
      <alignment horizontal="left" vertical="center"/>
    </xf>
    <xf numFmtId="0" fontId="3" fillId="8" borderId="18" xfId="0" applyFont="1" applyFill="1" applyBorder="1" applyAlignment="1">
      <alignment horizontal="left" vertical="center"/>
    </xf>
    <xf numFmtId="0" fontId="3" fillId="8" borderId="44" xfId="0" applyFont="1" applyFill="1" applyBorder="1" applyAlignment="1">
      <alignment horizontal="left" vertical="center"/>
    </xf>
    <xf numFmtId="0" fontId="28" fillId="2" borderId="0" xfId="0" applyFont="1" applyFill="1" applyBorder="1" applyAlignment="1" applyProtection="1">
      <alignment horizontal="center"/>
    </xf>
    <xf numFmtId="0" fontId="0" fillId="2" borderId="0" xfId="0" applyFill="1" applyBorder="1" applyAlignment="1"/>
    <xf numFmtId="0" fontId="1" fillId="2" borderId="0" xfId="0" applyFont="1" applyFill="1" applyBorder="1" applyAlignment="1" applyProtection="1">
      <alignment horizontal="center"/>
    </xf>
    <xf numFmtId="9" fontId="3" fillId="8" borderId="69" xfId="7" applyFont="1" applyFill="1" applyBorder="1" applyAlignment="1">
      <alignment horizontal="center" vertical="center"/>
    </xf>
    <xf numFmtId="9" fontId="3" fillId="8" borderId="70" xfId="7" applyFont="1" applyFill="1" applyBorder="1" applyAlignment="1">
      <alignment horizontal="center" vertical="center"/>
    </xf>
    <xf numFmtId="9" fontId="3" fillId="8" borderId="71" xfId="7" applyFont="1" applyFill="1" applyBorder="1" applyAlignment="1">
      <alignment horizontal="center" vertical="center"/>
    </xf>
    <xf numFmtId="9" fontId="3" fillId="8" borderId="72" xfId="7" applyFont="1" applyFill="1" applyBorder="1" applyAlignment="1">
      <alignment horizontal="center" vertical="center"/>
    </xf>
    <xf numFmtId="0" fontId="3" fillId="8" borderId="65" xfId="0" applyFont="1" applyFill="1" applyBorder="1" applyAlignment="1">
      <alignment horizontal="left" vertical="center"/>
    </xf>
    <xf numFmtId="0" fontId="1" fillId="0" borderId="35" xfId="0" applyFont="1" applyBorder="1" applyAlignment="1">
      <alignment horizontal="left" vertical="center"/>
    </xf>
    <xf numFmtId="0" fontId="3" fillId="8" borderId="73" xfId="0" applyFont="1" applyFill="1" applyBorder="1" applyAlignment="1">
      <alignment horizontal="center" vertical="center"/>
    </xf>
    <xf numFmtId="0" fontId="1" fillId="8" borderId="69" xfId="0" applyFont="1" applyFill="1" applyBorder="1" applyAlignment="1">
      <alignment horizontal="center" vertical="center"/>
    </xf>
    <xf numFmtId="0" fontId="3" fillId="8" borderId="36" xfId="0" applyFont="1" applyFill="1" applyBorder="1" applyAlignment="1">
      <alignment horizontal="left" vertical="center"/>
    </xf>
    <xf numFmtId="0" fontId="3" fillId="8" borderId="74" xfId="0" applyFont="1" applyFill="1" applyBorder="1" applyAlignment="1">
      <alignment horizontal="left" vertical="center"/>
    </xf>
    <xf numFmtId="168" fontId="3" fillId="8" borderId="69" xfId="0" applyNumberFormat="1" applyFont="1" applyFill="1" applyBorder="1" applyAlignment="1">
      <alignment horizontal="center" vertical="center"/>
    </xf>
    <xf numFmtId="168" fontId="3" fillId="8" borderId="70" xfId="0" applyNumberFormat="1" applyFont="1" applyFill="1" applyBorder="1" applyAlignment="1">
      <alignment horizontal="center" vertical="center"/>
    </xf>
    <xf numFmtId="168" fontId="3" fillId="8" borderId="71" xfId="0" applyNumberFormat="1" applyFont="1" applyFill="1" applyBorder="1" applyAlignment="1">
      <alignment horizontal="center" vertical="center"/>
    </xf>
    <xf numFmtId="168" fontId="3" fillId="8" borderId="72" xfId="0" applyNumberFormat="1" applyFont="1" applyFill="1" applyBorder="1" applyAlignment="1">
      <alignment horizontal="center" vertical="center"/>
    </xf>
    <xf numFmtId="0" fontId="1" fillId="0" borderId="74" xfId="0" applyFont="1" applyBorder="1" applyAlignment="1">
      <alignment horizontal="left" vertical="center"/>
    </xf>
    <xf numFmtId="168" fontId="3" fillId="8" borderId="34" xfId="0" applyNumberFormat="1" applyFont="1" applyFill="1" applyBorder="1" applyAlignment="1">
      <alignment horizontal="center" vertical="center"/>
    </xf>
    <xf numFmtId="168" fontId="3" fillId="8" borderId="23" xfId="0" applyNumberFormat="1" applyFont="1" applyFill="1" applyBorder="1" applyAlignment="1">
      <alignment horizontal="center" vertical="center"/>
    </xf>
    <xf numFmtId="168" fontId="3" fillId="8" borderId="73" xfId="0" applyNumberFormat="1" applyFont="1" applyFill="1" applyBorder="1" applyAlignment="1">
      <alignment horizontal="center" vertical="center"/>
    </xf>
    <xf numFmtId="168" fontId="3" fillId="8" borderId="3" xfId="0" applyNumberFormat="1" applyFont="1" applyFill="1" applyBorder="1" applyAlignment="1">
      <alignment horizontal="center" vertical="center"/>
    </xf>
    <xf numFmtId="168" fontId="3" fillId="8" borderId="22" xfId="0" applyNumberFormat="1" applyFont="1" applyFill="1" applyBorder="1" applyAlignment="1">
      <alignment horizontal="center" vertical="center"/>
    </xf>
    <xf numFmtId="0" fontId="3" fillId="8" borderId="33" xfId="0" applyFont="1" applyFill="1" applyBorder="1" applyAlignment="1">
      <alignment horizontal="left" vertical="center"/>
    </xf>
    <xf numFmtId="0" fontId="1" fillId="0" borderId="26" xfId="0" applyFont="1" applyBorder="1" applyAlignment="1">
      <alignment horizontal="left" vertical="center"/>
    </xf>
    <xf numFmtId="0" fontId="3" fillId="8" borderId="24" xfId="0" applyFont="1" applyFill="1" applyBorder="1" applyAlignment="1">
      <alignment horizontal="center" vertical="center"/>
    </xf>
    <xf numFmtId="0" fontId="1" fillId="8" borderId="1" xfId="0" applyFont="1" applyFill="1" applyBorder="1" applyAlignment="1">
      <alignment horizontal="center" vertical="center"/>
    </xf>
    <xf numFmtId="0" fontId="3" fillId="8" borderId="35" xfId="0" applyFont="1" applyFill="1" applyBorder="1" applyAlignment="1">
      <alignment horizontal="left" vertical="center"/>
    </xf>
    <xf numFmtId="0" fontId="1" fillId="0" borderId="27" xfId="0" applyFont="1" applyBorder="1" applyAlignment="1">
      <alignment horizontal="left" vertical="center"/>
    </xf>
    <xf numFmtId="9" fontId="3" fillId="8" borderId="3" xfId="7" applyFont="1" applyFill="1" applyBorder="1" applyAlignment="1">
      <alignment horizontal="center" vertical="center"/>
    </xf>
    <xf numFmtId="9" fontId="3" fillId="8" borderId="22" xfId="7" applyFont="1" applyFill="1" applyBorder="1" applyAlignment="1">
      <alignment horizontal="center" vertical="center"/>
    </xf>
    <xf numFmtId="9" fontId="3" fillId="8" borderId="34" xfId="7" applyFont="1" applyFill="1" applyBorder="1" applyAlignment="1">
      <alignment horizontal="center" vertical="center"/>
    </xf>
    <xf numFmtId="9" fontId="3" fillId="8" borderId="23" xfId="7" applyFont="1" applyFill="1" applyBorder="1" applyAlignment="1">
      <alignment horizontal="center" vertical="center"/>
    </xf>
    <xf numFmtId="0" fontId="3" fillId="8" borderId="58" xfId="0" applyFont="1" applyFill="1" applyBorder="1" applyAlignment="1">
      <alignment horizontal="left" vertical="center"/>
    </xf>
    <xf numFmtId="0" fontId="1" fillId="0" borderId="20" xfId="0" applyFont="1" applyBorder="1" applyAlignment="1">
      <alignment horizontal="left" vertical="center"/>
    </xf>
    <xf numFmtId="0" fontId="1" fillId="0" borderId="66" xfId="0" applyFont="1" applyBorder="1" applyAlignment="1">
      <alignment horizontal="left" vertical="center"/>
    </xf>
    <xf numFmtId="0" fontId="3" fillId="15" borderId="61" xfId="0" applyFont="1" applyFill="1" applyBorder="1" applyAlignment="1">
      <alignment horizontal="center" vertical="center"/>
    </xf>
    <xf numFmtId="0" fontId="3" fillId="15" borderId="14" xfId="0" applyFont="1" applyFill="1" applyBorder="1" applyAlignment="1">
      <alignment horizontal="center" vertical="center"/>
    </xf>
    <xf numFmtId="0" fontId="3" fillId="15" borderId="15" xfId="0" applyFont="1" applyFill="1" applyBorder="1" applyAlignment="1">
      <alignment horizontal="center" vertical="center"/>
    </xf>
  </cellXfs>
  <cellStyles count="8">
    <cellStyle name="Followed Hyperlink_BISS_Template_ProjektstatusWerke_001.xls Chart 1" xfId="2"/>
    <cellStyle name="Hyperlink" xfId="3" builtinId="8"/>
    <cellStyle name="Hyperlink 2" xfId="4"/>
    <cellStyle name="Normal" xfId="0" builtinId="0"/>
    <cellStyle name="Normal_BISS_Template_ProjektstatusWerke_010_english_PA2" xfId="5"/>
    <cellStyle name="Normal_Consolidate Data 1" xfId="6"/>
    <cellStyle name="Percent" xfId="7" builtinId="5"/>
    <cellStyle name="RowLevel_1" xfId="1" builtinId="1" iLevel="0"/>
  </cellStyles>
  <dxfs count="15938">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rgb="FF0066FF"/>
        </patternFill>
      </fill>
    </dxf>
    <dxf>
      <fill>
        <patternFill>
          <bgColor rgb="FFFFFF00"/>
        </patternFill>
      </fill>
    </dxf>
    <dxf>
      <fill>
        <patternFill>
          <bgColor rgb="FFFFC000"/>
        </patternFill>
      </fill>
    </dxf>
    <dxf>
      <fill>
        <patternFill>
          <bgColor rgb="FFFF0000"/>
        </patternFill>
      </fill>
    </dxf>
    <dxf>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s>
  <tableStyles count="0" defaultTableStyle="TableStyleMedium9" defaultPivotStyle="PivotStyleLight16"/>
  <colors>
    <mruColors>
      <color rgb="FFFFFF00"/>
      <color rgb="FF7B736B"/>
      <color rgb="FFF991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5.xml"/><Relationship Id="rId21" Type="http://schemas.openxmlformats.org/officeDocument/2006/relationships/worksheet" Target="worksheets/sheet21.xml"/><Relationship Id="rId34" Type="http://schemas.openxmlformats.org/officeDocument/2006/relationships/chartsheet" Target="chartsheets/sheet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hartsheet" Target="chartsheets/sheet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hartsheet" Target="chartsheets/sheet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hartsheet" Target="chartsheets/sheet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800" b="1" i="0" u="none" strike="noStrike" baseline="0">
                <a:solidFill>
                  <a:srgbClr val="000000"/>
                </a:solidFill>
                <a:latin typeface="Arial"/>
                <a:ea typeface="Arial"/>
                <a:cs typeface="Arial"/>
              </a:defRPr>
            </a:pPr>
            <a:r>
              <a:rPr lang="de-DE"/>
              <a:t>CMMI Maturity</a:t>
            </a:r>
            <a:r>
              <a:rPr lang="de-DE" baseline="0"/>
              <a:t> </a:t>
            </a:r>
            <a:r>
              <a:rPr lang="de-DE"/>
              <a:t>Level 2 Compliance</a:t>
            </a:r>
          </a:p>
        </c:rich>
      </c:tx>
      <c:layout>
        <c:manualLayout>
          <c:xMode val="edge"/>
          <c:yMode val="edge"/>
          <c:x val="0.29513891055588881"/>
          <c:y val="2.9741863075196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3075196408529741"/>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Lbls>
            <c:dLbl>
              <c:idx val="0"/>
              <c:layout>
                <c:manualLayout>
                  <c:x val="1.784087926509286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5140748031496062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8690507436570483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1.8073709536307925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1.8498578302713013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1.8923337707786501E-2"/>
                  <c:y val="-1.4657157754270548E-2"/>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1.830653980752398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1.977307524059586E-2"/>
                  <c:y val="-1.8024161121273901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(Num_Rat_L2!$P$13,Num_Rat_L2!$P$6:$P$12)</c:f>
              <c:strCache>
                <c:ptCount val="8"/>
                <c:pt idx="0">
                  <c:v>L2 Total</c:v>
                </c:pt>
                <c:pt idx="1">
                  <c:v>REQM</c:v>
                </c:pt>
                <c:pt idx="2">
                  <c:v>PP</c:v>
                </c:pt>
                <c:pt idx="3">
                  <c:v>PMC</c:v>
                </c:pt>
                <c:pt idx="4">
                  <c:v>SAM</c:v>
                </c:pt>
                <c:pt idx="5">
                  <c:v>MA</c:v>
                </c:pt>
                <c:pt idx="6">
                  <c:v>PPQA</c:v>
                </c:pt>
                <c:pt idx="7">
                  <c:v>CM</c:v>
                </c:pt>
              </c:strCache>
            </c:strRef>
          </c:cat>
          <c:val>
            <c:numRef>
              <c:f>(Num_Rat_L2!$B$13,Num_Rat_L2!$B$6:$B$12)</c:f>
              <c:numCache>
                <c:formatCode>0%</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shape val="box"/>
        <c:axId val="-1452726640"/>
        <c:axId val="-1452720656"/>
        <c:axId val="0"/>
      </c:bar3DChart>
      <c:catAx>
        <c:axId val="-145272664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L2 Total, Process Areas (PAs)</a:t>
                </a:r>
              </a:p>
            </c:rich>
          </c:tx>
          <c:layout>
            <c:manualLayout>
              <c:xMode val="edge"/>
              <c:yMode val="edge"/>
              <c:x val="0.37812496065729984"/>
              <c:y val="0.91582491582491588"/>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452720656"/>
        <c:crosses val="autoZero"/>
        <c:auto val="1"/>
        <c:lblAlgn val="ctr"/>
        <c:lblOffset val="100"/>
        <c:tickLblSkip val="1"/>
        <c:tickMarkSkip val="1"/>
        <c:noMultiLvlLbl val="0"/>
      </c:catAx>
      <c:valAx>
        <c:axId val="-1452720656"/>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9166673508877933E-2"/>
              <c:y val="0.368686868686877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45272664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3 Compliance</a:t>
            </a:r>
            <a:endParaRPr lang="de-DE"/>
          </a:p>
        </c:rich>
      </c:tx>
      <c:layout>
        <c:manualLayout>
          <c:xMode val="edge"/>
          <c:yMode val="edge"/>
          <c:x val="0.29583333333333334"/>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962962962962354"/>
          <c:w val="0.9"/>
          <c:h val="0.68181818181818177"/>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Pt>
            <c:idx val="8"/>
            <c:invertIfNegative val="0"/>
            <c:bubble3D val="0"/>
            <c:spPr>
              <a:solidFill>
                <a:srgbClr val="FF0000"/>
              </a:solidFill>
              <a:ln w="12700">
                <a:solidFill>
                  <a:srgbClr val="000000"/>
                </a:solidFill>
                <a:prstDash val="solid"/>
              </a:ln>
            </c:spPr>
          </c:dPt>
          <c:dPt>
            <c:idx val="9"/>
            <c:invertIfNegative val="0"/>
            <c:bubble3D val="0"/>
            <c:spPr>
              <a:solidFill>
                <a:srgbClr val="FF0000"/>
              </a:solidFill>
              <a:ln w="12700">
                <a:solidFill>
                  <a:srgbClr val="000000"/>
                </a:solidFill>
                <a:prstDash val="solid"/>
              </a:ln>
            </c:spPr>
          </c:dPt>
          <c:dPt>
            <c:idx val="10"/>
            <c:invertIfNegative val="0"/>
            <c:bubble3D val="0"/>
            <c:spPr>
              <a:solidFill>
                <a:srgbClr val="FF0000"/>
              </a:solidFill>
              <a:ln w="12700">
                <a:solidFill>
                  <a:srgbClr val="000000"/>
                </a:solidFill>
                <a:prstDash val="solid"/>
              </a:ln>
            </c:spPr>
          </c:dPt>
          <c:dPt>
            <c:idx val="11"/>
            <c:invertIfNegative val="0"/>
            <c:bubble3D val="0"/>
            <c:spPr>
              <a:solidFill>
                <a:srgbClr val="FF0000"/>
              </a:solidFill>
              <a:ln w="12700">
                <a:solidFill>
                  <a:srgbClr val="000000"/>
                </a:solidFill>
                <a:prstDash val="solid"/>
              </a:ln>
            </c:spPr>
          </c:dPt>
          <c:dPt>
            <c:idx val="12"/>
            <c:invertIfNegative val="0"/>
            <c:bubble3D val="0"/>
            <c:spPr>
              <a:solidFill>
                <a:srgbClr val="FF0000"/>
              </a:solidFill>
              <a:ln w="12700">
                <a:solidFill>
                  <a:srgbClr val="000000"/>
                </a:solidFill>
                <a:prstDash val="solid"/>
              </a:ln>
            </c:spPr>
          </c:dPt>
          <c:dPt>
            <c:idx val="13"/>
            <c:invertIfNegative val="0"/>
            <c:bubble3D val="0"/>
            <c:spPr>
              <a:solidFill>
                <a:schemeClr val="accent2">
                  <a:lumMod val="60000"/>
                  <a:lumOff val="40000"/>
                </a:schemeClr>
              </a:solidFill>
              <a:ln w="12700">
                <a:solidFill>
                  <a:srgbClr val="000000"/>
                </a:solidFill>
                <a:prstDash val="solid"/>
              </a:ln>
            </c:spPr>
          </c:dPt>
          <c:dPt>
            <c:idx val="14"/>
            <c:invertIfNegative val="0"/>
            <c:bubble3D val="0"/>
            <c:spPr>
              <a:solidFill>
                <a:schemeClr val="accent2">
                  <a:lumMod val="60000"/>
                  <a:lumOff val="40000"/>
                </a:schemeClr>
              </a:solidFill>
              <a:ln w="12700">
                <a:solidFill>
                  <a:srgbClr val="000000"/>
                </a:solidFill>
                <a:prstDash val="solid"/>
              </a:ln>
            </c:spPr>
          </c:dPt>
          <c:dPt>
            <c:idx val="15"/>
            <c:invertIfNegative val="0"/>
            <c:bubble3D val="0"/>
            <c:spPr>
              <a:solidFill>
                <a:schemeClr val="accent2">
                  <a:lumMod val="60000"/>
                  <a:lumOff val="40000"/>
                </a:schemeClr>
              </a:solidFill>
              <a:ln w="12700">
                <a:solidFill>
                  <a:srgbClr val="000000"/>
                </a:solidFill>
                <a:prstDash val="solid"/>
              </a:ln>
            </c:spPr>
          </c:dPt>
          <c:dPt>
            <c:idx val="16"/>
            <c:invertIfNegative val="0"/>
            <c:bubble3D val="0"/>
            <c:spPr>
              <a:solidFill>
                <a:srgbClr val="FFC000"/>
              </a:solidFill>
              <a:ln w="12700">
                <a:solidFill>
                  <a:srgbClr val="000000"/>
                </a:solidFill>
                <a:prstDash val="solid"/>
              </a:ln>
            </c:spPr>
          </c:dPt>
          <c:dPt>
            <c:idx val="17"/>
            <c:invertIfNegative val="0"/>
            <c:bubble3D val="0"/>
            <c:spPr>
              <a:solidFill>
                <a:srgbClr val="FFC000"/>
              </a:solidFill>
              <a:ln w="12700">
                <a:solidFill>
                  <a:srgbClr val="000000"/>
                </a:solidFill>
                <a:prstDash val="solid"/>
              </a:ln>
            </c:spPr>
          </c:dPt>
          <c:dPt>
            <c:idx val="18"/>
            <c:invertIfNegative val="0"/>
            <c:bubble3D val="0"/>
            <c:spPr>
              <a:solidFill>
                <a:srgbClr val="00B050"/>
              </a:solidFill>
              <a:ln w="12700">
                <a:solidFill>
                  <a:srgbClr val="000000"/>
                </a:solidFill>
                <a:prstDash val="solid"/>
              </a:ln>
            </c:spPr>
          </c:dPt>
          <c:dLbls>
            <c:dLbl>
              <c:idx val="0"/>
              <c:layout>
                <c:manualLayout>
                  <c:x val="4.67432195975503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4.7549212598425221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3.793853893263321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3.8744531933508327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4.99671916010504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5.077318460192480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3.074584426946749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3.1551837270342212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8"/>
              <c:layout>
                <c:manualLayout>
                  <c:x val="5.31911636045496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9"/>
              <c:layout>
                <c:manualLayout>
                  <c:x val="5.39971566054242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0"/>
              <c:layout>
                <c:manualLayout>
                  <c:x val="5.4803149606298803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1"/>
              <c:layout>
                <c:manualLayout>
                  <c:x val="4.519356955380582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2"/>
              <c:layout>
                <c:manualLayout>
                  <c:x val="6.68328958880141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3"/>
              <c:layout>
                <c:manualLayout>
                  <c:x val="7.8055555555555291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4"/>
              <c:layout>
                <c:manualLayout>
                  <c:x val="1.1011154855643041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5"/>
              <c:layout>
                <c:manualLayout>
                  <c:x val="6.925087489063913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 val="1.0130686789151338E-2"/>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 val="1.0211286089238804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 val="9.25021872265965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(Num_Rat_L3!$Q$24,Num_Rat_L3!$Q$6:$Q$23)</c:f>
              <c:strCache>
                <c:ptCount val="19"/>
                <c:pt idx="0">
                  <c:v>L3 Total</c:v>
                </c:pt>
                <c:pt idx="1">
                  <c:v>REQM</c:v>
                </c:pt>
                <c:pt idx="2">
                  <c:v>PP</c:v>
                </c:pt>
                <c:pt idx="3">
                  <c:v>PMC</c:v>
                </c:pt>
                <c:pt idx="4">
                  <c:v>SAM</c:v>
                </c:pt>
                <c:pt idx="5">
                  <c:v>MA</c:v>
                </c:pt>
                <c:pt idx="6">
                  <c:v>PPQA</c:v>
                </c:pt>
                <c:pt idx="7">
                  <c:v>CM</c:v>
                </c:pt>
                <c:pt idx="8">
                  <c:v>RD</c:v>
                </c:pt>
                <c:pt idx="9">
                  <c:v>TS</c:v>
                </c:pt>
                <c:pt idx="10">
                  <c:v>PI</c:v>
                </c:pt>
                <c:pt idx="11">
                  <c:v>VER</c:v>
                </c:pt>
                <c:pt idx="12">
                  <c:v>VAL</c:v>
                </c:pt>
                <c:pt idx="13">
                  <c:v>OPF</c:v>
                </c:pt>
                <c:pt idx="14">
                  <c:v>OPD</c:v>
                </c:pt>
                <c:pt idx="15">
                  <c:v>OT</c:v>
                </c:pt>
                <c:pt idx="16">
                  <c:v>IPM</c:v>
                </c:pt>
                <c:pt idx="17">
                  <c:v>RSKM</c:v>
                </c:pt>
                <c:pt idx="18">
                  <c:v>DAR</c:v>
                </c:pt>
              </c:strCache>
            </c:strRef>
          </c:cat>
          <c:val>
            <c:numRef>
              <c:f>(Num_Rat_L3!$B$24,Num_Rat_L3!$B$6:$B$23)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er>
        <c:dLbls>
          <c:showLegendKey val="0"/>
          <c:showVal val="0"/>
          <c:showCatName val="0"/>
          <c:showSerName val="0"/>
          <c:showPercent val="0"/>
          <c:showBubbleSize val="0"/>
        </c:dLbls>
        <c:gapWidth val="150"/>
        <c:shape val="box"/>
        <c:axId val="-1452735888"/>
        <c:axId val="-1452733168"/>
        <c:axId val="0"/>
      </c:bar3DChart>
      <c:catAx>
        <c:axId val="-1452735888"/>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L3 Total, Process Areas (PAs)</a:t>
                </a:r>
              </a:p>
            </c:rich>
          </c:tx>
          <c:layout>
            <c:manualLayout>
              <c:xMode val="edge"/>
              <c:yMode val="edge"/>
              <c:x val="0.38229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452733168"/>
        <c:crosses val="autoZero"/>
        <c:auto val="1"/>
        <c:lblAlgn val="ctr"/>
        <c:lblOffset val="100"/>
        <c:tickLblSkip val="1"/>
        <c:tickMarkSkip val="1"/>
        <c:noMultiLvlLbl val="0"/>
      </c:catAx>
      <c:valAx>
        <c:axId val="-1452733168"/>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7083333333334114E-2"/>
              <c:y val="0.3602693602693656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45273588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a:ea typeface="Arial"/>
                <a:cs typeface="Arial"/>
              </a:defRPr>
            </a:pPr>
            <a:r>
              <a:rPr lang="de-DE" sz="1800" b="1" i="0" baseline="0"/>
              <a:t>CMMI Maturity Level 4 Compliance</a:t>
            </a:r>
          </a:p>
        </c:rich>
      </c:tx>
      <c:layout>
        <c:manualLayout>
          <c:xMode val="edge"/>
          <c:yMode val="edge"/>
          <c:x val="0.29027777777778335"/>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Mode val="edge"/>
                  <c:yMode val="edge"/>
                  <c:x val="5.6249999999999946E-2"/>
                  <c:y val="9.2592592592594766E-2"/>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Mode val="edge"/>
                  <c:yMode val="edge"/>
                  <c:x val="7.1874999999999994E-2"/>
                  <c:y val="5.387205387205387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0.10416666666666829"/>
                  <c:y val="4.713804713804713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(Num_Rat_L4!$L$8,Num_Rat_L4!$L$6:$L$7)</c:f>
              <c:strCache>
                <c:ptCount val="3"/>
                <c:pt idx="0">
                  <c:v>L4 Total</c:v>
                </c:pt>
                <c:pt idx="1">
                  <c:v>OPP</c:v>
                </c:pt>
                <c:pt idx="2">
                  <c:v>QPM</c:v>
                </c:pt>
              </c:strCache>
            </c:strRef>
          </c:cat>
          <c:val>
            <c:numRef>
              <c:f>(Num_Rat_L4!$B$8,Num_Rat_L4!$B$6:$B$7)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452725008"/>
        <c:axId val="-1452920032"/>
        <c:axId val="0"/>
      </c:bar3DChart>
      <c:catAx>
        <c:axId val="-1452725008"/>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L4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452920032"/>
        <c:crosses val="autoZero"/>
        <c:auto val="1"/>
        <c:lblAlgn val="ctr"/>
        <c:lblOffset val="100"/>
        <c:tickLblSkip val="1"/>
        <c:tickMarkSkip val="1"/>
        <c:noMultiLvlLbl val="0"/>
      </c:catAx>
      <c:valAx>
        <c:axId val="-1452920032"/>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45272500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5 Compliance</a:t>
            </a:r>
            <a:endParaRPr lang="de-DE"/>
          </a:p>
        </c:rich>
      </c:tx>
      <c:layout>
        <c:manualLayout>
          <c:xMode val="edge"/>
          <c:yMode val="edge"/>
          <c:x val="0.31527777777778554"/>
          <c:y val="2.0202020202020211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00B05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2.9166666666666667E-2"/>
                  <c:y val="3.36700336700336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(Num_Rat_L5!$L$8,Num_Rat_L5!$L$6:$L$7)</c:f>
              <c:strCache>
                <c:ptCount val="3"/>
                <c:pt idx="0">
                  <c:v>L5 Total</c:v>
                </c:pt>
                <c:pt idx="1">
                  <c:v>OPM</c:v>
                </c:pt>
                <c:pt idx="2">
                  <c:v>CAR</c:v>
                </c:pt>
              </c:strCache>
            </c:strRef>
          </c:cat>
          <c:val>
            <c:numRef>
              <c:f>(Num_Rat_L5!$B$8,Num_Rat_L5!$B$6:$B$7)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452922752"/>
        <c:axId val="-1221148320"/>
        <c:axId val="0"/>
      </c:bar3DChart>
      <c:catAx>
        <c:axId val="-145292275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L5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221148320"/>
        <c:crosses val="autoZero"/>
        <c:auto val="1"/>
        <c:lblAlgn val="ctr"/>
        <c:lblOffset val="100"/>
        <c:tickLblSkip val="1"/>
        <c:tickMarkSkip val="1"/>
        <c:noMultiLvlLbl val="0"/>
      </c:catAx>
      <c:valAx>
        <c:axId val="-1221148320"/>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45292275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chartsheets/_rels/sheet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chartsheets/_rels/sheet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chartsheets/sheet1.xml><?xml version="1.0" encoding="utf-8"?>
<chartsheet xmlns="http://schemas.openxmlformats.org/spreadsheetml/2006/main" xmlns:r="http://schemas.openxmlformats.org/officeDocument/2006/relationships">
  <sheetPr codeName="Chart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2.xml><?xml version="1.0" encoding="utf-8"?>
<chartsheet xmlns="http://schemas.openxmlformats.org/spreadsheetml/2006/main" xmlns:r="http://schemas.openxmlformats.org/officeDocument/2006/relationships">
  <sheetPr codeName="Chart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3.xml><?xml version="1.0" encoding="utf-8"?>
<chartsheet xmlns="http://schemas.openxmlformats.org/spreadsheetml/2006/main" xmlns:r="http://schemas.openxmlformats.org/officeDocument/2006/relationships">
  <sheetPr codeName="Chart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4.xml><?xml version="1.0" encoding="utf-8"?>
<chartsheet xmlns="http://schemas.openxmlformats.org/spreadsheetml/2006/main" xmlns:r="http://schemas.openxmlformats.org/officeDocument/2006/relationships">
  <sheetPr codeName="Chart1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2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24</xdr:row>
          <xdr:rowOff>76200</xdr:rowOff>
        </xdr:from>
        <xdr:to>
          <xdr:col>4</xdr:col>
          <xdr:colOff>381000</xdr:colOff>
          <xdr:row>27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Expert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523875</xdr:colOff>
          <xdr:row>24</xdr:row>
          <xdr:rowOff>76200</xdr:rowOff>
        </xdr:from>
        <xdr:to>
          <xdr:col>6</xdr:col>
          <xdr:colOff>219075</xdr:colOff>
          <xdr:row>27</xdr:row>
          <xdr:rowOff>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Number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76200</xdr:rowOff>
        </xdr:from>
        <xdr:to>
          <xdr:col>8</xdr:col>
          <xdr:colOff>333375</xdr:colOff>
          <xdr:row>27</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Show Level Achievement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485775</xdr:colOff>
          <xdr:row>24</xdr:row>
          <xdr:rowOff>76200</xdr:rowOff>
        </xdr:from>
        <xdr:to>
          <xdr:col>10</xdr:col>
          <xdr:colOff>180975</xdr:colOff>
          <xdr:row>27</xdr:row>
          <xdr:rowOff>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Reset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11998</xdr:colOff>
      <xdr:row>0</xdr:row>
      <xdr:rowOff>47625</xdr:rowOff>
    </xdr:from>
    <xdr:ext cx="4242145" cy="474694"/>
    <xdr:sp macro="" textlink="">
      <xdr:nvSpPr>
        <xdr:cNvPr id="2" name="Textfeld 1"/>
        <xdr:cNvSpPr txBox="1"/>
      </xdr:nvSpPr>
      <xdr:spPr>
        <a:xfrm>
          <a:off x="11998" y="47625"/>
          <a:ext cx="4251635" cy="474694"/>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 Management</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6630" name="Button 6" hidden="1">
              <a:extLst>
                <a:ext uri="{63B3BB69-23CF-44E3-9099-C40C66FF867C}">
                  <a14:compatExt spid="_x0000_s266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0</xdr:colOff>
          <xdr:row>0</xdr:row>
          <xdr:rowOff>495300</xdr:rowOff>
        </xdr:to>
        <xdr:sp macro="" textlink="">
          <xdr:nvSpPr>
            <xdr:cNvPr id="26631" name="Button 7" hidden="1">
              <a:extLst>
                <a:ext uri="{63B3BB69-23CF-44E3-9099-C40C66FF867C}">
                  <a14:compatExt spid="_x0000_s266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26632" name="Button 8" hidden="1">
              <a:extLst>
                <a:ext uri="{63B3BB69-23CF-44E3-9099-C40C66FF867C}">
                  <a14:compatExt spid="_x0000_s266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495300</xdr:rowOff>
        </xdr:to>
        <xdr:sp macro="" textlink="">
          <xdr:nvSpPr>
            <xdr:cNvPr id="26633" name="Button 9" hidden="1">
              <a:extLst>
                <a:ext uri="{63B3BB69-23CF-44E3-9099-C40C66FF867C}">
                  <a14:compatExt spid="_x0000_s26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35793</xdr:colOff>
      <xdr:row>0</xdr:row>
      <xdr:rowOff>59532</xdr:rowOff>
    </xdr:from>
    <xdr:ext cx="2660793" cy="474694"/>
    <xdr:sp macro="" textlink="">
      <xdr:nvSpPr>
        <xdr:cNvPr id="2" name="Textfeld 1"/>
        <xdr:cNvSpPr txBox="1"/>
      </xdr:nvSpPr>
      <xdr:spPr>
        <a:xfrm>
          <a:off x="35793" y="59532"/>
          <a:ext cx="261327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Planning</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7656" name="Button 8" hidden="1">
              <a:extLst>
                <a:ext uri="{63B3BB69-23CF-44E3-9099-C40C66FF867C}">
                  <a14:compatExt spid="_x0000_s276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27657" name="Button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27658" name="Button 10" hidden="1">
              <a:extLst>
                <a:ext uri="{63B3BB69-23CF-44E3-9099-C40C66FF867C}">
                  <a14:compatExt spid="_x0000_s276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27659" name="Button 11" hidden="1">
              <a:extLst>
                <a:ext uri="{63B3BB69-23CF-44E3-9099-C40C66FF867C}">
                  <a14:compatExt spid="_x0000_s276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27661" name="Button 13" hidden="1">
              <a:extLst>
                <a:ext uri="{63B3BB69-23CF-44E3-9099-C40C66FF867C}">
                  <a14:compatExt spid="_x0000_s276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35793</xdr:colOff>
      <xdr:row>0</xdr:row>
      <xdr:rowOff>59532</xdr:rowOff>
    </xdr:from>
    <xdr:ext cx="4801216" cy="474694"/>
    <xdr:sp macro="" textlink="">
      <xdr:nvSpPr>
        <xdr:cNvPr id="2" name="Textfeld 1"/>
        <xdr:cNvSpPr txBox="1"/>
      </xdr:nvSpPr>
      <xdr:spPr>
        <a:xfrm>
          <a:off x="35793" y="59532"/>
          <a:ext cx="4715650"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Monitoring and Control</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8678" name="Button 6" hidden="1">
              <a:extLst>
                <a:ext uri="{63B3BB69-23CF-44E3-9099-C40C66FF867C}">
                  <a14:compatExt spid="_x0000_s286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8679" name="Button 7" hidden="1">
              <a:extLst>
                <a:ext uri="{63B3BB69-23CF-44E3-9099-C40C66FF867C}">
                  <a14:compatExt spid="_x0000_s286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28680" name="Button 8"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28681" name="Button 9"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28682" name="Button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35793</xdr:colOff>
      <xdr:row>0</xdr:row>
      <xdr:rowOff>59532</xdr:rowOff>
    </xdr:from>
    <xdr:ext cx="5123662" cy="484187"/>
    <xdr:sp macro="" textlink="">
      <xdr:nvSpPr>
        <xdr:cNvPr id="2" name="Textfeld 1"/>
        <xdr:cNvSpPr txBox="1"/>
      </xdr:nvSpPr>
      <xdr:spPr>
        <a:xfrm>
          <a:off x="35793" y="59532"/>
          <a:ext cx="507613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Supplier Agreement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29701" name="Button 5" hidden="1">
              <a:extLst>
                <a:ext uri="{63B3BB69-23CF-44E3-9099-C40C66FF867C}">
                  <a14:compatExt spid="_x0000_s2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485775</xdr:rowOff>
        </xdr:to>
        <xdr:sp macro="" textlink="">
          <xdr:nvSpPr>
            <xdr:cNvPr id="29702" name="Button 6" hidden="1">
              <a:extLst>
                <a:ext uri="{63B3BB69-23CF-44E3-9099-C40C66FF867C}">
                  <a14:compatExt spid="_x0000_s297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485775</xdr:rowOff>
        </xdr:to>
        <xdr:sp macro="" textlink="">
          <xdr:nvSpPr>
            <xdr:cNvPr id="29703" name="Button 7" hidden="1">
              <a:extLst>
                <a:ext uri="{63B3BB69-23CF-44E3-9099-C40C66FF867C}">
                  <a14:compatExt spid="_x0000_s297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29704" name="Button 8" hidden="1">
              <a:extLst>
                <a:ext uri="{63B3BB69-23CF-44E3-9099-C40C66FF867C}">
                  <a14:compatExt spid="_x0000_s297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29707" name="Button 11" hidden="1">
              <a:extLst>
                <a:ext uri="{63B3BB69-23CF-44E3-9099-C40C66FF867C}">
                  <a14:compatExt spid="_x0000_s297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35793</xdr:colOff>
      <xdr:row>0</xdr:row>
      <xdr:rowOff>59532</xdr:rowOff>
    </xdr:from>
    <xdr:ext cx="4181916" cy="474694"/>
    <xdr:sp macro="" textlink="">
      <xdr:nvSpPr>
        <xdr:cNvPr id="2" name="Textfeld 1"/>
        <xdr:cNvSpPr txBox="1"/>
      </xdr:nvSpPr>
      <xdr:spPr>
        <a:xfrm>
          <a:off x="35793" y="59532"/>
          <a:ext cx="415331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Measurement</a:t>
          </a:r>
          <a:r>
            <a:rPr lang="de-DE" sz="2400" b="1" baseline="0">
              <a:latin typeface="Arial" pitchFamily="34" charset="0"/>
              <a:cs typeface="Arial" pitchFamily="34" charset="0"/>
            </a:rPr>
            <a:t> and Analysis</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35793</xdr:colOff>
      <xdr:row>0</xdr:row>
      <xdr:rowOff>59532</xdr:rowOff>
    </xdr:from>
    <xdr:ext cx="6071073" cy="484187"/>
    <xdr:sp macro="" textlink="">
      <xdr:nvSpPr>
        <xdr:cNvPr id="2" name="Textfeld 1"/>
        <xdr:cNvSpPr txBox="1"/>
      </xdr:nvSpPr>
      <xdr:spPr>
        <a:xfrm>
          <a:off x="35793" y="59532"/>
          <a:ext cx="6052041"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Process and</a:t>
          </a:r>
          <a:r>
            <a:rPr lang="de-DE" sz="2400" b="1" baseline="0">
              <a:latin typeface="Arial" pitchFamily="34" charset="0"/>
              <a:cs typeface="Arial" pitchFamily="34" charset="0"/>
            </a:rPr>
            <a:t> Product Quality Assurance</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1750" name="Button 6" hidden="1">
              <a:extLst>
                <a:ext uri="{63B3BB69-23CF-44E3-9099-C40C66FF867C}">
                  <a14:compatExt spid="_x0000_s317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1751" name="Button 7" hidden="1">
              <a:extLst>
                <a:ext uri="{63B3BB69-23CF-44E3-9099-C40C66FF867C}">
                  <a14:compatExt spid="_x0000_s31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31752" name="Button 8" hidden="1">
              <a:extLst>
                <a:ext uri="{63B3BB69-23CF-44E3-9099-C40C66FF867C}">
                  <a14:compatExt spid="_x0000_s31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31754" name="Button 10" hidden="1">
              <a:extLst>
                <a:ext uri="{63B3BB69-23CF-44E3-9099-C40C66FF867C}">
                  <a14:compatExt spid="_x0000_s317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35793</xdr:colOff>
      <xdr:row>0</xdr:row>
      <xdr:rowOff>59532</xdr:rowOff>
    </xdr:from>
    <xdr:ext cx="4235328" cy="484187"/>
    <xdr:sp macro="" textlink="">
      <xdr:nvSpPr>
        <xdr:cNvPr id="2" name="Textfeld 1"/>
        <xdr:cNvSpPr txBox="1"/>
      </xdr:nvSpPr>
      <xdr:spPr>
        <a:xfrm>
          <a:off x="35793" y="59532"/>
          <a:ext cx="41687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Configuration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2773" name="Button 5" hidden="1">
              <a:extLst>
                <a:ext uri="{63B3BB69-23CF-44E3-9099-C40C66FF867C}">
                  <a14:compatExt spid="_x0000_s327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2774" name="Button 6" hidden="1">
              <a:extLst>
                <a:ext uri="{63B3BB69-23CF-44E3-9099-C40C66FF867C}">
                  <a14:compatExt spid="_x0000_s327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2775" name="Button 7" hidden="1">
              <a:extLst>
                <a:ext uri="{63B3BB69-23CF-44E3-9099-C40C66FF867C}">
                  <a14:compatExt spid="_x0000_s327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2776" name="Button 8" hidden="1">
              <a:extLst>
                <a:ext uri="{63B3BB69-23CF-44E3-9099-C40C66FF867C}">
                  <a14:compatExt spid="_x0000_s32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2779" name="Button 11" hidden="1">
              <a:extLst>
                <a:ext uri="{63B3BB69-23CF-44E3-9099-C40C66FF867C}">
                  <a14:compatExt spid="_x0000_s327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35793</xdr:colOff>
      <xdr:row>0</xdr:row>
      <xdr:rowOff>59532</xdr:rowOff>
    </xdr:from>
    <xdr:ext cx="4302889" cy="484187"/>
    <xdr:sp macro="" textlink="">
      <xdr:nvSpPr>
        <xdr:cNvPr id="2" name="Textfeld 1"/>
        <xdr:cNvSpPr txBox="1"/>
      </xdr:nvSpPr>
      <xdr:spPr>
        <a:xfrm>
          <a:off x="35793" y="59532"/>
          <a:ext cx="425539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a:t>
          </a:r>
          <a:r>
            <a:rPr lang="de-DE" sz="2400" b="1" baseline="0">
              <a:latin typeface="Arial" pitchFamily="34" charset="0"/>
              <a:cs typeface="Arial" pitchFamily="34" charset="0"/>
            </a:rPr>
            <a:t> Development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3797" name="Button 5" hidden="1">
              <a:extLst>
                <a:ext uri="{63B3BB69-23CF-44E3-9099-C40C66FF867C}">
                  <a14:compatExt spid="_x0000_s337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3798" name="Button 6" hidden="1">
              <a:extLst>
                <a:ext uri="{63B3BB69-23CF-44E3-9099-C40C66FF867C}">
                  <a14:compatExt spid="_x0000_s337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3799" name="Button 7" hidden="1">
              <a:extLst>
                <a:ext uri="{63B3BB69-23CF-44E3-9099-C40C66FF867C}">
                  <a14:compatExt spid="_x0000_s337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3800" name="Button 8" hidden="1">
              <a:extLst>
                <a:ext uri="{63B3BB69-23CF-44E3-9099-C40C66FF867C}">
                  <a14:compatExt spid="_x0000_s33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3802" name="Button 10" hidden="1">
              <a:extLst>
                <a:ext uri="{63B3BB69-23CF-44E3-9099-C40C66FF867C}">
                  <a14:compatExt spid="_x0000_s338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35793</xdr:colOff>
      <xdr:row>0</xdr:row>
      <xdr:rowOff>59532</xdr:rowOff>
    </xdr:from>
    <xdr:ext cx="2958986" cy="475065"/>
    <xdr:sp macro="" textlink="">
      <xdr:nvSpPr>
        <xdr:cNvPr id="2" name="Textfeld 1"/>
        <xdr:cNvSpPr txBox="1"/>
      </xdr:nvSpPr>
      <xdr:spPr>
        <a:xfrm>
          <a:off x="35793" y="59532"/>
          <a:ext cx="2920928"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Technical Solution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4825" name="Button 9" hidden="1">
              <a:extLst>
                <a:ext uri="{63B3BB69-23CF-44E3-9099-C40C66FF867C}">
                  <a14:compatExt spid="_x0000_s348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34828" name="Button 12" hidden="1">
              <a:extLst>
                <a:ext uri="{63B3BB69-23CF-44E3-9099-C40C66FF867C}">
                  <a14:compatExt spid="_x0000_s348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4830" name="Button 14" hidden="1">
              <a:extLst>
                <a:ext uri="{63B3BB69-23CF-44E3-9099-C40C66FF867C}">
                  <a14:compatExt spid="_x0000_s348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857250</xdr:colOff>
          <xdr:row>0</xdr:row>
          <xdr:rowOff>485775</xdr:rowOff>
        </xdr:to>
        <xdr:sp macro="" textlink="">
          <xdr:nvSpPr>
            <xdr:cNvPr id="34834" name="Button 18" hidden="1">
              <a:extLst>
                <a:ext uri="{63B3BB69-23CF-44E3-9099-C40C66FF867C}">
                  <a14:compatExt spid="_x0000_s34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57150</xdr:rowOff>
        </xdr:from>
        <xdr:to>
          <xdr:col>5</xdr:col>
          <xdr:colOff>47625</xdr:colOff>
          <xdr:row>0</xdr:row>
          <xdr:rowOff>485775</xdr:rowOff>
        </xdr:to>
        <xdr:sp macro="" textlink="">
          <xdr:nvSpPr>
            <xdr:cNvPr id="34835" name="Button 19" hidden="1">
              <a:extLst>
                <a:ext uri="{63B3BB69-23CF-44E3-9099-C40C66FF867C}">
                  <a14:compatExt spid="_x0000_s34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35793</xdr:colOff>
      <xdr:row>0</xdr:row>
      <xdr:rowOff>59532</xdr:rowOff>
    </xdr:from>
    <xdr:ext cx="3070669" cy="474693"/>
    <xdr:sp macro="" textlink="">
      <xdr:nvSpPr>
        <xdr:cNvPr id="2" name="Textfeld 1"/>
        <xdr:cNvSpPr txBox="1"/>
      </xdr:nvSpPr>
      <xdr:spPr>
        <a:xfrm>
          <a:off x="35793" y="59532"/>
          <a:ext cx="302313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Product</a:t>
          </a:r>
          <a:r>
            <a:rPr lang="de-DE" sz="2400" b="1" baseline="0">
              <a:latin typeface="Arial" pitchFamily="34" charset="0"/>
              <a:cs typeface="Arial" pitchFamily="34" charset="0"/>
            </a:rPr>
            <a:t> Integration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5849" name="Button 9" hidden="1">
              <a:extLst>
                <a:ext uri="{63B3BB69-23CF-44E3-9099-C40C66FF867C}">
                  <a14:compatExt spid="_x0000_s358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5852" name="Button 12" hidden="1">
              <a:extLst>
                <a:ext uri="{63B3BB69-23CF-44E3-9099-C40C66FF867C}">
                  <a14:compatExt spid="_x0000_s358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5854" name="Button 14" hidden="1">
              <a:extLst>
                <a:ext uri="{63B3BB69-23CF-44E3-9099-C40C66FF867C}">
                  <a14:compatExt spid="_x0000_s358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485775</xdr:rowOff>
        </xdr:to>
        <xdr:sp macro="" textlink="">
          <xdr:nvSpPr>
            <xdr:cNvPr id="35856" name="Button 16" hidden="1">
              <a:extLst>
                <a:ext uri="{63B3BB69-23CF-44E3-9099-C40C66FF867C}">
                  <a14:compatExt spid="_x0000_s358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485775</xdr:rowOff>
        </xdr:to>
        <xdr:sp macro="" textlink="">
          <xdr:nvSpPr>
            <xdr:cNvPr id="35857" name="Button 17" hidden="1">
              <a:extLst>
                <a:ext uri="{63B3BB69-23CF-44E3-9099-C40C66FF867C}">
                  <a14:compatExt spid="_x0000_s358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35793</xdr:colOff>
      <xdr:row>0</xdr:row>
      <xdr:rowOff>59532</xdr:rowOff>
    </xdr:from>
    <xdr:ext cx="1889377" cy="475065"/>
    <xdr:sp macro="" textlink="">
      <xdr:nvSpPr>
        <xdr:cNvPr id="2" name="Textfeld 1"/>
        <xdr:cNvSpPr txBox="1"/>
      </xdr:nvSpPr>
      <xdr:spPr>
        <a:xfrm>
          <a:off x="35793" y="59532"/>
          <a:ext cx="186089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Verification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6873" name="Button 9" hidden="1">
              <a:extLst>
                <a:ext uri="{63B3BB69-23CF-44E3-9099-C40C66FF867C}">
                  <a14:compatExt spid="_x0000_s368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6876" name="Button 12" hidden="1">
              <a:extLst>
                <a:ext uri="{63B3BB69-23CF-44E3-9099-C40C66FF867C}">
                  <a14:compatExt spid="_x0000_s368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6878" name="Button 14" hidden="1">
              <a:extLst>
                <a:ext uri="{63B3BB69-23CF-44E3-9099-C40C66FF867C}">
                  <a14:compatExt spid="_x0000_s368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85725</xdr:rowOff>
        </xdr:from>
        <xdr:to>
          <xdr:col>4</xdr:col>
          <xdr:colOff>809625</xdr:colOff>
          <xdr:row>0</xdr:row>
          <xdr:rowOff>495300</xdr:rowOff>
        </xdr:to>
        <xdr:sp macro="" textlink="">
          <xdr:nvSpPr>
            <xdr:cNvPr id="36880" name="Button 16" hidden="1">
              <a:extLst>
                <a:ext uri="{63B3BB69-23CF-44E3-9099-C40C66FF867C}">
                  <a14:compatExt spid="_x0000_s368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85725</xdr:rowOff>
        </xdr:from>
        <xdr:to>
          <xdr:col>5</xdr:col>
          <xdr:colOff>0</xdr:colOff>
          <xdr:row>0</xdr:row>
          <xdr:rowOff>495300</xdr:rowOff>
        </xdr:to>
        <xdr:sp macro="" textlink="">
          <xdr:nvSpPr>
            <xdr:cNvPr id="36881" name="Button 17" hidden="1">
              <a:extLst>
                <a:ext uri="{63B3BB69-23CF-44E3-9099-C40C66FF867C}">
                  <a14:compatExt spid="_x0000_s368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35793</xdr:colOff>
      <xdr:row>0</xdr:row>
      <xdr:rowOff>59532</xdr:rowOff>
    </xdr:from>
    <xdr:ext cx="1683832" cy="474694"/>
    <xdr:sp macro="" textlink="">
      <xdr:nvSpPr>
        <xdr:cNvPr id="2" name="Textfeld 1"/>
        <xdr:cNvSpPr txBox="1"/>
      </xdr:nvSpPr>
      <xdr:spPr>
        <a:xfrm>
          <a:off x="35793" y="59532"/>
          <a:ext cx="165545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Validation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7897" name="Button 9" hidden="1">
              <a:extLst>
                <a:ext uri="{63B3BB69-23CF-44E3-9099-C40C66FF867C}">
                  <a14:compatExt spid="_x0000_s378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37898" name="Button 10" hidden="1">
              <a:extLst>
                <a:ext uri="{63B3BB69-23CF-44E3-9099-C40C66FF867C}">
                  <a14:compatExt spid="_x0000_s378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37899" name="Button 11" hidden="1">
              <a:extLst>
                <a:ext uri="{63B3BB69-23CF-44E3-9099-C40C66FF867C}">
                  <a14:compatExt spid="_x0000_s378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7900" name="Button 12" hidden="1">
              <a:extLst>
                <a:ext uri="{63B3BB69-23CF-44E3-9099-C40C66FF867C}">
                  <a14:compatExt spid="_x0000_s37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7902" name="Button 14" hidden="1">
              <a:extLst>
                <a:ext uri="{63B3BB69-23CF-44E3-9099-C40C66FF867C}">
                  <a14:compatExt spid="_x0000_s379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0</xdr:col>
      <xdr:colOff>35793</xdr:colOff>
      <xdr:row>0</xdr:row>
      <xdr:rowOff>59532</xdr:rowOff>
    </xdr:from>
    <xdr:ext cx="4616835" cy="475065"/>
    <xdr:sp macro="" textlink="">
      <xdr:nvSpPr>
        <xdr:cNvPr id="2" name="Textfeld 1"/>
        <xdr:cNvSpPr txBox="1"/>
      </xdr:nvSpPr>
      <xdr:spPr>
        <a:xfrm>
          <a:off x="35793" y="59532"/>
          <a:ext cx="459779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Focus</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8921" name="Button 9" hidden="1">
              <a:extLst>
                <a:ext uri="{63B3BB69-23CF-44E3-9099-C40C66FF867C}">
                  <a14:compatExt spid="_x0000_s389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8923" name="Button 11" hidden="1">
              <a:extLst>
                <a:ext uri="{63B3BB69-23CF-44E3-9099-C40C66FF867C}">
                  <a14:compatExt spid="_x0000_s389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8924" name="Button 12" hidden="1">
              <a:extLst>
                <a:ext uri="{63B3BB69-23CF-44E3-9099-C40C66FF867C}">
                  <a14:compatExt spid="_x0000_s389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8926" name="Button 14" hidden="1">
              <a:extLst>
                <a:ext uri="{63B3BB69-23CF-44E3-9099-C40C66FF867C}">
                  <a14:compatExt spid="_x0000_s389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8928" name="Button 16" hidden="1">
              <a:extLst>
                <a:ext uri="{63B3BB69-23CF-44E3-9099-C40C66FF867C}">
                  <a14:compatExt spid="_x0000_s389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35793</xdr:colOff>
      <xdr:row>0</xdr:row>
      <xdr:rowOff>59532</xdr:rowOff>
    </xdr:from>
    <xdr:ext cx="5110373" cy="446212"/>
    <xdr:sp macro="" textlink="">
      <xdr:nvSpPr>
        <xdr:cNvPr id="2" name="Textfeld 1"/>
        <xdr:cNvSpPr txBox="1"/>
      </xdr:nvSpPr>
      <xdr:spPr>
        <a:xfrm>
          <a:off x="35793" y="59532"/>
          <a:ext cx="511037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Definition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9945" name="Button 9" hidden="1">
              <a:extLst>
                <a:ext uri="{63B3BB69-23CF-44E3-9099-C40C66FF867C}">
                  <a14:compatExt spid="_x0000_s399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9946" name="Button 10" hidden="1">
              <a:extLst>
                <a:ext uri="{63B3BB69-23CF-44E3-9099-C40C66FF867C}">
                  <a14:compatExt spid="_x0000_s399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9947" name="Button 11" hidden="1">
              <a:extLst>
                <a:ext uri="{63B3BB69-23CF-44E3-9099-C40C66FF867C}">
                  <a14:compatExt spid="_x0000_s39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9948" name="Button 12" hidden="1">
              <a:extLst>
                <a:ext uri="{63B3BB69-23CF-44E3-9099-C40C66FF867C}">
                  <a14:compatExt spid="_x0000_s399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9950" name="Button 14" hidden="1">
              <a:extLst>
                <a:ext uri="{63B3BB69-23CF-44E3-9099-C40C66FF867C}">
                  <a14:compatExt spid="_x0000_s399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35793</xdr:colOff>
      <xdr:row>0</xdr:row>
      <xdr:rowOff>59532</xdr:rowOff>
    </xdr:from>
    <xdr:ext cx="3669550" cy="474693"/>
    <xdr:sp macro="" textlink="">
      <xdr:nvSpPr>
        <xdr:cNvPr id="2" name="Textfeld 1"/>
        <xdr:cNvSpPr txBox="1"/>
      </xdr:nvSpPr>
      <xdr:spPr>
        <a:xfrm>
          <a:off x="35793" y="59532"/>
          <a:ext cx="362201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Training</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0964" name="Button 4" hidden="1">
              <a:extLst>
                <a:ext uri="{63B3BB69-23CF-44E3-9099-C40C66FF867C}">
                  <a14:compatExt spid="_x0000_s409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0965" name="Button 5" hidden="1">
              <a:extLst>
                <a:ext uri="{63B3BB69-23CF-44E3-9099-C40C66FF867C}">
                  <a14:compatExt spid="_x0000_s409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0966" name="Button 6" hidden="1">
              <a:extLst>
                <a:ext uri="{63B3BB69-23CF-44E3-9099-C40C66FF867C}">
                  <a14:compatExt spid="_x0000_s409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0967" name="Button 7" hidden="1">
              <a:extLst>
                <a:ext uri="{63B3BB69-23CF-44E3-9099-C40C66FF867C}">
                  <a14:compatExt spid="_x0000_s409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0969" name="Button 9" hidden="1">
              <a:extLst>
                <a:ext uri="{63B3BB69-23CF-44E3-9099-C40C66FF867C}">
                  <a14:compatExt spid="_x0000_s409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35793</xdr:colOff>
      <xdr:row>0</xdr:row>
      <xdr:rowOff>59532</xdr:rowOff>
    </xdr:from>
    <xdr:ext cx="4815945" cy="474693"/>
    <xdr:sp macro="" textlink="">
      <xdr:nvSpPr>
        <xdr:cNvPr id="2" name="Textfeld 1"/>
        <xdr:cNvSpPr txBox="1"/>
      </xdr:nvSpPr>
      <xdr:spPr>
        <a:xfrm>
          <a:off x="35793" y="59532"/>
          <a:ext cx="476835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Integrated Project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1997" name="Button 13" hidden="1">
              <a:extLst>
                <a:ext uri="{63B3BB69-23CF-44E3-9099-C40C66FF867C}">
                  <a14:compatExt spid="_x0000_s419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1998" name="Button 14" hidden="1">
              <a:extLst>
                <a:ext uri="{63B3BB69-23CF-44E3-9099-C40C66FF867C}">
                  <a14:compatExt spid="_x0000_s419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42000" name="Button 16" hidden="1">
              <a:extLst>
                <a:ext uri="{63B3BB69-23CF-44E3-9099-C40C66FF867C}">
                  <a14:compatExt spid="_x0000_s4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42002" name="Button 18" hidden="1">
              <a:extLst>
                <a:ext uri="{63B3BB69-23CF-44E3-9099-C40C66FF867C}">
                  <a14:compatExt spid="_x0000_s42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2005" name="Button 21" hidden="1">
              <a:extLst>
                <a:ext uri="{63B3BB69-23CF-44E3-9099-C40C66FF867C}">
                  <a14:compatExt spid="_x0000_s420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35793</xdr:colOff>
      <xdr:row>0</xdr:row>
      <xdr:rowOff>59532</xdr:rowOff>
    </xdr:from>
    <xdr:ext cx="2830155" cy="474694"/>
    <xdr:sp macro="" textlink="">
      <xdr:nvSpPr>
        <xdr:cNvPr id="2" name="Textfeld 1"/>
        <xdr:cNvSpPr txBox="1"/>
      </xdr:nvSpPr>
      <xdr:spPr>
        <a:xfrm>
          <a:off x="35793" y="59532"/>
          <a:ext cx="280166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Risk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3013" name="Button 5" hidden="1">
              <a:extLst>
                <a:ext uri="{63B3BB69-23CF-44E3-9099-C40C66FF867C}">
                  <a14:compatExt spid="_x0000_s430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3014" name="Button 6" hidden="1">
              <a:extLst>
                <a:ext uri="{63B3BB69-23CF-44E3-9099-C40C66FF867C}">
                  <a14:compatExt spid="_x0000_s430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3015" name="Button 7" hidden="1">
              <a:extLst>
                <a:ext uri="{63B3BB69-23CF-44E3-9099-C40C66FF867C}">
                  <a14:compatExt spid="_x0000_s430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43016" name="Button 8" hidden="1">
              <a:extLst>
                <a:ext uri="{63B3BB69-23CF-44E3-9099-C40C66FF867C}">
                  <a14:compatExt spid="_x0000_s430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3018" name="Button 10" hidden="1">
              <a:extLst>
                <a:ext uri="{63B3BB69-23CF-44E3-9099-C40C66FF867C}">
                  <a14:compatExt spid="_x0000_s430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0</xdr:col>
      <xdr:colOff>35793</xdr:colOff>
      <xdr:row>0</xdr:row>
      <xdr:rowOff>59532</xdr:rowOff>
    </xdr:from>
    <xdr:ext cx="5184889" cy="474694"/>
    <xdr:sp macro="" textlink="">
      <xdr:nvSpPr>
        <xdr:cNvPr id="2" name="Textfeld 1"/>
        <xdr:cNvSpPr txBox="1"/>
      </xdr:nvSpPr>
      <xdr:spPr>
        <a:xfrm>
          <a:off x="35793" y="59532"/>
          <a:ext cx="512768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Decision</a:t>
          </a:r>
          <a:r>
            <a:rPr lang="de-DE" sz="2400" b="1" baseline="0">
              <a:latin typeface="Arial" pitchFamily="34" charset="0"/>
              <a:cs typeface="Arial" pitchFamily="34" charset="0"/>
            </a:rPr>
            <a:t> Analysis and Resolution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4037" name="Button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4038" name="Button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4039" name="Button 7" hidden="1">
              <a:extLst>
                <a:ext uri="{63B3BB69-23CF-44E3-9099-C40C66FF867C}">
                  <a14:compatExt spid="_x0000_s44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4040" name="Button 8" hidden="1">
              <a:extLst>
                <a:ext uri="{63B3BB69-23CF-44E3-9099-C40C66FF867C}">
                  <a14:compatExt spid="_x0000_s44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44042" name="Button 10" hidden="1">
              <a:extLst>
                <a:ext uri="{63B3BB69-23CF-44E3-9099-C40C66FF867C}">
                  <a14:compatExt spid="_x0000_s44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35793</xdr:colOff>
      <xdr:row>0</xdr:row>
      <xdr:rowOff>59532</xdr:rowOff>
    </xdr:from>
    <xdr:ext cx="5601724" cy="474693"/>
    <xdr:sp macro="" textlink="">
      <xdr:nvSpPr>
        <xdr:cNvPr id="2" name="Textfeld 1"/>
        <xdr:cNvSpPr txBox="1"/>
      </xdr:nvSpPr>
      <xdr:spPr>
        <a:xfrm>
          <a:off x="35793" y="59532"/>
          <a:ext cx="5573192"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Performance</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5065" name="Button 9" hidden="1">
              <a:extLst>
                <a:ext uri="{63B3BB69-23CF-44E3-9099-C40C66FF867C}">
                  <a14:compatExt spid="_x0000_s45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45066" name="Button 10" hidden="1">
              <a:extLst>
                <a:ext uri="{63B3BB69-23CF-44E3-9099-C40C66FF867C}">
                  <a14:compatExt spid="_x0000_s45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495300</xdr:rowOff>
        </xdr:to>
        <xdr:sp macro="" textlink="">
          <xdr:nvSpPr>
            <xdr:cNvPr id="45067" name="Button 11" hidden="1">
              <a:extLst>
                <a:ext uri="{63B3BB69-23CF-44E3-9099-C40C66FF867C}">
                  <a14:compatExt spid="_x0000_s45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5068" name="Button 12" hidden="1">
              <a:extLst>
                <a:ext uri="{63B3BB69-23CF-44E3-9099-C40C66FF867C}">
                  <a14:compatExt spid="_x0000_s45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485775</xdr:rowOff>
        </xdr:to>
        <xdr:sp macro="" textlink="">
          <xdr:nvSpPr>
            <xdr:cNvPr id="45070" name="Button 14" hidden="1">
              <a:extLst>
                <a:ext uri="{63B3BB69-23CF-44E3-9099-C40C66FF867C}">
                  <a14:compatExt spid="_x0000_s450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35793</xdr:colOff>
      <xdr:row>0</xdr:row>
      <xdr:rowOff>59532</xdr:rowOff>
    </xdr:from>
    <xdr:ext cx="5125773" cy="474694"/>
    <xdr:sp macro="" textlink="">
      <xdr:nvSpPr>
        <xdr:cNvPr id="2" name="Textfeld 1"/>
        <xdr:cNvSpPr txBox="1"/>
      </xdr:nvSpPr>
      <xdr:spPr>
        <a:xfrm>
          <a:off x="35793" y="59532"/>
          <a:ext cx="50592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Quantitative Project Management</a:t>
          </a:r>
        </a:p>
      </xdr:txBody>
    </xdr:sp>
    <xdr:clientData/>
  </xdr:oneCellAnchor>
  <mc:AlternateContent xmlns:mc="http://schemas.openxmlformats.org/markup-compatibility/2006">
    <mc:Choice xmlns:a14="http://schemas.microsoft.com/office/drawing/2010/main" Requires="a14">
      <xdr:twoCellAnchor>
        <xdr:from>
          <xdr:col>2</xdr:col>
          <xdr:colOff>5762625</xdr:colOff>
          <xdr:row>0</xdr:row>
          <xdr:rowOff>57150</xdr:rowOff>
        </xdr:from>
        <xdr:to>
          <xdr:col>2</xdr:col>
          <xdr:colOff>6238875</xdr:colOff>
          <xdr:row>0</xdr:row>
          <xdr:rowOff>495300</xdr:rowOff>
        </xdr:to>
        <xdr:sp macro="" textlink="">
          <xdr:nvSpPr>
            <xdr:cNvPr id="46085" name="Button 5" hidden="1">
              <a:extLst>
                <a:ext uri="{63B3BB69-23CF-44E3-9099-C40C66FF867C}">
                  <a14:compatExt spid="_x0000_s46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46086" name="Button 6" hidden="1">
              <a:extLst>
                <a:ext uri="{63B3BB69-23CF-44E3-9099-C40C66FF867C}">
                  <a14:compatExt spid="_x0000_s46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46087" name="Button 7" hidden="1">
              <a:extLst>
                <a:ext uri="{63B3BB69-23CF-44E3-9099-C40C66FF867C}">
                  <a14:compatExt spid="_x0000_s46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5172075</xdr:colOff>
          <xdr:row>0</xdr:row>
          <xdr:rowOff>57150</xdr:rowOff>
        </xdr:from>
        <xdr:to>
          <xdr:col>2</xdr:col>
          <xdr:colOff>5676900</xdr:colOff>
          <xdr:row>0</xdr:row>
          <xdr:rowOff>495300</xdr:rowOff>
        </xdr:to>
        <xdr:sp macro="" textlink="">
          <xdr:nvSpPr>
            <xdr:cNvPr id="46088" name="Button 8" hidden="1">
              <a:extLst>
                <a:ext uri="{63B3BB69-23CF-44E3-9099-C40C66FF867C}">
                  <a14:compatExt spid="_x0000_s46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485775</xdr:rowOff>
        </xdr:to>
        <xdr:sp macro="" textlink="">
          <xdr:nvSpPr>
            <xdr:cNvPr id="46090" name="Button 10" hidden="1">
              <a:extLst>
                <a:ext uri="{63B3BB69-23CF-44E3-9099-C40C66FF867C}">
                  <a14:compatExt spid="_x0000_s46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0</xdr:col>
      <xdr:colOff>75</xdr:colOff>
      <xdr:row>0</xdr:row>
      <xdr:rowOff>47626</xdr:rowOff>
    </xdr:from>
    <xdr:ext cx="6256585" cy="446212"/>
    <xdr:sp macro="" textlink="">
      <xdr:nvSpPr>
        <xdr:cNvPr id="2" name="Textfeld 1"/>
        <xdr:cNvSpPr txBox="1"/>
      </xdr:nvSpPr>
      <xdr:spPr>
        <a:xfrm>
          <a:off x="75" y="47626"/>
          <a:ext cx="625658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Performance Management</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466725</xdr:rowOff>
        </xdr:to>
        <xdr:sp macro="" textlink="">
          <xdr:nvSpPr>
            <xdr:cNvPr id="47113" name="Button 9" hidden="1">
              <a:extLst>
                <a:ext uri="{63B3BB69-23CF-44E3-9099-C40C66FF867C}">
                  <a14:compatExt spid="_x0000_s47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466725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466725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466725</xdr:rowOff>
        </xdr:to>
        <xdr:sp macro="" textlink="">
          <xdr:nvSpPr>
            <xdr:cNvPr id="47116" name="Button 12" hidden="1">
              <a:extLst>
                <a:ext uri="{63B3BB69-23CF-44E3-9099-C40C66FF867C}">
                  <a14:compatExt spid="_x0000_s47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466725</xdr:rowOff>
        </xdr:to>
        <xdr:sp macro="" textlink="">
          <xdr:nvSpPr>
            <xdr:cNvPr id="47119" name="Button 15" hidden="1">
              <a:extLst>
                <a:ext uri="{63B3BB69-23CF-44E3-9099-C40C66FF867C}">
                  <a14:compatExt spid="_x0000_s471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0</xdr:col>
      <xdr:colOff>35793</xdr:colOff>
      <xdr:row>0</xdr:row>
      <xdr:rowOff>59532</xdr:rowOff>
    </xdr:from>
    <xdr:ext cx="4901739" cy="475065"/>
    <xdr:sp macro="" textlink="">
      <xdr:nvSpPr>
        <xdr:cNvPr id="2" name="Textfeld 1"/>
        <xdr:cNvSpPr txBox="1"/>
      </xdr:nvSpPr>
      <xdr:spPr>
        <a:xfrm>
          <a:off x="35793" y="59532"/>
          <a:ext cx="485414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Causal Analysis and Resolution</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48137" name="Button 9" hidden="1">
              <a:extLst>
                <a:ext uri="{63B3BB69-23CF-44E3-9099-C40C66FF867C}">
                  <a14:compatExt spid="_x0000_s48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8138" name="Button 10" hidden="1">
              <a:extLst>
                <a:ext uri="{63B3BB69-23CF-44E3-9099-C40C66FF867C}">
                  <a14:compatExt spid="_x0000_s48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8139" name="Button 11" hidden="1">
              <a:extLst>
                <a:ext uri="{63B3BB69-23CF-44E3-9099-C40C66FF867C}">
                  <a14:compatExt spid="_x0000_s48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48140" name="Button 12" hidden="1">
              <a:extLst>
                <a:ext uri="{63B3BB69-23CF-44E3-9099-C40C66FF867C}">
                  <a14:compatExt spid="_x0000_s48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485775</xdr:rowOff>
        </xdr:to>
        <xdr:sp macro="" textlink="">
          <xdr:nvSpPr>
            <xdr:cNvPr id="48142" name="Button 14" hidden="1">
              <a:extLst>
                <a:ext uri="{63B3BB69-23CF-44E3-9099-C40C66FF867C}">
                  <a14:compatExt spid="_x0000_s48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28575</xdr:colOff>
      <xdr:row>122</xdr:row>
      <xdr:rowOff>0</xdr:rowOff>
    </xdr:from>
    <xdr:to>
      <xdr:col>0</xdr:col>
      <xdr:colOff>3695700</xdr:colOff>
      <xdr:row>135</xdr:row>
      <xdr:rowOff>133350</xdr:rowOff>
    </xdr:to>
    <xdr:pic>
      <xdr:nvPicPr>
        <xdr:cNvPr id="50600"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22602825"/>
          <a:ext cx="3667125" cy="2238375"/>
        </a:xfrm>
        <a:prstGeom prst="rect">
          <a:avLst/>
        </a:prstGeom>
        <a:noFill/>
        <a:ln w="1">
          <a:solidFill>
            <a:srgbClr val="000000"/>
          </a:solidFill>
          <a:miter lim="800000"/>
          <a:headEnd/>
          <a:tailEnd/>
        </a:ln>
      </xdr:spPr>
    </xdr:pic>
    <xdr:clientData/>
  </xdr:twoCellAnchor>
  <xdr:twoCellAnchor editAs="oneCell">
    <xdr:from>
      <xdr:col>0</xdr:col>
      <xdr:colOff>19050</xdr:colOff>
      <xdr:row>154</xdr:row>
      <xdr:rowOff>0</xdr:rowOff>
    </xdr:from>
    <xdr:to>
      <xdr:col>0</xdr:col>
      <xdr:colOff>3705225</xdr:colOff>
      <xdr:row>164</xdr:row>
      <xdr:rowOff>76200</xdr:rowOff>
    </xdr:to>
    <xdr:pic>
      <xdr:nvPicPr>
        <xdr:cNvPr id="50601"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9050" y="27946350"/>
          <a:ext cx="3686175" cy="1695450"/>
        </a:xfrm>
        <a:prstGeom prst="rect">
          <a:avLst/>
        </a:prstGeom>
        <a:noFill/>
        <a:ln w="1">
          <a:solidFill>
            <a:srgbClr val="000000"/>
          </a:solidFill>
          <a:miter lim="800000"/>
          <a:headEnd/>
          <a:tailEnd/>
        </a:ln>
      </xdr:spPr>
    </xdr:pic>
    <xdr:clientData/>
  </xdr:twoCellAnchor>
  <xdr:twoCellAnchor editAs="oneCell">
    <xdr:from>
      <xdr:col>0</xdr:col>
      <xdr:colOff>28575</xdr:colOff>
      <xdr:row>141</xdr:row>
      <xdr:rowOff>0</xdr:rowOff>
    </xdr:from>
    <xdr:to>
      <xdr:col>0</xdr:col>
      <xdr:colOff>3752850</xdr:colOff>
      <xdr:row>151</xdr:row>
      <xdr:rowOff>38100</xdr:rowOff>
    </xdr:to>
    <xdr:pic>
      <xdr:nvPicPr>
        <xdr:cNvPr id="50602"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28575" y="25841325"/>
          <a:ext cx="3724275" cy="1657350"/>
        </a:xfrm>
        <a:prstGeom prst="rect">
          <a:avLst/>
        </a:prstGeom>
        <a:noFill/>
        <a:ln w="1">
          <a:solidFill>
            <a:srgbClr val="000000"/>
          </a:solidFill>
          <a:miter lim="800000"/>
          <a:headEnd/>
          <a:tailEnd/>
        </a:ln>
      </xdr:spPr>
    </xdr:pic>
    <xdr:clientData/>
  </xdr:twoCellAnchor>
  <xdr:twoCellAnchor editAs="oneCell">
    <xdr:from>
      <xdr:col>0</xdr:col>
      <xdr:colOff>38100</xdr:colOff>
      <xdr:row>40</xdr:row>
      <xdr:rowOff>0</xdr:rowOff>
    </xdr:from>
    <xdr:to>
      <xdr:col>0</xdr:col>
      <xdr:colOff>3828576</xdr:colOff>
      <xdr:row>72</xdr:row>
      <xdr:rowOff>46972</xdr:rowOff>
    </xdr:to>
    <xdr:pic>
      <xdr:nvPicPr>
        <xdr:cNvPr id="9" name="Grafik 8"/>
        <xdr:cNvPicPr>
          <a:picLocks noChangeAspect="1"/>
        </xdr:cNvPicPr>
      </xdr:nvPicPr>
      <xdr:blipFill>
        <a:blip xmlns:r="http://schemas.openxmlformats.org/officeDocument/2006/relationships" r:embed="rId4"/>
        <a:stretch>
          <a:fillRect/>
        </a:stretch>
      </xdr:blipFill>
      <xdr:spPr>
        <a:xfrm>
          <a:off x="38100" y="9163050"/>
          <a:ext cx="3790476" cy="5228572"/>
        </a:xfrm>
        <a:prstGeom prst="rect">
          <a:avLst/>
        </a:prstGeom>
      </xdr:spPr>
    </xdr:pic>
    <xdr:clientData/>
  </xdr:twoCellAnchor>
  <xdr:twoCellAnchor editAs="oneCell">
    <xdr:from>
      <xdr:col>0</xdr:col>
      <xdr:colOff>38100</xdr:colOff>
      <xdr:row>74</xdr:row>
      <xdr:rowOff>0</xdr:rowOff>
    </xdr:from>
    <xdr:to>
      <xdr:col>0</xdr:col>
      <xdr:colOff>3790481</xdr:colOff>
      <xdr:row>100</xdr:row>
      <xdr:rowOff>161379</xdr:rowOff>
    </xdr:to>
    <xdr:pic>
      <xdr:nvPicPr>
        <xdr:cNvPr id="10" name="Grafik 9"/>
        <xdr:cNvPicPr>
          <a:picLocks noChangeAspect="1"/>
        </xdr:cNvPicPr>
      </xdr:nvPicPr>
      <xdr:blipFill>
        <a:blip xmlns:r="http://schemas.openxmlformats.org/officeDocument/2006/relationships" r:embed="rId5"/>
        <a:stretch>
          <a:fillRect/>
        </a:stretch>
      </xdr:blipFill>
      <xdr:spPr>
        <a:xfrm>
          <a:off x="38100" y="14830425"/>
          <a:ext cx="3752381" cy="4371429"/>
        </a:xfrm>
        <a:prstGeom prst="rect">
          <a:avLst/>
        </a:prstGeom>
      </xdr:spPr>
    </xdr:pic>
    <xdr:clientData/>
  </xdr:twoCellAnchor>
  <xdr:twoCellAnchor editAs="oneCell">
    <xdr:from>
      <xdr:col>0</xdr:col>
      <xdr:colOff>38100</xdr:colOff>
      <xdr:row>104</xdr:row>
      <xdr:rowOff>0</xdr:rowOff>
    </xdr:from>
    <xdr:to>
      <xdr:col>0</xdr:col>
      <xdr:colOff>3800005</xdr:colOff>
      <xdr:row>119</xdr:row>
      <xdr:rowOff>85411</xdr:rowOff>
    </xdr:to>
    <xdr:pic>
      <xdr:nvPicPr>
        <xdr:cNvPr id="11" name="Grafik 10"/>
        <xdr:cNvPicPr>
          <a:picLocks noChangeAspect="1"/>
        </xdr:cNvPicPr>
      </xdr:nvPicPr>
      <xdr:blipFill>
        <a:blip xmlns:r="http://schemas.openxmlformats.org/officeDocument/2006/relationships" r:embed="rId6"/>
        <a:stretch>
          <a:fillRect/>
        </a:stretch>
      </xdr:blipFill>
      <xdr:spPr>
        <a:xfrm>
          <a:off x="38100" y="19688175"/>
          <a:ext cx="3761905" cy="251428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twoCellAnchor editAs="oneCell">
    <xdr:from>
      <xdr:col>0</xdr:col>
      <xdr:colOff>1847850</xdr:colOff>
      <xdr:row>1</xdr:row>
      <xdr:rowOff>400050</xdr:rowOff>
    </xdr:from>
    <xdr:to>
      <xdr:col>0</xdr:col>
      <xdr:colOff>2919413</xdr:colOff>
      <xdr:row>1</xdr:row>
      <xdr:rowOff>611187</xdr:rowOff>
    </xdr:to>
    <xdr:pic>
      <xdr:nvPicPr>
        <xdr:cNvPr id="8" name="Grafik 7" descr="SEIPartner.jpg"/>
        <xdr:cNvPicPr>
          <a:picLocks noChangeAspect="1"/>
        </xdr:cNvPicPr>
      </xdr:nvPicPr>
      <xdr:blipFill>
        <a:blip xmlns:r="http://schemas.openxmlformats.org/officeDocument/2006/relationships" r:embed="rId1" cstate="print"/>
        <a:srcRect/>
        <a:stretch>
          <a:fillRect/>
        </a:stretch>
      </xdr:blipFill>
      <xdr:spPr bwMode="auto">
        <a:xfrm>
          <a:off x="1847850" y="1905000"/>
          <a:ext cx="1071563" cy="21113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3.xml"/><Relationship Id="rId3" Type="http://schemas.openxmlformats.org/officeDocument/2006/relationships/hyperlink" Target="../../../../../../AppData/Local/Anwendungsdaten/Microsoft/Excel/CMMI_OnBoard_PMC_PA1.xls" TargetMode="External"/><Relationship Id="rId7" Type="http://schemas.openxmlformats.org/officeDocument/2006/relationships/hyperlink" Target="../../../../../../AppData/Local/Anwendungsdaten/Microsoft/Excel/CMMI_OnBoard_CM_PA1.xls" TargetMode="External"/><Relationship Id="rId12" Type="http://schemas.openxmlformats.org/officeDocument/2006/relationships/ctrlProp" Target="../ctrlProps/ctrlProp2.xml"/><Relationship Id="rId2" Type="http://schemas.openxmlformats.org/officeDocument/2006/relationships/hyperlink" Target="../../../../../../AppData/Local/Anwendungsdaten/Microsoft/Excel/CMMI_OnBoard_PP_PA1.xls" TargetMode="External"/><Relationship Id="rId1" Type="http://schemas.openxmlformats.org/officeDocument/2006/relationships/printerSettings" Target="../printerSettings/printerSettings3.bin"/><Relationship Id="rId6" Type="http://schemas.openxmlformats.org/officeDocument/2006/relationships/hyperlink" Target="../../../../../../AppData/Local/Anwendungsdaten/Microsoft/Excel/CMMI_OnBoard_PPQA_PA1.xls" TargetMode="External"/><Relationship Id="rId11" Type="http://schemas.openxmlformats.org/officeDocument/2006/relationships/ctrlProp" Target="../ctrlProps/ctrlProp1.xml"/><Relationship Id="rId5" Type="http://schemas.openxmlformats.org/officeDocument/2006/relationships/hyperlink" Target="../../../../../../AppData/Local/Anwendungsdaten/Microsoft/Excel/CMMI_OnBoard_MA_PA1.xls" TargetMode="External"/><Relationship Id="rId10" Type="http://schemas.openxmlformats.org/officeDocument/2006/relationships/vmlDrawing" Target="../drawings/vmlDrawing1.vml"/><Relationship Id="rId4" Type="http://schemas.openxmlformats.org/officeDocument/2006/relationships/hyperlink" Target="../../../../../../AppData/Local/Anwendungsdaten/Microsoft/Excel/CMMI_OnBoard_SAM_PA1.xls"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vmlDrawing" Target="../drawings/vmlDrawing3.v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3.xml"/><Relationship Id="rId7" Type="http://schemas.openxmlformats.org/officeDocument/2006/relationships/ctrlProp" Target="../ctrlProps/ctrlProp1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vmlDrawing" Target="../drawings/vmlDrawing5.vml"/><Relationship Id="rId10" Type="http://schemas.openxmlformats.org/officeDocument/2006/relationships/ctrlProp" Target="../ctrlProps/ctrlProp14.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4.xml"/><Relationship Id="rId7" Type="http://schemas.openxmlformats.org/officeDocument/2006/relationships/ctrlProp" Target="../ctrlProps/ctrlProp1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15.xml"/><Relationship Id="rId5" Type="http://schemas.openxmlformats.org/officeDocument/2006/relationships/vmlDrawing" Target="../drawings/vmlDrawing7.vml"/><Relationship Id="rId10" Type="http://schemas.openxmlformats.org/officeDocument/2006/relationships/ctrlProp" Target="../ctrlProps/ctrlProp19.xml"/><Relationship Id="rId4" Type="http://schemas.openxmlformats.org/officeDocument/2006/relationships/vmlDrawing" Target="../drawings/vmlDrawing6.v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5.xml"/><Relationship Id="rId7" Type="http://schemas.openxmlformats.org/officeDocument/2006/relationships/ctrlProp" Target="../ctrlProps/ctrlProp2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vmlDrawing" Target="../drawings/vmlDrawing9.vml"/><Relationship Id="rId10" Type="http://schemas.openxmlformats.org/officeDocument/2006/relationships/ctrlProp" Target="../ctrlProps/ctrlProp24.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6.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vmlDrawing" Target="../drawings/vmlDrawing11.vml"/><Relationship Id="rId10" Type="http://schemas.openxmlformats.org/officeDocument/2006/relationships/ctrlProp" Target="../ctrlProps/ctrlProp29.xml"/><Relationship Id="rId4" Type="http://schemas.openxmlformats.org/officeDocument/2006/relationships/vmlDrawing" Target="../drawings/vmlDrawing10.vml"/><Relationship Id="rId9"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7.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0.xml"/><Relationship Id="rId5" Type="http://schemas.openxmlformats.org/officeDocument/2006/relationships/vmlDrawing" Target="../drawings/vmlDrawing13.vml"/><Relationship Id="rId10" Type="http://schemas.openxmlformats.org/officeDocument/2006/relationships/ctrlProp" Target="../ctrlProps/ctrlProp34.xml"/><Relationship Id="rId4" Type="http://schemas.openxmlformats.org/officeDocument/2006/relationships/vmlDrawing" Target="../drawings/vmlDrawing12.v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drawing" Target="../drawings/drawing8.xml"/><Relationship Id="rId7" Type="http://schemas.openxmlformats.org/officeDocument/2006/relationships/ctrlProp" Target="../ctrlProps/ctrlProp3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35.xml"/><Relationship Id="rId5" Type="http://schemas.openxmlformats.org/officeDocument/2006/relationships/vmlDrawing" Target="../drawings/vmlDrawing15.vml"/><Relationship Id="rId10" Type="http://schemas.openxmlformats.org/officeDocument/2006/relationships/ctrlProp" Target="../ctrlProps/ctrlProp39.xml"/><Relationship Id="rId4" Type="http://schemas.openxmlformats.org/officeDocument/2006/relationships/vmlDrawing" Target="../drawings/vmlDrawing14.vml"/><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drawing" Target="../drawings/drawing9.xml"/><Relationship Id="rId7" Type="http://schemas.openxmlformats.org/officeDocument/2006/relationships/ctrlProp" Target="../ctrlProps/ctrlProp4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40.xml"/><Relationship Id="rId5" Type="http://schemas.openxmlformats.org/officeDocument/2006/relationships/vmlDrawing" Target="../drawings/vmlDrawing17.vml"/><Relationship Id="rId10" Type="http://schemas.openxmlformats.org/officeDocument/2006/relationships/ctrlProp" Target="../ctrlProps/ctrlProp44.xml"/><Relationship Id="rId4" Type="http://schemas.openxmlformats.org/officeDocument/2006/relationships/vmlDrawing" Target="../drawings/vmlDrawing16.v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10.xml"/><Relationship Id="rId7" Type="http://schemas.openxmlformats.org/officeDocument/2006/relationships/ctrlProp" Target="../ctrlProps/ctrlProp46.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45.xml"/><Relationship Id="rId5" Type="http://schemas.openxmlformats.org/officeDocument/2006/relationships/vmlDrawing" Target="../drawings/vmlDrawing19.vml"/><Relationship Id="rId10" Type="http://schemas.openxmlformats.org/officeDocument/2006/relationships/ctrlProp" Target="../ctrlProps/ctrlProp49.xml"/><Relationship Id="rId4" Type="http://schemas.openxmlformats.org/officeDocument/2006/relationships/vmlDrawing" Target="../drawings/vmlDrawing18.vml"/><Relationship Id="rId9"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drawing" Target="../drawings/drawing11.xml"/><Relationship Id="rId7" Type="http://schemas.openxmlformats.org/officeDocument/2006/relationships/ctrlProp" Target="../ctrlProps/ctrlProp5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50.xml"/><Relationship Id="rId5" Type="http://schemas.openxmlformats.org/officeDocument/2006/relationships/vmlDrawing" Target="../drawings/vmlDrawing21.vml"/><Relationship Id="rId10" Type="http://schemas.openxmlformats.org/officeDocument/2006/relationships/ctrlProp" Target="../ctrlProps/ctrlProp54.xml"/><Relationship Id="rId4" Type="http://schemas.openxmlformats.org/officeDocument/2006/relationships/vmlDrawing" Target="../drawings/vmlDrawing20.vml"/><Relationship Id="rId9"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drawing" Target="../drawings/drawing12.xml"/><Relationship Id="rId7" Type="http://schemas.openxmlformats.org/officeDocument/2006/relationships/ctrlProp" Target="../ctrlProps/ctrlProp5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55.xml"/><Relationship Id="rId5" Type="http://schemas.openxmlformats.org/officeDocument/2006/relationships/vmlDrawing" Target="../drawings/vmlDrawing23.vml"/><Relationship Id="rId10" Type="http://schemas.openxmlformats.org/officeDocument/2006/relationships/ctrlProp" Target="../ctrlProps/ctrlProp59.xml"/><Relationship Id="rId4" Type="http://schemas.openxmlformats.org/officeDocument/2006/relationships/vmlDrawing" Target="../drawings/vmlDrawing22.vml"/><Relationship Id="rId9" Type="http://schemas.openxmlformats.org/officeDocument/2006/relationships/ctrlProp" Target="../ctrlProps/ctrlProp5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drawing" Target="../drawings/drawing13.xml"/><Relationship Id="rId7" Type="http://schemas.openxmlformats.org/officeDocument/2006/relationships/ctrlProp" Target="../ctrlProps/ctrlProp6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60.xml"/><Relationship Id="rId5" Type="http://schemas.openxmlformats.org/officeDocument/2006/relationships/vmlDrawing" Target="../drawings/vmlDrawing25.vml"/><Relationship Id="rId10" Type="http://schemas.openxmlformats.org/officeDocument/2006/relationships/ctrlProp" Target="../ctrlProps/ctrlProp64.xml"/><Relationship Id="rId4" Type="http://schemas.openxmlformats.org/officeDocument/2006/relationships/vmlDrawing" Target="../drawings/vmlDrawing24.vml"/><Relationship Id="rId9" Type="http://schemas.openxmlformats.org/officeDocument/2006/relationships/ctrlProp" Target="../ctrlProps/ctrlProp6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drawing" Target="../drawings/drawing14.xml"/><Relationship Id="rId7" Type="http://schemas.openxmlformats.org/officeDocument/2006/relationships/ctrlProp" Target="../ctrlProps/ctrlProp66.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65.xml"/><Relationship Id="rId5" Type="http://schemas.openxmlformats.org/officeDocument/2006/relationships/vmlDrawing" Target="../drawings/vmlDrawing27.vml"/><Relationship Id="rId10" Type="http://schemas.openxmlformats.org/officeDocument/2006/relationships/ctrlProp" Target="../ctrlProps/ctrlProp69.xml"/><Relationship Id="rId4" Type="http://schemas.openxmlformats.org/officeDocument/2006/relationships/vmlDrawing" Target="../drawings/vmlDrawing26.vml"/><Relationship Id="rId9" Type="http://schemas.openxmlformats.org/officeDocument/2006/relationships/ctrlProp" Target="../ctrlProps/ctrlProp6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drawing" Target="../drawings/drawing15.xml"/><Relationship Id="rId7" Type="http://schemas.openxmlformats.org/officeDocument/2006/relationships/ctrlProp" Target="../ctrlProps/ctrlProp71.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70.xml"/><Relationship Id="rId5" Type="http://schemas.openxmlformats.org/officeDocument/2006/relationships/vmlDrawing" Target="../drawings/vmlDrawing29.vml"/><Relationship Id="rId10" Type="http://schemas.openxmlformats.org/officeDocument/2006/relationships/ctrlProp" Target="../ctrlProps/ctrlProp74.xml"/><Relationship Id="rId4" Type="http://schemas.openxmlformats.org/officeDocument/2006/relationships/vmlDrawing" Target="../drawings/vmlDrawing28.vml"/><Relationship Id="rId9"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6.xml"/><Relationship Id="rId7" Type="http://schemas.openxmlformats.org/officeDocument/2006/relationships/ctrlProp" Target="../ctrlProps/ctrlProp7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ctrlProp" Target="../ctrlProps/ctrlProp75.xml"/><Relationship Id="rId5" Type="http://schemas.openxmlformats.org/officeDocument/2006/relationships/vmlDrawing" Target="../drawings/vmlDrawing31.vml"/><Relationship Id="rId10" Type="http://schemas.openxmlformats.org/officeDocument/2006/relationships/ctrlProp" Target="../ctrlProps/ctrlProp79.xml"/><Relationship Id="rId4" Type="http://schemas.openxmlformats.org/officeDocument/2006/relationships/vmlDrawing" Target="../drawings/vmlDrawing30.vml"/><Relationship Id="rId9"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drawing" Target="../drawings/drawing17.xml"/><Relationship Id="rId7" Type="http://schemas.openxmlformats.org/officeDocument/2006/relationships/ctrlProp" Target="../ctrlProps/ctrlProp81.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80.xml"/><Relationship Id="rId5" Type="http://schemas.openxmlformats.org/officeDocument/2006/relationships/vmlDrawing" Target="../drawings/vmlDrawing33.vml"/><Relationship Id="rId10" Type="http://schemas.openxmlformats.org/officeDocument/2006/relationships/ctrlProp" Target="../ctrlProps/ctrlProp84.xml"/><Relationship Id="rId4" Type="http://schemas.openxmlformats.org/officeDocument/2006/relationships/vmlDrawing" Target="../drawings/vmlDrawing32.vml"/><Relationship Id="rId9" Type="http://schemas.openxmlformats.org/officeDocument/2006/relationships/ctrlProp" Target="../ctrlProps/ctrlProp8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drawing" Target="../drawings/drawing18.xml"/><Relationship Id="rId7" Type="http://schemas.openxmlformats.org/officeDocument/2006/relationships/ctrlProp" Target="../ctrlProps/ctrlProp8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trlProp" Target="../ctrlProps/ctrlProp85.xml"/><Relationship Id="rId5" Type="http://schemas.openxmlformats.org/officeDocument/2006/relationships/vmlDrawing" Target="../drawings/vmlDrawing35.vml"/><Relationship Id="rId10" Type="http://schemas.openxmlformats.org/officeDocument/2006/relationships/ctrlProp" Target="../ctrlProps/ctrlProp89.xml"/><Relationship Id="rId4" Type="http://schemas.openxmlformats.org/officeDocument/2006/relationships/vmlDrawing" Target="../drawings/vmlDrawing34.vml"/><Relationship Id="rId9" Type="http://schemas.openxmlformats.org/officeDocument/2006/relationships/ctrlProp" Target="../ctrlProps/ctrlProp8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drawing" Target="../drawings/drawing19.xml"/><Relationship Id="rId7" Type="http://schemas.openxmlformats.org/officeDocument/2006/relationships/ctrlProp" Target="../ctrlProps/ctrlProp91.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90.xml"/><Relationship Id="rId5" Type="http://schemas.openxmlformats.org/officeDocument/2006/relationships/vmlDrawing" Target="../drawings/vmlDrawing37.vml"/><Relationship Id="rId10" Type="http://schemas.openxmlformats.org/officeDocument/2006/relationships/ctrlProp" Target="../ctrlProps/ctrlProp94.xml"/><Relationship Id="rId4" Type="http://schemas.openxmlformats.org/officeDocument/2006/relationships/vmlDrawing" Target="../drawings/vmlDrawing36.vml"/><Relationship Id="rId9" Type="http://schemas.openxmlformats.org/officeDocument/2006/relationships/ctrlProp" Target="../ctrlProps/ctrlProp9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drawing" Target="../drawings/drawing20.xml"/><Relationship Id="rId7" Type="http://schemas.openxmlformats.org/officeDocument/2006/relationships/ctrlProp" Target="../ctrlProps/ctrlProp96.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ctrlProp" Target="../ctrlProps/ctrlProp95.xml"/><Relationship Id="rId5" Type="http://schemas.openxmlformats.org/officeDocument/2006/relationships/vmlDrawing" Target="../drawings/vmlDrawing39.vml"/><Relationship Id="rId10" Type="http://schemas.openxmlformats.org/officeDocument/2006/relationships/ctrlProp" Target="../ctrlProps/ctrlProp99.xml"/><Relationship Id="rId4" Type="http://schemas.openxmlformats.org/officeDocument/2006/relationships/vmlDrawing" Target="../drawings/vmlDrawing38.vml"/><Relationship Id="rId9" Type="http://schemas.openxmlformats.org/officeDocument/2006/relationships/ctrlProp" Target="../ctrlProps/ctrlProp9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drawing" Target="../drawings/drawing21.xml"/><Relationship Id="rId7" Type="http://schemas.openxmlformats.org/officeDocument/2006/relationships/ctrlProp" Target="../ctrlProps/ctrlProp10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trlProp" Target="../ctrlProps/ctrlProp100.xml"/><Relationship Id="rId5" Type="http://schemas.openxmlformats.org/officeDocument/2006/relationships/vmlDrawing" Target="../drawings/vmlDrawing41.vml"/><Relationship Id="rId10" Type="http://schemas.openxmlformats.org/officeDocument/2006/relationships/ctrlProp" Target="../ctrlProps/ctrlProp104.xml"/><Relationship Id="rId4" Type="http://schemas.openxmlformats.org/officeDocument/2006/relationships/vmlDrawing" Target="../drawings/vmlDrawing40.vml"/><Relationship Id="rId9" Type="http://schemas.openxmlformats.org/officeDocument/2006/relationships/ctrlProp" Target="../ctrlProps/ctrlProp10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drawing" Target="../drawings/drawing22.xml"/><Relationship Id="rId7" Type="http://schemas.openxmlformats.org/officeDocument/2006/relationships/ctrlProp" Target="../ctrlProps/ctrlProp10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ctrlProp" Target="../ctrlProps/ctrlProp105.xml"/><Relationship Id="rId5" Type="http://schemas.openxmlformats.org/officeDocument/2006/relationships/vmlDrawing" Target="../drawings/vmlDrawing43.vml"/><Relationship Id="rId10" Type="http://schemas.openxmlformats.org/officeDocument/2006/relationships/ctrlProp" Target="../ctrlProps/ctrlProp109.xml"/><Relationship Id="rId4" Type="http://schemas.openxmlformats.org/officeDocument/2006/relationships/vmlDrawing" Target="../drawings/vmlDrawing42.vml"/><Relationship Id="rId9" Type="http://schemas.openxmlformats.org/officeDocument/2006/relationships/ctrlProp" Target="../ctrlProps/ctrlProp10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23.xml"/><Relationship Id="rId7" Type="http://schemas.openxmlformats.org/officeDocument/2006/relationships/ctrlProp" Target="../ctrlProps/ctrlProp111.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ctrlProp" Target="../ctrlProps/ctrlProp110.xml"/><Relationship Id="rId5" Type="http://schemas.openxmlformats.org/officeDocument/2006/relationships/vmlDrawing" Target="../drawings/vmlDrawing45.vml"/><Relationship Id="rId10" Type="http://schemas.openxmlformats.org/officeDocument/2006/relationships/ctrlProp" Target="../ctrlProps/ctrlProp114.xml"/><Relationship Id="rId4" Type="http://schemas.openxmlformats.org/officeDocument/2006/relationships/vmlDrawing" Target="../drawings/vmlDrawing44.vml"/><Relationship Id="rId9" Type="http://schemas.openxmlformats.org/officeDocument/2006/relationships/ctrlProp" Target="../ctrlProps/ctrlProp113.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vmlDrawing" Target="../drawings/vmlDrawing46.v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7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6.bin"/><Relationship Id="rId1" Type="http://schemas.openxmlformats.org/officeDocument/2006/relationships/hyperlink" Target="http://www.processlabs.de/" TargetMode="External"/><Relationship Id="rId4" Type="http://schemas.openxmlformats.org/officeDocument/2006/relationships/vmlDrawing" Target="../drawings/vmlDrawing4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N28"/>
  <sheetViews>
    <sheetView workbookViewId="0">
      <selection activeCell="G12" sqref="G12:K12"/>
    </sheetView>
  </sheetViews>
  <sheetFormatPr defaultColWidth="9.140625" defaultRowHeight="12.75"/>
  <cols>
    <col min="1" max="1" width="2.5703125" style="13" customWidth="1"/>
    <col min="2" max="14" width="10" style="13" customWidth="1"/>
    <col min="15" max="16384" width="9.140625" style="13"/>
  </cols>
  <sheetData>
    <row r="1" spans="2:14" ht="13.5" thickBot="1"/>
    <row r="2" spans="2:14" ht="34.5" customHeight="1" thickTop="1">
      <c r="B2" s="433"/>
      <c r="C2" s="434"/>
      <c r="D2" s="434"/>
      <c r="E2" s="434"/>
      <c r="F2" s="434"/>
      <c r="G2" s="434"/>
      <c r="H2" s="434"/>
      <c r="I2" s="434"/>
      <c r="J2" s="434"/>
      <c r="K2" s="434"/>
      <c r="L2" s="1" t="s">
        <v>955</v>
      </c>
      <c r="M2" s="1"/>
      <c r="N2" s="465"/>
    </row>
    <row r="3" spans="2:14">
      <c r="B3" s="435"/>
      <c r="C3" s="436"/>
      <c r="D3" s="436"/>
      <c r="E3" s="436"/>
      <c r="F3" s="436"/>
      <c r="G3" s="436"/>
      <c r="H3" s="436"/>
      <c r="I3" s="436"/>
      <c r="J3" s="436"/>
      <c r="K3" s="436"/>
      <c r="L3" s="466"/>
      <c r="M3" s="466"/>
      <c r="N3" s="467"/>
    </row>
    <row r="4" spans="2:14" ht="12.75" customHeight="1">
      <c r="B4" s="435"/>
      <c r="C4" s="436"/>
      <c r="D4" s="436"/>
      <c r="E4" s="491" t="s">
        <v>963</v>
      </c>
      <c r="F4" s="491"/>
      <c r="G4" s="491"/>
      <c r="H4" s="491"/>
      <c r="I4" s="491"/>
      <c r="J4" s="491"/>
      <c r="K4" s="491"/>
      <c r="L4" s="466"/>
      <c r="M4" s="466"/>
      <c r="N4" s="467"/>
    </row>
    <row r="5" spans="2:14" ht="12.75" customHeight="1">
      <c r="B5" s="435"/>
      <c r="C5" s="436"/>
      <c r="D5" s="436"/>
      <c r="E5" s="491"/>
      <c r="F5" s="491"/>
      <c r="G5" s="491"/>
      <c r="H5" s="491"/>
      <c r="I5" s="491"/>
      <c r="J5" s="491"/>
      <c r="K5" s="491"/>
      <c r="L5" s="466"/>
      <c r="M5" s="466"/>
      <c r="N5" s="467"/>
    </row>
    <row r="6" spans="2:14" ht="12.75" customHeight="1">
      <c r="B6" s="435"/>
      <c r="C6" s="436"/>
      <c r="D6" s="436"/>
      <c r="E6" s="491"/>
      <c r="F6" s="491"/>
      <c r="G6" s="491"/>
      <c r="H6" s="491"/>
      <c r="I6" s="491"/>
      <c r="J6" s="491"/>
      <c r="K6" s="491"/>
      <c r="L6" s="466"/>
      <c r="M6" s="466"/>
      <c r="N6" s="467"/>
    </row>
    <row r="7" spans="2:14" ht="12.75" customHeight="1">
      <c r="B7" s="435"/>
      <c r="C7" s="436"/>
      <c r="D7" s="436"/>
      <c r="E7" s="437"/>
      <c r="F7" s="437"/>
      <c r="G7" s="437"/>
      <c r="H7" s="437"/>
      <c r="I7" s="437"/>
      <c r="J7" s="437"/>
      <c r="K7" s="437"/>
      <c r="L7" s="436"/>
      <c r="M7" s="436"/>
      <c r="N7" s="438"/>
    </row>
    <row r="8" spans="2:14" ht="12.75" customHeight="1">
      <c r="B8" s="435"/>
      <c r="C8" s="436"/>
      <c r="D8" s="436"/>
      <c r="E8" s="437"/>
      <c r="F8" s="437"/>
      <c r="G8" s="437"/>
      <c r="H8" s="437"/>
      <c r="I8" s="437"/>
      <c r="J8" s="437"/>
      <c r="K8" s="437"/>
      <c r="L8" s="436"/>
      <c r="M8" s="436"/>
      <c r="N8" s="438"/>
    </row>
    <row r="9" spans="2:14">
      <c r="B9" s="115"/>
      <c r="C9" s="116"/>
      <c r="D9" s="116"/>
      <c r="E9" s="117"/>
      <c r="F9" s="117"/>
      <c r="G9" s="117"/>
      <c r="H9" s="117"/>
      <c r="I9" s="117"/>
      <c r="J9" s="117"/>
      <c r="K9" s="117"/>
      <c r="L9" s="116"/>
      <c r="M9" s="116"/>
      <c r="N9" s="118"/>
    </row>
    <row r="10" spans="2:14" ht="18">
      <c r="B10" s="115"/>
      <c r="C10" s="116"/>
      <c r="D10" s="116"/>
      <c r="E10" s="117"/>
      <c r="F10" s="117"/>
      <c r="G10" s="117"/>
      <c r="H10" s="119"/>
      <c r="I10" s="117"/>
      <c r="J10" s="117"/>
      <c r="K10" s="117"/>
      <c r="L10" s="116"/>
      <c r="M10" s="116"/>
      <c r="N10" s="118"/>
    </row>
    <row r="11" spans="2:14" ht="18">
      <c r="B11" s="115"/>
      <c r="C11" s="116"/>
      <c r="D11" s="116"/>
      <c r="E11" s="120"/>
      <c r="F11" s="120"/>
      <c r="G11" s="120"/>
      <c r="H11" s="121"/>
      <c r="I11" s="120"/>
      <c r="J11" s="120"/>
      <c r="K11" s="120"/>
      <c r="L11" s="116"/>
      <c r="M11" s="116"/>
      <c r="N11" s="118"/>
    </row>
    <row r="12" spans="2:14" ht="17.25" customHeight="1">
      <c r="B12" s="115"/>
      <c r="C12" s="116"/>
      <c r="D12" s="116"/>
      <c r="E12" s="468" t="s">
        <v>300</v>
      </c>
      <c r="F12" s="469"/>
      <c r="G12" s="485"/>
      <c r="H12" s="486"/>
      <c r="I12" s="486"/>
      <c r="J12" s="486"/>
      <c r="K12" s="487"/>
      <c r="L12" s="116"/>
      <c r="M12" s="116"/>
      <c r="N12" s="118"/>
    </row>
    <row r="13" spans="2:14" ht="17.25" customHeight="1">
      <c r="B13" s="115"/>
      <c r="C13" s="116"/>
      <c r="D13" s="116"/>
      <c r="E13" s="468" t="s">
        <v>59</v>
      </c>
      <c r="F13" s="469"/>
      <c r="G13" s="485" t="s">
        <v>86</v>
      </c>
      <c r="H13" s="486"/>
      <c r="I13" s="486"/>
      <c r="J13" s="486"/>
      <c r="K13" s="487"/>
      <c r="L13" s="116"/>
      <c r="M13" s="116"/>
      <c r="N13" s="118"/>
    </row>
    <row r="14" spans="2:14" ht="17.25" customHeight="1">
      <c r="B14" s="115"/>
      <c r="C14" s="116"/>
      <c r="D14" s="116"/>
      <c r="E14" s="468" t="s">
        <v>60</v>
      </c>
      <c r="F14" s="469"/>
      <c r="G14" s="485" t="s">
        <v>964</v>
      </c>
      <c r="H14" s="486"/>
      <c r="I14" s="486"/>
      <c r="J14" s="486"/>
      <c r="K14" s="487"/>
      <c r="L14" s="116"/>
      <c r="M14" s="116"/>
      <c r="N14" s="118"/>
    </row>
    <row r="15" spans="2:14" ht="17.25" customHeight="1">
      <c r="B15" s="115"/>
      <c r="C15" s="116"/>
      <c r="D15" s="116"/>
      <c r="E15" s="468" t="s">
        <v>299</v>
      </c>
      <c r="F15" s="469"/>
      <c r="G15" s="485"/>
      <c r="H15" s="486"/>
      <c r="I15" s="486"/>
      <c r="J15" s="486"/>
      <c r="K15" s="487"/>
      <c r="L15" s="116"/>
      <c r="M15" s="116"/>
      <c r="N15" s="118"/>
    </row>
    <row r="16" spans="2:14" ht="30" customHeight="1">
      <c r="B16" s="115"/>
      <c r="C16" s="116"/>
      <c r="D16" s="116"/>
      <c r="E16" s="468" t="s">
        <v>297</v>
      </c>
      <c r="F16" s="469"/>
      <c r="G16" s="485"/>
      <c r="H16" s="486"/>
      <c r="I16" s="486"/>
      <c r="J16" s="486"/>
      <c r="K16" s="487"/>
      <c r="L16" s="116"/>
      <c r="M16" s="116"/>
      <c r="N16" s="118"/>
    </row>
    <row r="17" spans="2:14" ht="31.5" customHeight="1">
      <c r="B17" s="115"/>
      <c r="C17" s="116"/>
      <c r="D17" s="116"/>
      <c r="E17" s="468" t="s">
        <v>298</v>
      </c>
      <c r="F17" s="469"/>
      <c r="G17" s="488"/>
      <c r="H17" s="489"/>
      <c r="I17" s="489"/>
      <c r="J17" s="489"/>
      <c r="K17" s="490"/>
      <c r="L17" s="116"/>
      <c r="M17" s="116"/>
      <c r="N17" s="118"/>
    </row>
    <row r="18" spans="2:14">
      <c r="B18" s="115"/>
      <c r="C18" s="116"/>
      <c r="D18" s="116"/>
      <c r="E18" s="468" t="s">
        <v>58</v>
      </c>
      <c r="F18" s="469"/>
      <c r="G18" s="476"/>
      <c r="H18" s="477"/>
      <c r="I18" s="477"/>
      <c r="J18" s="477"/>
      <c r="K18" s="478"/>
      <c r="L18" s="116"/>
      <c r="M18" s="116"/>
      <c r="N18" s="118"/>
    </row>
    <row r="19" spans="2:14">
      <c r="B19" s="115"/>
      <c r="C19" s="116"/>
      <c r="D19" s="116"/>
      <c r="E19" s="470"/>
      <c r="F19" s="471"/>
      <c r="G19" s="479"/>
      <c r="H19" s="480"/>
      <c r="I19" s="480"/>
      <c r="J19" s="480"/>
      <c r="K19" s="481"/>
      <c r="L19" s="116"/>
      <c r="M19" s="116"/>
      <c r="N19" s="118"/>
    </row>
    <row r="20" spans="2:14">
      <c r="B20" s="115"/>
      <c r="C20" s="116"/>
      <c r="D20" s="116"/>
      <c r="E20" s="470"/>
      <c r="F20" s="471"/>
      <c r="G20" s="479"/>
      <c r="H20" s="480"/>
      <c r="I20" s="480"/>
      <c r="J20" s="480"/>
      <c r="K20" s="481"/>
      <c r="L20" s="116"/>
      <c r="M20" s="116"/>
      <c r="N20" s="118"/>
    </row>
    <row r="21" spans="2:14">
      <c r="B21" s="115"/>
      <c r="C21" s="116"/>
      <c r="D21" s="116"/>
      <c r="E21" s="472"/>
      <c r="F21" s="473"/>
      <c r="G21" s="479"/>
      <c r="H21" s="480"/>
      <c r="I21" s="480"/>
      <c r="J21" s="480"/>
      <c r="K21" s="481"/>
      <c r="L21" s="116"/>
      <c r="M21" s="116"/>
      <c r="N21" s="118"/>
    </row>
    <row r="22" spans="2:14">
      <c r="B22" s="115"/>
      <c r="C22" s="116"/>
      <c r="D22" s="116"/>
      <c r="E22" s="474"/>
      <c r="F22" s="475"/>
      <c r="G22" s="482"/>
      <c r="H22" s="483"/>
      <c r="I22" s="483"/>
      <c r="J22" s="483"/>
      <c r="K22" s="484"/>
      <c r="L22" s="116"/>
      <c r="M22" s="116"/>
      <c r="N22" s="118"/>
    </row>
    <row r="23" spans="2:14" ht="12.75" customHeight="1">
      <c r="B23" s="115"/>
      <c r="C23" s="116"/>
      <c r="D23" s="116"/>
      <c r="E23" s="122"/>
      <c r="F23" s="122"/>
      <c r="G23" s="123"/>
      <c r="H23" s="123"/>
      <c r="I23" s="123"/>
      <c r="J23" s="123"/>
      <c r="K23" s="123"/>
      <c r="L23" s="116"/>
      <c r="M23" s="116"/>
      <c r="N23" s="118"/>
    </row>
    <row r="24" spans="2:14">
      <c r="B24" s="115"/>
      <c r="C24" s="116"/>
      <c r="D24" s="116"/>
      <c r="E24" s="116"/>
      <c r="F24" s="116"/>
      <c r="G24" s="116"/>
      <c r="H24" s="116"/>
      <c r="I24" s="116"/>
      <c r="J24" s="116"/>
      <c r="K24" s="116"/>
      <c r="L24" s="124"/>
      <c r="M24" s="116"/>
      <c r="N24" s="118"/>
    </row>
    <row r="25" spans="2:14">
      <c r="B25" s="115"/>
      <c r="C25" s="116"/>
      <c r="D25" s="116"/>
      <c r="E25" s="116"/>
      <c r="F25" s="116"/>
      <c r="G25" s="116"/>
      <c r="H25" s="116"/>
      <c r="I25" s="116"/>
      <c r="J25" s="116"/>
      <c r="K25" s="429" t="s">
        <v>948</v>
      </c>
      <c r="L25" s="124"/>
      <c r="M25" s="431" t="s">
        <v>1471</v>
      </c>
      <c r="N25" s="118"/>
    </row>
    <row r="26" spans="2:14">
      <c r="B26" s="126"/>
      <c r="C26" s="125"/>
      <c r="D26" s="116"/>
      <c r="E26" s="116"/>
      <c r="F26" s="116"/>
      <c r="G26" s="116"/>
      <c r="H26" s="116"/>
      <c r="I26" s="116"/>
      <c r="J26" s="116"/>
      <c r="K26" s="429" t="s">
        <v>949</v>
      </c>
      <c r="L26" s="124"/>
      <c r="M26" s="430">
        <f>MAX(Revision!B2:B27)</f>
        <v>41295</v>
      </c>
      <c r="N26" s="118"/>
    </row>
    <row r="27" spans="2:14" ht="13.5" thickBot="1">
      <c r="B27" s="127"/>
      <c r="C27" s="427"/>
      <c r="D27" s="128"/>
      <c r="E27" s="427"/>
      <c r="F27" s="427"/>
      <c r="G27" s="427"/>
      <c r="H27" s="428"/>
      <c r="I27" s="129"/>
      <c r="J27" s="129"/>
      <c r="K27" s="128" t="str">
        <f>'© 2012'!A4</f>
        <v>© Copyright 2012 processlabs GmbH</v>
      </c>
      <c r="L27" s="129"/>
      <c r="M27" s="129"/>
      <c r="N27" s="426"/>
    </row>
    <row r="28" spans="2:14" ht="13.5" thickTop="1"/>
  </sheetData>
  <sheetProtection password="E138" sheet="1" objects="1" scenarios="1" formatCells="0" formatColumns="0" formatRows="0" insertColumns="0" insertHyperlinks="0" deleteColumns="0" selectLockedCells="1" sort="0" autoFilter="0"/>
  <customSheetViews>
    <customSheetView guid="{7F321C0A-1A46-4B5F-B258-04C9C313A33C}" showPageBreaks="1" fitToPage="1" printArea="1">
      <selection activeCell="G12" sqref="G12:K12"/>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16">
    <mergeCell ref="L2:N6"/>
    <mergeCell ref="E18:F22"/>
    <mergeCell ref="G18:K22"/>
    <mergeCell ref="E12:F12"/>
    <mergeCell ref="G12:K12"/>
    <mergeCell ref="E13:F13"/>
    <mergeCell ref="E17:F17"/>
    <mergeCell ref="G17:K17"/>
    <mergeCell ref="E4:K6"/>
    <mergeCell ref="E15:F15"/>
    <mergeCell ref="G15:K15"/>
    <mergeCell ref="E16:F16"/>
    <mergeCell ref="G16:K16"/>
    <mergeCell ref="G13:K13"/>
    <mergeCell ref="E14:F14"/>
    <mergeCell ref="G14:K14"/>
  </mergeCells>
  <phoneticPr fontId="16" type="noConversion"/>
  <dataValidations count="2">
    <dataValidation type="list" allowBlank="1" showInputMessage="1" showErrorMessage="1" sqref="G13:K13">
      <formula1>"Class A, Class B, Class C"</formula1>
    </dataValidation>
    <dataValidation type="list" allowBlank="1" showInputMessage="1" showErrorMessage="1" sqref="G14:K14">
      <formula1>"CMMI-DEV Version 1.3 (Continuous), CMMI-DEV Version 1.3 (Staged)"</formula1>
    </dataValidation>
  </dataValidation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1:Q29"/>
  <sheetViews>
    <sheetView workbookViewId="0">
      <selection activeCell="P27" sqref="P27"/>
    </sheetView>
  </sheetViews>
  <sheetFormatPr defaultColWidth="9.140625" defaultRowHeight="12.75"/>
  <cols>
    <col min="1" max="1" width="3.85546875" style="13" customWidth="1"/>
    <col min="2" max="2" width="6" style="13" customWidth="1"/>
    <col min="3" max="3" width="1.7109375" style="13" customWidth="1"/>
    <col min="4" max="6" width="9.140625" style="13" customWidth="1"/>
    <col min="7" max="7" width="14.28515625" style="13" customWidth="1"/>
    <col min="8" max="8" width="1.7109375" style="13" customWidth="1"/>
    <col min="9" max="12" width="9.140625" style="13" customWidth="1"/>
    <col min="13" max="13" width="1.7109375" style="13" customWidth="1"/>
    <col min="14" max="14" width="9.140625" style="13" customWidth="1"/>
    <col min="15" max="16" width="10.28515625" style="13" customWidth="1"/>
    <col min="17" max="17" width="13.85546875" style="13" customWidth="1"/>
    <col min="18" max="16384" width="9.140625" style="13"/>
  </cols>
  <sheetData>
    <row r="1" spans="2:17" ht="14.25" customHeight="1" thickBot="1"/>
    <row r="2" spans="2:17" ht="13.5" customHeight="1" thickTop="1">
      <c r="B2" s="433"/>
      <c r="C2" s="434"/>
      <c r="D2" s="434"/>
      <c r="E2" s="434"/>
      <c r="F2" s="434"/>
      <c r="G2" s="434"/>
      <c r="H2" s="434"/>
      <c r="I2" s="434"/>
      <c r="J2" s="434"/>
      <c r="K2" s="434"/>
      <c r="L2" s="434"/>
      <c r="M2" s="434"/>
      <c r="N2" s="434"/>
      <c r="O2" s="493" t="s">
        <v>955</v>
      </c>
      <c r="P2" s="493"/>
      <c r="Q2" s="494"/>
    </row>
    <row r="3" spans="2:17" ht="13.5" customHeight="1">
      <c r="B3" s="435"/>
      <c r="C3" s="436"/>
      <c r="D3" s="436"/>
      <c r="E3" s="436"/>
      <c r="F3" s="436"/>
      <c r="G3" s="436"/>
      <c r="H3" s="436"/>
      <c r="I3" s="436"/>
      <c r="J3" s="436"/>
      <c r="K3" s="436"/>
      <c r="L3" s="436"/>
      <c r="M3" s="436"/>
      <c r="N3" s="436"/>
      <c r="O3" s="495"/>
      <c r="P3" s="495"/>
      <c r="Q3" s="496"/>
    </row>
    <row r="4" spans="2:17" ht="13.5" customHeight="1">
      <c r="B4" s="435"/>
      <c r="C4" s="436"/>
      <c r="D4" s="436"/>
      <c r="E4" s="436"/>
      <c r="F4" s="491" t="s">
        <v>965</v>
      </c>
      <c r="G4" s="491"/>
      <c r="H4" s="491"/>
      <c r="I4" s="491"/>
      <c r="J4" s="491"/>
      <c r="K4" s="491"/>
      <c r="L4" s="491"/>
      <c r="M4" s="491"/>
      <c r="N4" s="491"/>
      <c r="O4" s="495"/>
      <c r="P4" s="495"/>
      <c r="Q4" s="496"/>
    </row>
    <row r="5" spans="2:17" ht="13.5" customHeight="1">
      <c r="B5" s="435"/>
      <c r="C5" s="436"/>
      <c r="D5" s="436"/>
      <c r="E5" s="436"/>
      <c r="F5" s="491"/>
      <c r="G5" s="491"/>
      <c r="H5" s="491"/>
      <c r="I5" s="491"/>
      <c r="J5" s="491"/>
      <c r="K5" s="491"/>
      <c r="L5" s="491"/>
      <c r="M5" s="491"/>
      <c r="N5" s="491"/>
      <c r="O5" s="495"/>
      <c r="P5" s="495"/>
      <c r="Q5" s="496"/>
    </row>
    <row r="6" spans="2:17" ht="13.5" customHeight="1">
      <c r="B6" s="435"/>
      <c r="C6" s="436"/>
      <c r="D6" s="436"/>
      <c r="E6" s="436"/>
      <c r="F6" s="491"/>
      <c r="G6" s="491"/>
      <c r="H6" s="491"/>
      <c r="I6" s="491"/>
      <c r="J6" s="491"/>
      <c r="K6" s="491"/>
      <c r="L6" s="491"/>
      <c r="M6" s="491"/>
      <c r="N6" s="491"/>
      <c r="O6" s="495"/>
      <c r="P6" s="495"/>
      <c r="Q6" s="496"/>
    </row>
    <row r="7" spans="2:17" ht="13.5" customHeight="1">
      <c r="B7" s="435"/>
      <c r="C7" s="436"/>
      <c r="D7" s="436"/>
      <c r="E7" s="436"/>
      <c r="F7" s="437"/>
      <c r="G7" s="437"/>
      <c r="H7" s="437"/>
      <c r="I7" s="437"/>
      <c r="J7" s="437"/>
      <c r="K7" s="437"/>
      <c r="L7" s="437"/>
      <c r="M7" s="437"/>
      <c r="N7" s="437"/>
      <c r="O7" s="436"/>
      <c r="P7" s="436"/>
      <c r="Q7" s="438"/>
    </row>
    <row r="8" spans="2:17" ht="13.5" customHeight="1">
      <c r="B8" s="435"/>
      <c r="C8" s="436"/>
      <c r="D8" s="436"/>
      <c r="E8" s="436"/>
      <c r="F8" s="437"/>
      <c r="G8" s="437"/>
      <c r="H8" s="437"/>
      <c r="I8" s="437"/>
      <c r="J8" s="437"/>
      <c r="K8" s="437"/>
      <c r="L8" s="437"/>
      <c r="M8" s="437"/>
      <c r="N8" s="437"/>
      <c r="O8" s="436"/>
      <c r="P8" s="436"/>
      <c r="Q8" s="438"/>
    </row>
    <row r="9" spans="2:17" ht="13.5" customHeight="1">
      <c r="B9" s="14"/>
      <c r="C9" s="15"/>
      <c r="D9" s="15"/>
      <c r="E9" s="15"/>
      <c r="F9" s="15"/>
      <c r="G9" s="15"/>
      <c r="H9" s="15"/>
      <c r="I9" s="15"/>
      <c r="J9" s="15"/>
      <c r="K9" s="15"/>
      <c r="L9" s="15"/>
      <c r="M9" s="15"/>
      <c r="N9" s="15"/>
      <c r="O9" s="15"/>
      <c r="P9" s="15"/>
      <c r="Q9" s="16"/>
    </row>
    <row r="10" spans="2:17" ht="13.5" customHeight="1">
      <c r="B10" s="14"/>
      <c r="C10" s="15"/>
      <c r="D10" s="15"/>
      <c r="E10" s="15"/>
      <c r="F10" s="17"/>
      <c r="G10" s="17"/>
      <c r="H10" s="17"/>
      <c r="I10" s="17"/>
      <c r="J10" s="17"/>
      <c r="K10" s="26"/>
      <c r="L10" s="26"/>
      <c r="M10" s="26"/>
      <c r="N10" s="17"/>
      <c r="O10" s="15"/>
      <c r="P10" s="15"/>
      <c r="Q10" s="16"/>
    </row>
    <row r="11" spans="2:17" ht="13.5" customHeight="1">
      <c r="B11" s="14"/>
      <c r="C11" s="15"/>
      <c r="D11" s="439" t="s">
        <v>944</v>
      </c>
      <c r="E11" s="439"/>
      <c r="F11" s="439"/>
      <c r="G11" s="439"/>
      <c r="H11" s="439"/>
      <c r="I11" s="439" t="s">
        <v>945</v>
      </c>
      <c r="J11" s="439"/>
      <c r="K11" s="439"/>
      <c r="L11" s="439"/>
      <c r="M11" s="439"/>
      <c r="N11" s="439" t="s">
        <v>946</v>
      </c>
      <c r="O11" s="439"/>
      <c r="P11" s="439"/>
      <c r="Q11" s="440"/>
    </row>
    <row r="12" spans="2:17" ht="13.5" customHeight="1">
      <c r="B12" s="14"/>
      <c r="C12" s="15"/>
      <c r="D12" s="27"/>
      <c r="E12" s="27"/>
      <c r="F12" s="27"/>
      <c r="G12" s="15"/>
      <c r="H12" s="15"/>
      <c r="I12" s="27"/>
      <c r="J12" s="27"/>
      <c r="K12" s="28"/>
      <c r="L12" s="26"/>
      <c r="M12" s="26"/>
      <c r="N12" s="27"/>
      <c r="O12" s="27"/>
      <c r="P12" s="27"/>
      <c r="Q12" s="29"/>
    </row>
    <row r="13" spans="2:17" ht="13.5" customHeight="1">
      <c r="B13" s="14"/>
      <c r="C13" s="164"/>
      <c r="D13" s="498" t="s">
        <v>301</v>
      </c>
      <c r="E13" s="492"/>
      <c r="F13" s="492"/>
      <c r="G13" s="499"/>
      <c r="H13" s="164"/>
      <c r="I13" s="498" t="s">
        <v>302</v>
      </c>
      <c r="J13" s="492"/>
      <c r="K13" s="492"/>
      <c r="L13" s="499"/>
      <c r="M13" s="164"/>
      <c r="N13" s="492" t="s">
        <v>303</v>
      </c>
      <c r="O13" s="492"/>
      <c r="P13" s="492"/>
      <c r="Q13" s="497"/>
    </row>
    <row r="14" spans="2:17" ht="13.5" customHeight="1">
      <c r="B14" s="14"/>
      <c r="C14" s="164"/>
      <c r="D14" s="492" t="s">
        <v>304</v>
      </c>
      <c r="E14" s="492"/>
      <c r="F14" s="492"/>
      <c r="G14" s="492"/>
      <c r="H14" s="164"/>
      <c r="I14" s="492" t="s">
        <v>305</v>
      </c>
      <c r="J14" s="492"/>
      <c r="K14" s="492"/>
      <c r="L14" s="492"/>
      <c r="M14" s="164"/>
      <c r="N14" s="492" t="s">
        <v>306</v>
      </c>
      <c r="O14" s="492"/>
      <c r="P14" s="492"/>
      <c r="Q14" s="497"/>
    </row>
    <row r="15" spans="2:17" ht="13.5" customHeight="1">
      <c r="B15" s="14"/>
      <c r="C15" s="164"/>
      <c r="D15" s="492" t="s">
        <v>307</v>
      </c>
      <c r="E15" s="492"/>
      <c r="F15" s="492"/>
      <c r="G15" s="492"/>
      <c r="H15" s="164"/>
      <c r="I15" s="492" t="s">
        <v>308</v>
      </c>
      <c r="J15" s="492"/>
      <c r="K15" s="492"/>
      <c r="L15" s="492"/>
      <c r="M15" s="163"/>
      <c r="N15" s="111"/>
      <c r="O15" s="112"/>
      <c r="P15" s="112"/>
      <c r="Q15" s="113"/>
    </row>
    <row r="16" spans="2:17" ht="13.5" customHeight="1">
      <c r="B16" s="14"/>
      <c r="C16" s="164"/>
      <c r="D16" s="492" t="s">
        <v>309</v>
      </c>
      <c r="E16" s="492"/>
      <c r="F16" s="492"/>
      <c r="G16" s="492"/>
      <c r="H16" s="164"/>
      <c r="I16" s="492" t="s">
        <v>310</v>
      </c>
      <c r="J16" s="492"/>
      <c r="K16" s="492"/>
      <c r="L16" s="492"/>
      <c r="M16" s="163"/>
      <c r="N16" s="26"/>
      <c r="O16" s="30"/>
      <c r="P16" s="30"/>
      <c r="Q16" s="29"/>
    </row>
    <row r="17" spans="2:17" ht="13.5" customHeight="1">
      <c r="B17" s="14"/>
      <c r="C17" s="164"/>
      <c r="D17" s="492" t="s">
        <v>311</v>
      </c>
      <c r="E17" s="492"/>
      <c r="F17" s="492"/>
      <c r="G17" s="492"/>
      <c r="H17" s="164"/>
      <c r="I17" s="492" t="s">
        <v>312</v>
      </c>
      <c r="J17" s="492"/>
      <c r="K17" s="492"/>
      <c r="L17" s="492"/>
      <c r="M17" s="163"/>
      <c r="N17" s="31"/>
      <c r="O17" s="30"/>
      <c r="P17" s="30"/>
      <c r="Q17" s="29"/>
    </row>
    <row r="18" spans="2:17" ht="13.5" customHeight="1">
      <c r="B18" s="14"/>
      <c r="C18" s="164"/>
      <c r="D18" s="492" t="s">
        <v>313</v>
      </c>
      <c r="E18" s="492"/>
      <c r="F18" s="492"/>
      <c r="G18" s="492"/>
      <c r="H18" s="164"/>
      <c r="I18" s="492" t="s">
        <v>314</v>
      </c>
      <c r="J18" s="492"/>
      <c r="K18" s="492"/>
      <c r="L18" s="492"/>
      <c r="M18" s="163"/>
      <c r="N18" s="439" t="s">
        <v>947</v>
      </c>
      <c r="O18" s="441"/>
      <c r="P18" s="441"/>
      <c r="Q18" s="438"/>
    </row>
    <row r="19" spans="2:17" ht="13.5" customHeight="1">
      <c r="B19" s="14"/>
      <c r="C19" s="164"/>
      <c r="D19" s="492" t="s">
        <v>315</v>
      </c>
      <c r="E19" s="492"/>
      <c r="F19" s="492"/>
      <c r="G19" s="492"/>
      <c r="H19" s="164"/>
      <c r="I19" s="492" t="s">
        <v>316</v>
      </c>
      <c r="J19" s="492"/>
      <c r="K19" s="492"/>
      <c r="L19" s="492"/>
      <c r="M19" s="163"/>
      <c r="N19" s="31"/>
      <c r="O19" s="30"/>
      <c r="P19" s="30"/>
      <c r="Q19" s="29"/>
    </row>
    <row r="20" spans="2:17" ht="13.5" customHeight="1">
      <c r="B20" s="14"/>
      <c r="C20" s="15"/>
      <c r="D20" s="108"/>
      <c r="E20" s="108"/>
      <c r="F20" s="108"/>
      <c r="G20" s="109"/>
      <c r="H20" s="164"/>
      <c r="I20" s="492" t="s">
        <v>317</v>
      </c>
      <c r="J20" s="492"/>
      <c r="K20" s="492"/>
      <c r="L20" s="492"/>
      <c r="M20" s="164"/>
      <c r="N20" s="492" t="s">
        <v>1387</v>
      </c>
      <c r="O20" s="492"/>
      <c r="P20" s="492"/>
      <c r="Q20" s="497"/>
    </row>
    <row r="21" spans="2:17" ht="13.5" customHeight="1">
      <c r="B21" s="14"/>
      <c r="C21" s="15"/>
      <c r="D21" s="27"/>
      <c r="E21" s="27"/>
      <c r="F21" s="30"/>
      <c r="G21" s="15"/>
      <c r="H21" s="164"/>
      <c r="I21" s="492" t="s">
        <v>318</v>
      </c>
      <c r="J21" s="492"/>
      <c r="K21" s="492"/>
      <c r="L21" s="492"/>
      <c r="M21" s="164"/>
      <c r="N21" s="492" t="s">
        <v>319</v>
      </c>
      <c r="O21" s="492"/>
      <c r="P21" s="492"/>
      <c r="Q21" s="497"/>
    </row>
    <row r="22" spans="2:17" ht="13.5" customHeight="1">
      <c r="B22" s="14"/>
      <c r="C22" s="15"/>
      <c r="D22" s="27"/>
      <c r="E22" s="27"/>
      <c r="F22" s="30"/>
      <c r="G22" s="15"/>
      <c r="H22" s="164"/>
      <c r="I22" s="492" t="s">
        <v>320</v>
      </c>
      <c r="J22" s="492"/>
      <c r="K22" s="492"/>
      <c r="L22" s="492"/>
      <c r="M22" s="163"/>
      <c r="N22" s="114"/>
      <c r="O22" s="112"/>
      <c r="P22" s="112"/>
      <c r="Q22" s="113"/>
    </row>
    <row r="23" spans="2:17" ht="13.5" customHeight="1">
      <c r="B23" s="14"/>
      <c r="C23" s="15"/>
      <c r="D23" s="27"/>
      <c r="E23" s="27"/>
      <c r="F23" s="30"/>
      <c r="G23" s="15"/>
      <c r="H23" s="164"/>
      <c r="I23" s="492" t="s">
        <v>321</v>
      </c>
      <c r="J23" s="492"/>
      <c r="K23" s="492"/>
      <c r="L23" s="492"/>
      <c r="M23" s="163"/>
      <c r="N23" s="32"/>
      <c r="O23" s="30"/>
      <c r="P23" s="30"/>
      <c r="Q23" s="29"/>
    </row>
    <row r="24" spans="2:17" ht="13.5" customHeight="1">
      <c r="B24" s="14"/>
      <c r="C24" s="15"/>
      <c r="D24" s="15"/>
      <c r="E24" s="15"/>
      <c r="F24" s="18"/>
      <c r="G24" s="18"/>
      <c r="H24" s="18"/>
      <c r="I24" s="110"/>
      <c r="J24" s="110"/>
      <c r="K24" s="110"/>
      <c r="L24" s="110"/>
      <c r="M24" s="110"/>
      <c r="N24" s="18"/>
      <c r="O24" s="19"/>
      <c r="P24" s="15"/>
      <c r="Q24" s="16"/>
    </row>
    <row r="25" spans="2:17" ht="13.5" customHeight="1">
      <c r="B25" s="14"/>
      <c r="C25" s="15"/>
      <c r="D25" s="15"/>
      <c r="E25" s="15"/>
      <c r="F25" s="15"/>
      <c r="G25" s="15"/>
      <c r="H25" s="15"/>
      <c r="I25" s="15"/>
      <c r="J25" s="15"/>
      <c r="K25" s="15"/>
      <c r="L25" s="15"/>
      <c r="M25" s="15"/>
      <c r="N25" s="15"/>
      <c r="O25" s="19"/>
      <c r="P25" s="20"/>
      <c r="Q25" s="16"/>
    </row>
    <row r="26" spans="2:17" ht="13.5" customHeight="1">
      <c r="B26" s="14"/>
      <c r="C26" s="15"/>
      <c r="D26" s="15"/>
      <c r="E26" s="15"/>
      <c r="F26" s="15"/>
      <c r="G26" s="15"/>
      <c r="H26" s="15"/>
      <c r="I26" s="15"/>
      <c r="J26" s="15"/>
      <c r="K26" s="15"/>
      <c r="L26" s="15"/>
      <c r="M26" s="15"/>
      <c r="N26" s="429" t="s">
        <v>948</v>
      </c>
      <c r="O26" s="124"/>
      <c r="P26" s="432" t="str">
        <f>Title!M25</f>
        <v>B</v>
      </c>
      <c r="Q26" s="16"/>
    </row>
    <row r="27" spans="2:17" ht="13.5" customHeight="1">
      <c r="B27" s="21"/>
      <c r="C27" s="20"/>
      <c r="D27" s="20"/>
      <c r="E27" s="15"/>
      <c r="F27" s="15"/>
      <c r="G27" s="15"/>
      <c r="H27" s="15"/>
      <c r="I27" s="15"/>
      <c r="J27" s="15"/>
      <c r="K27" s="15"/>
      <c r="L27" s="15"/>
      <c r="M27" s="15"/>
      <c r="N27" s="429" t="s">
        <v>949</v>
      </c>
      <c r="O27" s="124"/>
      <c r="P27" s="430">
        <f>Title!M26</f>
        <v>41295</v>
      </c>
      <c r="Q27" s="16"/>
    </row>
    <row r="28" spans="2:17" ht="13.5" customHeight="1" thickBot="1">
      <c r="B28" s="22"/>
      <c r="C28" s="23"/>
      <c r="D28" s="23"/>
      <c r="E28" s="24"/>
      <c r="F28" s="24"/>
      <c r="G28" s="24"/>
      <c r="H28" s="24"/>
      <c r="I28" s="24"/>
      <c r="J28" s="24"/>
      <c r="K28" s="24"/>
      <c r="L28" s="24"/>
      <c r="M28" s="24"/>
      <c r="N28" s="128" t="str">
        <f>Title!K27</f>
        <v>© Copyright 2012 processlabs GmbH</v>
      </c>
      <c r="O28" s="24"/>
      <c r="P28" s="24"/>
      <c r="Q28" s="25"/>
    </row>
    <row r="29" spans="2:17" ht="13.5" customHeight="1" thickTop="1"/>
  </sheetData>
  <sheetProtection password="E138" sheet="1" objects="1" scenarios="1" formatCells="0" formatColumns="0" formatRows="0" insertColumns="0" insertHyperlinks="0" deleteColumns="0" sort="0" autoFilter="0"/>
  <customSheetViews>
    <customSheetView guid="{7F321C0A-1A46-4B5F-B258-04C9C313A33C}" showPageBreaks="1" fitToPage="1" printArea="1">
      <selection activeCell="M25" sqref="M25"/>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24">
    <mergeCell ref="O2:Q6"/>
    <mergeCell ref="N14:Q14"/>
    <mergeCell ref="F4:N6"/>
    <mergeCell ref="I21:L21"/>
    <mergeCell ref="N21:Q21"/>
    <mergeCell ref="D13:G13"/>
    <mergeCell ref="I13:L13"/>
    <mergeCell ref="N13:Q13"/>
    <mergeCell ref="D14:G14"/>
    <mergeCell ref="I14:L14"/>
    <mergeCell ref="N20:Q20"/>
    <mergeCell ref="D15:G15"/>
    <mergeCell ref="I15:L15"/>
    <mergeCell ref="D16:G16"/>
    <mergeCell ref="I16:L16"/>
    <mergeCell ref="D17:G17"/>
    <mergeCell ref="I17:L17"/>
    <mergeCell ref="I23:L23"/>
    <mergeCell ref="D18:G18"/>
    <mergeCell ref="I18:L18"/>
    <mergeCell ref="D19:G19"/>
    <mergeCell ref="I19:L19"/>
    <mergeCell ref="I20:L20"/>
    <mergeCell ref="I22:L22"/>
  </mergeCells>
  <phoneticPr fontId="16" type="noConversion"/>
  <dataValidations count="1">
    <dataValidation type="list" allowBlank="1" showInputMessage="1" showErrorMessage="1" sqref="M13:M14 M20:M21 H13:H23 C13:C19">
      <formula1>"x"</formula1>
    </dataValidation>
  </dataValidations>
  <hyperlinks>
    <hyperlink ref="D14" r:id="rId2" display="CMMI_OnBoard_PP_PA1.xls"/>
    <hyperlink ref="D15" r:id="rId3" display="CMMI_OnBoard_PMC_PA1.xls"/>
    <hyperlink ref="D16" r:id="rId4" display="CMMI_OnBoard_SAM_PA1.xls"/>
    <hyperlink ref="D17" r:id="rId5" display="CMMI_OnBoard_MA_PA1.xls"/>
    <hyperlink ref="D18" r:id="rId6" display="CMMI_OnBoard_PPQA_PA1.xls"/>
    <hyperlink ref="D19" r:id="rId7" display="CMMI_OnBoard_CM_PA1.xls"/>
    <hyperlink ref="D14:G14" location="PP!A1" display="PP - Project Planning"/>
    <hyperlink ref="D15:G15" location="PMC!A1" display="PMC - Project Monitoring and Control"/>
    <hyperlink ref="D16:G16" location="SAM!A1" display="SAM - Supplier Agreement Management"/>
    <hyperlink ref="D17:G17" location="MA!A1" display="MA - Measurement and Analysis"/>
    <hyperlink ref="D18:G18" location="PPQA!A1" display="PPQA - Process and Product Quality Assurance"/>
    <hyperlink ref="D19:G19" location="CM!A1" display="CM - Configuration Management"/>
    <hyperlink ref="D13:G13" location="REQM!A1" display="REQM - Requirements Management"/>
    <hyperlink ref="I13:L13" location="RD!A1" display="RD - Requirements Development"/>
    <hyperlink ref="I14:L14" location="TS!A1" display="TS - Technical Solution"/>
    <hyperlink ref="I15:L15" location="PI!A1" display="PI - Product Integration"/>
    <hyperlink ref="I16:L16" location="VER!A1" display="VER - Verification"/>
    <hyperlink ref="I17:L17" location="VAL!A1" display="VAL - Validation"/>
    <hyperlink ref="I18:L18" location="OPF!Druckbereich" display="OPF - Organizational Process Focus"/>
    <hyperlink ref="I19:L19" location="OPD!Druckbereich" display="OPD - Organizational Process Definition"/>
    <hyperlink ref="I20:L20" location="OT!A1" display="OT - Organizational Training"/>
    <hyperlink ref="I21:L21" location="IPM!A1" display="IPM - Integrated Project Management"/>
    <hyperlink ref="I22:L22" location="RSKM!A1" display="RSKM - Risk Management"/>
    <hyperlink ref="I23:L23" location="DAR!A1" display="DAR - Decision Analysis and Resolution"/>
    <hyperlink ref="N13:Q13" location="OPP!A1" display="OPP - Organizational Process Performance"/>
    <hyperlink ref="N20:Q20" location="OPM!A1" display="OID - Organizational Performance Management"/>
    <hyperlink ref="N21:Q21" location="CAR!A1" display="CAR - Causal Analysis and Resolution"/>
    <hyperlink ref="N14:Q14" location="QPM!A1" display="QPM - Quantitative Project Management"/>
  </hyperlink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8"/>
  <headerFooter alignWithMargins="0"/>
  <drawing r:id="rId9"/>
  <legacyDrawing r:id="rId10"/>
  <mc:AlternateContent xmlns:mc="http://schemas.openxmlformats.org/markup-compatibility/2006">
    <mc:Choice Requires="x14">
      <controls>
        <mc:AlternateContent xmlns:mc="http://schemas.openxmlformats.org/markup-compatibility/2006">
          <mc:Choice Requires="x14">
            <control shapeId="25601" r:id="rId11" name="Button 1">
              <controlPr defaultSize="0" print="0" autoFill="0" autoPict="0" macro="[0]!CreateExpertRating">
                <anchor moveWithCells="1" sizeWithCells="1">
                  <from>
                    <xdr:col>3</xdr:col>
                    <xdr:colOff>66675</xdr:colOff>
                    <xdr:row>24</xdr:row>
                    <xdr:rowOff>76200</xdr:rowOff>
                  </from>
                  <to>
                    <xdr:col>4</xdr:col>
                    <xdr:colOff>381000</xdr:colOff>
                    <xdr:row>27</xdr:row>
                    <xdr:rowOff>0</xdr:rowOff>
                  </to>
                </anchor>
              </controlPr>
            </control>
          </mc:Choice>
        </mc:AlternateContent>
        <mc:AlternateContent xmlns:mc="http://schemas.openxmlformats.org/markup-compatibility/2006">
          <mc:Choice Requires="x14">
            <control shapeId="25602" r:id="rId12" name="Button 2">
              <controlPr defaultSize="0" print="0" autoFill="0" autoPict="0" macro="[0]!CreateNumberRating">
                <anchor moveWithCells="1" sizeWithCells="1">
                  <from>
                    <xdr:col>4</xdr:col>
                    <xdr:colOff>523875</xdr:colOff>
                    <xdr:row>24</xdr:row>
                    <xdr:rowOff>76200</xdr:rowOff>
                  </from>
                  <to>
                    <xdr:col>6</xdr:col>
                    <xdr:colOff>219075</xdr:colOff>
                    <xdr:row>27</xdr:row>
                    <xdr:rowOff>0</xdr:rowOff>
                  </to>
                </anchor>
              </controlPr>
            </control>
          </mc:Choice>
        </mc:AlternateContent>
        <mc:AlternateContent xmlns:mc="http://schemas.openxmlformats.org/markup-compatibility/2006">
          <mc:Choice Requires="x14">
            <control shapeId="25603" r:id="rId13" name="Button 3">
              <controlPr defaultSize="0" print="0" autoFill="0" autoPict="0" macro="[0]!ShowLevelAchievement">
                <anchor moveWithCells="1" sizeWithCells="1">
                  <from>
                    <xdr:col>6</xdr:col>
                    <xdr:colOff>381000</xdr:colOff>
                    <xdr:row>24</xdr:row>
                    <xdr:rowOff>76200</xdr:rowOff>
                  </from>
                  <to>
                    <xdr:col>8</xdr:col>
                    <xdr:colOff>333375</xdr:colOff>
                    <xdr:row>27</xdr:row>
                    <xdr:rowOff>0</xdr:rowOff>
                  </to>
                </anchor>
              </controlPr>
            </control>
          </mc:Choice>
        </mc:AlternateContent>
        <mc:AlternateContent xmlns:mc="http://schemas.openxmlformats.org/markup-compatibility/2006">
          <mc:Choice Requires="x14">
            <control shapeId="25604" r:id="rId14" name="Button 4">
              <controlPr defaultSize="0" print="0" autoFill="0" autoPict="0" macro="[0]!Reset_Click">
                <anchor moveWithCells="1" sizeWithCells="1">
                  <from>
                    <xdr:col>8</xdr:col>
                    <xdr:colOff>485775</xdr:colOff>
                    <xdr:row>24</xdr:row>
                    <xdr:rowOff>76200</xdr:rowOff>
                  </from>
                  <to>
                    <xdr:col>10</xdr:col>
                    <xdr:colOff>180975</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FFC000"/>
    <outlinePr summaryBelow="0" summaryRight="0"/>
    <pageSetUpPr fitToPage="1"/>
  </sheetPr>
  <dimension ref="A1:S197"/>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55" customWidth="1" collapsed="1"/>
    <col min="4" max="4" width="13.7109375" style="99" hidden="1" customWidth="1" outlineLevel="1"/>
    <col min="5" max="5" width="25.7109375" style="105" hidden="1" customWidth="1" outlineLevel="1"/>
    <col min="6" max="6" width="24.7109375" style="105" hidden="1" customWidth="1" outlineLevel="1"/>
    <col min="7" max="7" width="2.28515625" style="54" hidden="1" customWidth="1" outlineLevel="1"/>
    <col min="8" max="10" width="3.85546875" style="54" hidden="1" customWidth="1" outlineLevel="1"/>
    <col min="11" max="11" width="3.7109375" style="54" hidden="1" customWidth="1" outlineLevel="1"/>
    <col min="12" max="12" width="4" style="54" hidden="1" customWidth="1" outlineLevel="1"/>
    <col min="13" max="13" width="2.140625" style="54" hidden="1" customWidth="1" outlineLevel="1"/>
    <col min="14" max="14" width="3.5703125" style="54" hidden="1" customWidth="1" outlineLevel="2"/>
    <col min="15" max="15" width="3.42578125" style="54" hidden="1" customWidth="1" outlineLevel="2"/>
    <col min="16" max="16" width="2.140625" style="54" hidden="1" customWidth="1" outlineLevel="2"/>
    <col min="17" max="17" width="17.7109375" style="54" hidden="1" customWidth="1" outlineLevel="1"/>
    <col min="18" max="18" width="11" style="54" customWidth="1"/>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996</v>
      </c>
      <c r="B2" s="504"/>
      <c r="C2" s="504"/>
      <c r="D2" s="504"/>
      <c r="E2" s="504"/>
      <c r="F2" s="504"/>
      <c r="G2" s="504"/>
      <c r="H2" s="504"/>
      <c r="I2" s="504"/>
      <c r="J2" s="504"/>
      <c r="K2" s="504"/>
      <c r="L2" s="504"/>
      <c r="M2" s="504"/>
      <c r="N2" s="504"/>
      <c r="O2" s="504"/>
      <c r="P2" s="504"/>
      <c r="Q2" s="504"/>
      <c r="R2" s="505"/>
      <c r="S2" s="373"/>
    </row>
    <row r="3" spans="1:19" ht="98.25">
      <c r="A3" s="342"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41.25" customHeight="1">
      <c r="A4" s="239"/>
      <c r="B4" s="332" t="s">
        <v>420</v>
      </c>
      <c r="C4" s="333" t="s">
        <v>267</v>
      </c>
      <c r="D4" s="240"/>
      <c r="E4" s="241"/>
      <c r="F4" s="241"/>
      <c r="G4" s="242"/>
      <c r="H4" s="347">
        <f>SUM(H5,H17,H29,H41,H53)</f>
        <v>0</v>
      </c>
      <c r="I4" s="347">
        <f>SUM(I5,I17,I29,I41,I53)</f>
        <v>0</v>
      </c>
      <c r="J4" s="347">
        <f>SUM(J5,J17,J29,J41,J53)</f>
        <v>0</v>
      </c>
      <c r="K4" s="347">
        <f>SUM(K5,K17,K29,K41,K53)</f>
        <v>0</v>
      </c>
      <c r="L4" s="347">
        <f>SUM(L5,L17,L29,L41,L53)</f>
        <v>0</v>
      </c>
      <c r="M4" s="237"/>
      <c r="N4" s="237"/>
      <c r="O4" s="348">
        <f>SUM(H4:L4)/(COUNT(H4:L4)*5)</f>
        <v>0</v>
      </c>
      <c r="P4" s="242"/>
      <c r="Q4" s="442"/>
      <c r="R4" s="228"/>
      <c r="S4" s="349">
        <f>AVERAGE(S5:S53)</f>
        <v>0</v>
      </c>
    </row>
    <row r="5" spans="1:19" ht="31.5" collapsed="1">
      <c r="A5" s="256"/>
      <c r="B5" s="334" t="s">
        <v>364</v>
      </c>
      <c r="C5" s="335" t="s">
        <v>357</v>
      </c>
      <c r="D5" s="251"/>
      <c r="E5" s="255"/>
      <c r="F5" s="255"/>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63.75" hidden="1" outlineLevel="2">
      <c r="A6" s="167"/>
      <c r="B6" s="4"/>
      <c r="C6" s="337" t="s">
        <v>997</v>
      </c>
      <c r="D6" s="168"/>
      <c r="E6" s="169"/>
      <c r="F6" s="169"/>
      <c r="G6" s="257"/>
      <c r="H6" s="170"/>
      <c r="I6" s="170"/>
      <c r="J6" s="170"/>
      <c r="K6" s="170"/>
      <c r="L6" s="170"/>
      <c r="M6" s="245"/>
      <c r="N6" s="170"/>
      <c r="O6" s="170"/>
      <c r="P6" s="245"/>
      <c r="Q6" s="169"/>
      <c r="R6" s="171"/>
      <c r="S6" s="374"/>
    </row>
    <row r="7" spans="1:19" ht="76.5" hidden="1" outlineLevel="2">
      <c r="A7" s="167"/>
      <c r="B7" s="4"/>
      <c r="C7" s="337" t="s">
        <v>998</v>
      </c>
      <c r="D7" s="168"/>
      <c r="E7" s="169"/>
      <c r="F7" s="169"/>
      <c r="G7" s="257"/>
      <c r="H7" s="170"/>
      <c r="I7" s="170"/>
      <c r="J7" s="170"/>
      <c r="K7" s="170"/>
      <c r="L7" s="170"/>
      <c r="M7" s="245"/>
      <c r="N7" s="170"/>
      <c r="O7" s="170"/>
      <c r="P7" s="245"/>
      <c r="Q7" s="169"/>
      <c r="R7" s="171"/>
      <c r="S7" s="374"/>
    </row>
    <row r="8" spans="1:19" ht="25.5" hidden="1" outlineLevel="2">
      <c r="A8" s="167"/>
      <c r="B8" s="4"/>
      <c r="C8" s="337" t="s">
        <v>566</v>
      </c>
      <c r="D8" s="168"/>
      <c r="E8" s="169"/>
      <c r="F8" s="169"/>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64"/>
      <c r="Q9" s="169"/>
      <c r="R9" s="171"/>
      <c r="S9" s="374"/>
    </row>
    <row r="10" spans="1:19" ht="15" hidden="1" outlineLevel="1">
      <c r="A10" s="174"/>
      <c r="B10" s="336">
        <v>2</v>
      </c>
      <c r="C10" s="175"/>
      <c r="D10" s="168"/>
      <c r="E10" s="169"/>
      <c r="F10" s="172"/>
      <c r="G10" s="257"/>
      <c r="H10" s="170"/>
      <c r="I10" s="170"/>
      <c r="J10" s="170"/>
      <c r="K10" s="170"/>
      <c r="L10" s="170"/>
      <c r="M10" s="245"/>
      <c r="N10" s="170"/>
      <c r="O10" s="170"/>
      <c r="P10" s="264"/>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64"/>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64"/>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64"/>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64"/>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64"/>
      <c r="Q15" s="169"/>
      <c r="R15" s="171"/>
      <c r="S15" s="374"/>
    </row>
    <row r="16" spans="1:19" ht="60" hidden="1" customHeight="1" outlineLevel="1">
      <c r="A16" s="174"/>
      <c r="B16" s="339" t="s">
        <v>353</v>
      </c>
      <c r="C16" s="175"/>
      <c r="D16" s="176"/>
      <c r="E16" s="169"/>
      <c r="F16" s="169"/>
      <c r="G16" s="265"/>
      <c r="H16" s="230"/>
      <c r="I16" s="230"/>
      <c r="J16" s="230"/>
      <c r="K16" s="230"/>
      <c r="L16" s="230"/>
      <c r="M16" s="266"/>
      <c r="N16" s="177"/>
      <c r="O16" s="177"/>
      <c r="P16" s="238"/>
      <c r="Q16" s="444"/>
      <c r="R16" s="171"/>
      <c r="S16" s="374"/>
    </row>
    <row r="17" spans="1:19" ht="20.25" collapsed="1">
      <c r="A17" s="267"/>
      <c r="B17" s="334" t="s">
        <v>365</v>
      </c>
      <c r="C17" s="335" t="s">
        <v>403</v>
      </c>
      <c r="D17" s="251"/>
      <c r="E17" s="255"/>
      <c r="F17" s="255"/>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38.25" hidden="1" outlineLevel="2">
      <c r="A18" s="178"/>
      <c r="B18" s="4"/>
      <c r="C18" s="337" t="s">
        <v>975</v>
      </c>
      <c r="D18" s="179"/>
      <c r="E18" s="169"/>
      <c r="F18" s="169"/>
      <c r="G18" s="257"/>
      <c r="H18" s="167"/>
      <c r="I18" s="167"/>
      <c r="J18" s="167"/>
      <c r="K18" s="167"/>
      <c r="L18" s="167"/>
      <c r="M18" s="245"/>
      <c r="N18" s="167"/>
      <c r="O18" s="167"/>
      <c r="P18" s="257"/>
      <c r="Q18" s="169"/>
      <c r="R18" s="171"/>
      <c r="S18" s="374"/>
    </row>
    <row r="19" spans="1:19" ht="38.25" hidden="1" outlineLevel="2">
      <c r="A19" s="178"/>
      <c r="B19" s="4"/>
      <c r="C19" s="337" t="s">
        <v>641</v>
      </c>
      <c r="D19" s="179"/>
      <c r="E19" s="169"/>
      <c r="F19" s="169"/>
      <c r="G19" s="257"/>
      <c r="H19" s="167"/>
      <c r="I19" s="167"/>
      <c r="J19" s="167"/>
      <c r="K19" s="167"/>
      <c r="L19" s="167"/>
      <c r="M19" s="245"/>
      <c r="N19" s="167"/>
      <c r="O19" s="167"/>
      <c r="P19" s="257"/>
      <c r="Q19" s="169"/>
      <c r="R19" s="171"/>
      <c r="S19" s="374"/>
    </row>
    <row r="20" spans="1:19" ht="89.25" hidden="1" outlineLevel="2">
      <c r="A20" s="178"/>
      <c r="B20" s="4"/>
      <c r="C20" s="337" t="s">
        <v>567</v>
      </c>
      <c r="D20" s="179"/>
      <c r="E20" s="169"/>
      <c r="F20" s="169"/>
      <c r="G20" s="257"/>
      <c r="H20" s="167"/>
      <c r="I20" s="167"/>
      <c r="J20" s="167"/>
      <c r="K20" s="167"/>
      <c r="L20" s="167"/>
      <c r="M20" s="245"/>
      <c r="N20" s="167"/>
      <c r="O20" s="167"/>
      <c r="P20" s="257"/>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7"/>
      <c r="B29" s="334" t="s">
        <v>366</v>
      </c>
      <c r="C29" s="335" t="s">
        <v>999</v>
      </c>
      <c r="D29" s="251"/>
      <c r="E29" s="255"/>
      <c r="F29" s="255"/>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row>
    <row r="30" spans="1:19" ht="63.75" hidden="1" outlineLevel="2">
      <c r="A30" s="178"/>
      <c r="B30" s="4"/>
      <c r="C30" s="337" t="s">
        <v>1000</v>
      </c>
      <c r="D30" s="179"/>
      <c r="E30" s="169"/>
      <c r="F30" s="169"/>
      <c r="G30" s="257"/>
      <c r="H30" s="167"/>
      <c r="I30" s="167"/>
      <c r="J30" s="167"/>
      <c r="K30" s="167"/>
      <c r="L30" s="167"/>
      <c r="M30" s="257"/>
      <c r="N30" s="167"/>
      <c r="O30" s="167"/>
      <c r="P30" s="257"/>
      <c r="Q30" s="169"/>
      <c r="R30" s="171"/>
      <c r="S30" s="374"/>
    </row>
    <row r="31" spans="1:19" ht="76.5" hidden="1" outlineLevel="2">
      <c r="A31" s="178"/>
      <c r="B31" s="4"/>
      <c r="C31" s="338" t="s">
        <v>1003</v>
      </c>
      <c r="D31" s="179"/>
      <c r="E31" s="169"/>
      <c r="F31" s="169"/>
      <c r="G31" s="257"/>
      <c r="H31" s="167"/>
      <c r="I31" s="167"/>
      <c r="J31" s="167"/>
      <c r="K31" s="167"/>
      <c r="L31" s="167"/>
      <c r="M31" s="257"/>
      <c r="N31" s="167"/>
      <c r="O31" s="167"/>
      <c r="P31" s="257"/>
      <c r="Q31" s="169"/>
      <c r="R31" s="171"/>
      <c r="S31" s="374"/>
    </row>
    <row r="32" spans="1:19" ht="38.25" hidden="1" outlineLevel="2">
      <c r="A32" s="178"/>
      <c r="B32" s="4"/>
      <c r="C32" s="337" t="s">
        <v>952</v>
      </c>
      <c r="D32" s="179"/>
      <c r="E32" s="169"/>
      <c r="F32" s="169"/>
      <c r="G32" s="257"/>
      <c r="H32" s="167"/>
      <c r="I32" s="167"/>
      <c r="J32" s="167"/>
      <c r="K32" s="167"/>
      <c r="L32" s="167"/>
      <c r="M32" s="257"/>
      <c r="N32" s="167"/>
      <c r="O32" s="167"/>
      <c r="P32" s="257"/>
      <c r="Q32" s="169"/>
      <c r="R32" s="171"/>
      <c r="S32" s="374"/>
    </row>
    <row r="33" spans="1:19" ht="15" hidden="1" outlineLevel="1">
      <c r="A33" s="174"/>
      <c r="B33" s="336">
        <v>1</v>
      </c>
      <c r="C33" s="175"/>
      <c r="D33" s="168"/>
      <c r="E33" s="169"/>
      <c r="F33" s="172"/>
      <c r="G33" s="257"/>
      <c r="H33" s="170"/>
      <c r="I33" s="170"/>
      <c r="J33" s="170"/>
      <c r="K33" s="170"/>
      <c r="L33" s="170"/>
      <c r="M33" s="245"/>
      <c r="N33" s="170"/>
      <c r="O33" s="170"/>
      <c r="P33" s="257"/>
      <c r="Q33" s="169"/>
      <c r="R33" s="171"/>
      <c r="S33" s="374"/>
    </row>
    <row r="34" spans="1:19" ht="15" hidden="1" outlineLevel="1">
      <c r="A34" s="174"/>
      <c r="B34" s="336">
        <v>2</v>
      </c>
      <c r="C34" s="175"/>
      <c r="D34" s="168"/>
      <c r="E34" s="169"/>
      <c r="F34" s="172"/>
      <c r="G34" s="257"/>
      <c r="H34" s="170"/>
      <c r="I34" s="170"/>
      <c r="J34" s="170"/>
      <c r="K34" s="170"/>
      <c r="L34" s="170"/>
      <c r="M34" s="245"/>
      <c r="N34" s="170"/>
      <c r="O34" s="170"/>
      <c r="P34" s="257"/>
      <c r="Q34" s="169"/>
      <c r="R34" s="171"/>
      <c r="S34" s="374"/>
    </row>
    <row r="35" spans="1:19" ht="15" hidden="1" outlineLevel="1">
      <c r="A35" s="174"/>
      <c r="B35" s="336">
        <v>3</v>
      </c>
      <c r="C35" s="175"/>
      <c r="D35" s="168"/>
      <c r="E35" s="169"/>
      <c r="F35" s="169"/>
      <c r="G35" s="257"/>
      <c r="H35" s="170"/>
      <c r="I35" s="170"/>
      <c r="J35" s="170"/>
      <c r="K35" s="170"/>
      <c r="L35" s="170"/>
      <c r="M35" s="245"/>
      <c r="N35" s="170"/>
      <c r="O35" s="170"/>
      <c r="P35" s="257"/>
      <c r="Q35" s="169"/>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69"/>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69"/>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69"/>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69"/>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31.5" collapsed="1">
      <c r="A41" s="267"/>
      <c r="B41" s="334" t="s">
        <v>367</v>
      </c>
      <c r="C41" s="340" t="s">
        <v>1001</v>
      </c>
      <c r="D41" s="251"/>
      <c r="E41" s="255"/>
      <c r="F41" s="255"/>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row>
    <row r="42" spans="1:19" ht="38.25" hidden="1" outlineLevel="2">
      <c r="A42" s="178"/>
      <c r="B42" s="4"/>
      <c r="C42" s="337" t="s">
        <v>976</v>
      </c>
      <c r="D42" s="168"/>
      <c r="E42" s="169"/>
      <c r="F42" s="169"/>
      <c r="G42" s="257"/>
      <c r="H42" s="170"/>
      <c r="I42" s="170"/>
      <c r="J42" s="170"/>
      <c r="K42" s="170"/>
      <c r="L42" s="170"/>
      <c r="M42" s="245"/>
      <c r="N42" s="170"/>
      <c r="O42" s="170"/>
      <c r="P42" s="245"/>
      <c r="Q42" s="169"/>
      <c r="R42" s="171"/>
      <c r="S42" s="374"/>
    </row>
    <row r="43" spans="1:19" ht="76.5" hidden="1" outlineLevel="2">
      <c r="A43" s="178"/>
      <c r="B43" s="4"/>
      <c r="C43" s="337" t="s">
        <v>1002</v>
      </c>
      <c r="D43" s="168"/>
      <c r="E43" s="169"/>
      <c r="F43" s="169"/>
      <c r="G43" s="257"/>
      <c r="H43" s="170"/>
      <c r="I43" s="170"/>
      <c r="J43" s="170"/>
      <c r="K43" s="170"/>
      <c r="L43" s="170"/>
      <c r="M43" s="245"/>
      <c r="N43" s="170"/>
      <c r="O43" s="170"/>
      <c r="P43" s="245"/>
      <c r="Q43" s="169"/>
      <c r="R43" s="171"/>
      <c r="S43" s="374"/>
    </row>
    <row r="44" spans="1:19" ht="63.75" hidden="1" outlineLevel="2">
      <c r="A44" s="178"/>
      <c r="B44" s="4"/>
      <c r="C44" s="337" t="s">
        <v>568</v>
      </c>
      <c r="D44" s="168"/>
      <c r="E44" s="169"/>
      <c r="F44" s="169"/>
      <c r="G44" s="257"/>
      <c r="H44" s="170"/>
      <c r="I44" s="170"/>
      <c r="J44" s="170"/>
      <c r="K44" s="170"/>
      <c r="L44" s="170"/>
      <c r="M44" s="245"/>
      <c r="N44" s="170"/>
      <c r="O44" s="170"/>
      <c r="P44" s="245"/>
      <c r="Q44" s="169"/>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69"/>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69"/>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69"/>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69"/>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69"/>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69"/>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s="306" customFormat="1" ht="31.5" collapsed="1">
      <c r="A53" s="243"/>
      <c r="B53" s="341" t="s">
        <v>372</v>
      </c>
      <c r="C53" s="335" t="s">
        <v>1004</v>
      </c>
      <c r="D53" s="251"/>
      <c r="E53" s="255"/>
      <c r="F53" s="255"/>
      <c r="G53" s="256"/>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44"/>
      <c r="Q53" s="443" t="str">
        <f>IF(COUNTA(Q56:Q64)=0,"",COUNTA(Q56:Q64))</f>
        <v/>
      </c>
      <c r="R53" s="229"/>
      <c r="S53" s="351">
        <f>IF(R53=Instructions!$B$25,Instructions!$C$25,IF(R53=Instructions!$B$26,Instructions!$C$26,IF(R53=Instructions!$B$27,Instructions!$C$27,0)))</f>
        <v>0</v>
      </c>
    </row>
    <row r="54" spans="1:19" ht="51" hidden="1" outlineLevel="2">
      <c r="A54" s="178"/>
      <c r="B54" s="4"/>
      <c r="C54" s="337" t="s">
        <v>1005</v>
      </c>
      <c r="D54" s="168"/>
      <c r="E54" s="169"/>
      <c r="F54" s="169"/>
      <c r="G54" s="257"/>
      <c r="H54" s="170"/>
      <c r="I54" s="170"/>
      <c r="J54" s="170"/>
      <c r="K54" s="170"/>
      <c r="L54" s="170"/>
      <c r="M54" s="245"/>
      <c r="N54" s="170"/>
      <c r="O54" s="170"/>
      <c r="P54" s="245"/>
      <c r="Q54" s="169"/>
      <c r="R54" s="171"/>
      <c r="S54" s="374"/>
    </row>
    <row r="55" spans="1:19" ht="89.25" hidden="1" outlineLevel="2">
      <c r="A55" s="178"/>
      <c r="B55" s="4"/>
      <c r="C55" s="337" t="s">
        <v>1006</v>
      </c>
      <c r="D55" s="168"/>
      <c r="E55" s="169"/>
      <c r="F55" s="169"/>
      <c r="G55" s="257"/>
      <c r="H55" s="170"/>
      <c r="I55" s="170"/>
      <c r="J55" s="170"/>
      <c r="K55" s="170"/>
      <c r="L55" s="170"/>
      <c r="M55" s="245"/>
      <c r="N55" s="170"/>
      <c r="O55" s="170"/>
      <c r="P55" s="245"/>
      <c r="Q55" s="169"/>
      <c r="R55" s="171"/>
      <c r="S55" s="374"/>
    </row>
    <row r="56" spans="1:19" ht="27.75" hidden="1" customHeight="1" outlineLevel="2">
      <c r="A56" s="178"/>
      <c r="B56" s="4"/>
      <c r="C56" s="337" t="s">
        <v>569</v>
      </c>
      <c r="D56" s="168"/>
      <c r="E56" s="169"/>
      <c r="F56" s="169"/>
      <c r="G56" s="257"/>
      <c r="H56" s="170"/>
      <c r="I56" s="170"/>
      <c r="J56" s="170"/>
      <c r="K56" s="170"/>
      <c r="L56" s="170"/>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27.75">
      <c r="A65" s="239"/>
      <c r="B65" s="332" t="s">
        <v>490</v>
      </c>
      <c r="C65" s="333" t="s">
        <v>491</v>
      </c>
      <c r="D65" s="240"/>
      <c r="E65" s="241"/>
      <c r="F65" s="241"/>
      <c r="G65" s="242"/>
      <c r="H65" s="347">
        <f>SUM(H66,H77,H89,H99,H110,H120,H130,H142,H153,H163)</f>
        <v>0</v>
      </c>
      <c r="I65" s="347">
        <f>SUM(I66,I77,I89,I99,I110,I120,I130,I142,I153,I163)</f>
        <v>0</v>
      </c>
      <c r="J65" s="347">
        <f>SUM(J66,J77,J89,J99,J110,J120,J130,J142,J153,J163)</f>
        <v>0</v>
      </c>
      <c r="K65" s="347">
        <f>SUM(K66,K77,K89,K99,K110,K120,K130,K142,K153,K163)</f>
        <v>0</v>
      </c>
      <c r="L65" s="347">
        <f>SUM(L66,L77,L89,L99,L110,L120,L130,L142,L153,L163)</f>
        <v>0</v>
      </c>
      <c r="M65" s="237"/>
      <c r="N65" s="237"/>
      <c r="O65" s="348">
        <f>SUM(H65:L65)/(COUNT(H65:L65)*10)</f>
        <v>0</v>
      </c>
      <c r="P65" s="242"/>
      <c r="Q65" s="235"/>
      <c r="R65" s="228"/>
      <c r="S65" s="349">
        <f>AVERAGE(S66:S163)</f>
        <v>0</v>
      </c>
    </row>
    <row r="66" spans="1:19" s="306" customFormat="1" ht="31.5" collapsed="1">
      <c r="A66" s="243"/>
      <c r="B66" s="341" t="s">
        <v>489</v>
      </c>
      <c r="C66" s="335" t="s">
        <v>379</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row>
    <row r="67" spans="1:19" ht="38.25" hidden="1" outlineLevel="2">
      <c r="A67" s="178"/>
      <c r="B67" s="4"/>
      <c r="C67" s="337" t="s">
        <v>1404</v>
      </c>
      <c r="D67" s="168"/>
      <c r="E67" s="169"/>
      <c r="F67" s="169"/>
      <c r="G67" s="257"/>
      <c r="H67" s="170"/>
      <c r="I67" s="170"/>
      <c r="J67" s="170"/>
      <c r="K67" s="170"/>
      <c r="L67" s="170"/>
      <c r="M67" s="245"/>
      <c r="N67" s="170"/>
      <c r="O67" s="170"/>
      <c r="P67" s="245"/>
      <c r="Q67" s="456"/>
      <c r="R67" s="171"/>
      <c r="S67" s="374"/>
    </row>
    <row r="68" spans="1:19" ht="204" hidden="1" customHeight="1" outlineLevel="2">
      <c r="A68" s="178"/>
      <c r="B68" s="4"/>
      <c r="C68" s="337" t="s">
        <v>570</v>
      </c>
      <c r="D68" s="168"/>
      <c r="E68" s="169"/>
      <c r="F68" s="169"/>
      <c r="G68" s="257"/>
      <c r="H68" s="170"/>
      <c r="I68" s="170"/>
      <c r="J68" s="170"/>
      <c r="K68" s="170"/>
      <c r="L68" s="170"/>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s="306" customFormat="1" ht="31.5" collapsed="1">
      <c r="A77" s="243"/>
      <c r="B77" s="341" t="s">
        <v>380</v>
      </c>
      <c r="C77" s="335" t="s">
        <v>381</v>
      </c>
      <c r="D77" s="251"/>
      <c r="E77" s="255"/>
      <c r="F77" s="255"/>
      <c r="G77" s="256"/>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44"/>
      <c r="Q77" s="443" t="str">
        <f>IF(COUNTA(Q80:Q88)=0,"",COUNTA(Q80:Q88))</f>
        <v/>
      </c>
      <c r="R77" s="229"/>
      <c r="S77" s="351">
        <f>IF(R77=Instructions!$B$25,Instructions!$C$25,IF(R77=Instructions!$B$26,Instructions!$C$26,IF(R77=Instructions!$B$27,Instructions!$C$27,0)))</f>
        <v>0</v>
      </c>
    </row>
    <row r="78" spans="1:19" ht="63.75" hidden="1" outlineLevel="2">
      <c r="A78" s="178"/>
      <c r="B78" s="4"/>
      <c r="C78" s="337" t="s">
        <v>642</v>
      </c>
      <c r="D78" s="168"/>
      <c r="E78" s="169"/>
      <c r="F78" s="169"/>
      <c r="G78" s="257"/>
      <c r="H78" s="170"/>
      <c r="I78" s="170"/>
      <c r="J78" s="170"/>
      <c r="K78" s="170"/>
      <c r="L78" s="170"/>
      <c r="M78" s="245"/>
      <c r="N78" s="170"/>
      <c r="O78" s="170"/>
      <c r="P78" s="245"/>
      <c r="Q78" s="169"/>
      <c r="R78" s="171"/>
      <c r="S78" s="374"/>
    </row>
    <row r="79" spans="1:19" ht="38.25" hidden="1" outlineLevel="2">
      <c r="A79" s="178"/>
      <c r="B79" s="4"/>
      <c r="C79" s="363" t="s">
        <v>1424</v>
      </c>
      <c r="D79" s="168"/>
      <c r="E79" s="169"/>
      <c r="F79" s="169"/>
      <c r="G79" s="257"/>
      <c r="H79" s="170"/>
      <c r="I79" s="170"/>
      <c r="J79" s="170"/>
      <c r="K79" s="170"/>
      <c r="L79" s="170"/>
      <c r="M79" s="245"/>
      <c r="N79" s="170"/>
      <c r="O79" s="170"/>
      <c r="P79" s="245"/>
      <c r="Q79" s="169"/>
      <c r="R79" s="171"/>
      <c r="S79" s="374"/>
    </row>
    <row r="80" spans="1:19" ht="254.25" hidden="1" customHeight="1" outlineLevel="2">
      <c r="A80" s="178"/>
      <c r="B80" s="4"/>
      <c r="C80" s="337" t="s">
        <v>575</v>
      </c>
      <c r="D80" s="168"/>
      <c r="E80" s="169"/>
      <c r="F80" s="169"/>
      <c r="G80" s="257"/>
      <c r="H80" s="170"/>
      <c r="I80" s="170"/>
      <c r="J80" s="170"/>
      <c r="K80" s="170"/>
      <c r="L80" s="170"/>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s="306" customFormat="1" ht="36" customHeight="1" collapsed="1">
      <c r="A89" s="243"/>
      <c r="B89" s="341" t="s">
        <v>382</v>
      </c>
      <c r="C89" s="335" t="s">
        <v>383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row>
    <row r="90" spans="1:19" ht="161.25" hidden="1" customHeight="1" outlineLevel="2">
      <c r="A90" s="178"/>
      <c r="B90" s="4"/>
      <c r="C90" s="337" t="s">
        <v>576</v>
      </c>
      <c r="D90" s="168"/>
      <c r="E90" s="169"/>
      <c r="F90" s="169"/>
      <c r="G90" s="257"/>
      <c r="H90" s="170"/>
      <c r="I90" s="170"/>
      <c r="J90" s="170"/>
      <c r="K90" s="170"/>
      <c r="L90" s="170"/>
      <c r="M90" s="245"/>
      <c r="N90" s="170"/>
      <c r="O90" s="170"/>
      <c r="P90" s="245"/>
      <c r="Q90" s="169"/>
      <c r="R90" s="171"/>
      <c r="S90" s="374"/>
    </row>
    <row r="91" spans="1:19" ht="15" hidden="1" outlineLevel="1">
      <c r="A91" s="174"/>
      <c r="B91" s="336">
        <v>1</v>
      </c>
      <c r="C91" s="175"/>
      <c r="D91" s="168"/>
      <c r="E91" s="169"/>
      <c r="F91" s="172"/>
      <c r="G91" s="257"/>
      <c r="H91" s="170"/>
      <c r="I91" s="170"/>
      <c r="J91" s="170"/>
      <c r="K91" s="170"/>
      <c r="L91" s="170"/>
      <c r="M91" s="245"/>
      <c r="N91" s="170"/>
      <c r="O91" s="170"/>
      <c r="P91" s="245"/>
      <c r="Q91" s="169"/>
      <c r="R91" s="171"/>
      <c r="S91" s="374"/>
    </row>
    <row r="92" spans="1:19" ht="15" hidden="1" outlineLevel="1">
      <c r="A92" s="174"/>
      <c r="B92" s="336">
        <v>2</v>
      </c>
      <c r="C92" s="175"/>
      <c r="D92" s="168"/>
      <c r="E92" s="169"/>
      <c r="F92" s="172"/>
      <c r="G92" s="257"/>
      <c r="H92" s="170"/>
      <c r="I92" s="170"/>
      <c r="J92" s="170"/>
      <c r="K92" s="170"/>
      <c r="L92" s="170"/>
      <c r="M92" s="245"/>
      <c r="N92" s="170"/>
      <c r="O92" s="170"/>
      <c r="P92" s="245"/>
      <c r="Q92" s="169"/>
      <c r="R92" s="171"/>
      <c r="S92" s="374"/>
    </row>
    <row r="93" spans="1:19" ht="15" hidden="1" outlineLevel="1">
      <c r="A93" s="174"/>
      <c r="B93" s="336">
        <v>3</v>
      </c>
      <c r="C93" s="175"/>
      <c r="D93" s="168"/>
      <c r="E93" s="169"/>
      <c r="F93" s="169"/>
      <c r="G93" s="257"/>
      <c r="H93" s="170"/>
      <c r="I93" s="170"/>
      <c r="J93" s="170"/>
      <c r="K93" s="170"/>
      <c r="L93" s="170"/>
      <c r="M93" s="245"/>
      <c r="N93" s="170"/>
      <c r="O93" s="170"/>
      <c r="P93" s="245"/>
      <c r="Q93" s="169"/>
      <c r="R93" s="171"/>
      <c r="S93" s="374"/>
    </row>
    <row r="94" spans="1:19" ht="15" hidden="1" outlineLevel="1">
      <c r="A94" s="174"/>
      <c r="B94" s="336">
        <v>4</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5</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6</v>
      </c>
      <c r="C96" s="175"/>
      <c r="D96" s="168"/>
      <c r="E96" s="169"/>
      <c r="F96" s="169"/>
      <c r="G96" s="257"/>
      <c r="H96" s="170"/>
      <c r="I96" s="170"/>
      <c r="J96" s="170"/>
      <c r="K96" s="170"/>
      <c r="L96" s="170"/>
      <c r="M96" s="245"/>
      <c r="N96" s="170"/>
      <c r="O96" s="170"/>
      <c r="P96" s="245"/>
      <c r="Q96" s="169"/>
      <c r="R96" s="171"/>
      <c r="S96" s="374"/>
    </row>
    <row r="97" spans="1:19" ht="15" hidden="1" outlineLevel="1">
      <c r="A97" s="174"/>
      <c r="B97" s="336">
        <v>7</v>
      </c>
      <c r="C97" s="175"/>
      <c r="D97" s="168"/>
      <c r="E97" s="169"/>
      <c r="F97" s="169"/>
      <c r="G97" s="257"/>
      <c r="H97" s="170"/>
      <c r="I97" s="170"/>
      <c r="J97" s="170"/>
      <c r="K97" s="170"/>
      <c r="L97" s="170"/>
      <c r="M97" s="245"/>
      <c r="N97" s="170"/>
      <c r="O97" s="170"/>
      <c r="P97" s="245"/>
      <c r="Q97" s="169"/>
      <c r="R97" s="171"/>
      <c r="S97" s="374"/>
    </row>
    <row r="98" spans="1:19"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row>
    <row r="99" spans="1:19" s="306" customFormat="1" ht="35.25" customHeight="1" collapsed="1">
      <c r="A99" s="243"/>
      <c r="B99" s="341" t="s">
        <v>384</v>
      </c>
      <c r="C99" s="335" t="s">
        <v>385</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row>
    <row r="100" spans="1:19"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row>
    <row r="101" spans="1:19" ht="140.25" hidden="1" outlineLevel="2">
      <c r="A101" s="178"/>
      <c r="B101" s="4"/>
      <c r="C101" s="337" t="s">
        <v>577</v>
      </c>
      <c r="D101" s="168"/>
      <c r="E101" s="169"/>
      <c r="F101" s="169"/>
      <c r="G101" s="257"/>
      <c r="H101" s="170"/>
      <c r="I101" s="170"/>
      <c r="J101" s="170"/>
      <c r="K101" s="170"/>
      <c r="L101" s="170"/>
      <c r="M101" s="245"/>
      <c r="N101" s="170"/>
      <c r="O101" s="170"/>
      <c r="P101" s="245"/>
      <c r="Q101" s="169"/>
      <c r="R101" s="171"/>
      <c r="S101" s="374"/>
    </row>
    <row r="102" spans="1:19"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row>
    <row r="103" spans="1:19"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row>
    <row r="104" spans="1:19"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row>
    <row r="105" spans="1:19"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row>
    <row r="107" spans="1:19"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row>
    <row r="109" spans="1:19"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row>
    <row r="110" spans="1:19" s="306" customFormat="1" ht="31.5" collapsed="1">
      <c r="A110" s="243"/>
      <c r="B110" s="341" t="s">
        <v>386</v>
      </c>
      <c r="C110" s="335" t="s">
        <v>387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row>
    <row r="111" spans="1:19" ht="282.75" hidden="1" customHeight="1" outlineLevel="2">
      <c r="A111" s="178"/>
      <c r="B111" s="4"/>
      <c r="C111" s="337" t="s">
        <v>578</v>
      </c>
      <c r="D111" s="168"/>
      <c r="E111" s="169"/>
      <c r="F111" s="169"/>
      <c r="G111" s="257"/>
      <c r="H111" s="170"/>
      <c r="I111" s="170"/>
      <c r="J111" s="170"/>
      <c r="K111" s="170"/>
      <c r="L111" s="170"/>
      <c r="M111" s="245"/>
      <c r="N111" s="170"/>
      <c r="O111" s="170"/>
      <c r="P111" s="245"/>
      <c r="Q111" s="169"/>
      <c r="R111" s="171"/>
      <c r="S111" s="374"/>
    </row>
    <row r="112" spans="1:19"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row>
    <row r="113" spans="1:19"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row>
    <row r="114" spans="1:19"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row>
    <row r="115" spans="1:19"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row>
    <row r="116" spans="1:19"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row>
    <row r="117" spans="1:19"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row>
    <row r="118" spans="1:19"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row>
    <row r="119" spans="1:19"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row>
    <row r="120" spans="1:19"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row>
    <row r="121" spans="1:19" ht="207.75" hidden="1" customHeight="1" outlineLevel="2">
      <c r="A121" s="178"/>
      <c r="B121" s="4"/>
      <c r="C121" s="337" t="s">
        <v>579</v>
      </c>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row>
    <row r="123" spans="1:19"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row>
    <row r="124" spans="1:19"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row>
    <row r="125" spans="1:19"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row>
    <row r="126" spans="1:19"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row>
    <row r="127" spans="1:19"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row>
    <row r="128" spans="1:19"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row>
    <row r="129" spans="1:19"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row>
    <row r="130" spans="1:19" s="306" customFormat="1" ht="31.5" collapsed="1">
      <c r="A130" s="243"/>
      <c r="B130" s="341" t="s">
        <v>389</v>
      </c>
      <c r="C130" s="335" t="s">
        <v>390</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row>
    <row r="131" spans="1:19"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row>
    <row r="132" spans="1:19"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row>
    <row r="133" spans="1:19" ht="236.25" hidden="1" customHeight="1" outlineLevel="2">
      <c r="A133" s="178"/>
      <c r="B133" s="4"/>
      <c r="C133" s="337" t="s">
        <v>580</v>
      </c>
      <c r="D133" s="168"/>
      <c r="E133" s="169"/>
      <c r="F133" s="169"/>
      <c r="G133" s="257"/>
      <c r="H133" s="170"/>
      <c r="I133" s="170"/>
      <c r="J133" s="170"/>
      <c r="K133" s="170"/>
      <c r="L133" s="170"/>
      <c r="M133" s="245"/>
      <c r="N133" s="170"/>
      <c r="O133" s="170"/>
      <c r="P133" s="245"/>
      <c r="Q133" s="169"/>
      <c r="R133" s="171"/>
      <c r="S133" s="374"/>
    </row>
    <row r="134" spans="1:19" ht="15" hidden="1" outlineLevel="1">
      <c r="A134" s="174"/>
      <c r="B134" s="336">
        <v>1</v>
      </c>
      <c r="C134" s="175"/>
      <c r="D134" s="168"/>
      <c r="E134" s="169"/>
      <c r="F134" s="172"/>
      <c r="G134" s="257"/>
      <c r="H134" s="170"/>
      <c r="I134" s="170"/>
      <c r="J134" s="170"/>
      <c r="K134" s="170"/>
      <c r="L134" s="170"/>
      <c r="M134" s="245"/>
      <c r="N134" s="170"/>
      <c r="O134" s="170"/>
      <c r="P134" s="245"/>
      <c r="Q134" s="169"/>
      <c r="R134" s="171"/>
      <c r="S134" s="374"/>
    </row>
    <row r="135" spans="1:19" ht="15" hidden="1" outlineLevel="1">
      <c r="A135" s="174"/>
      <c r="B135" s="336">
        <v>2</v>
      </c>
      <c r="C135" s="175"/>
      <c r="D135" s="168"/>
      <c r="E135" s="169"/>
      <c r="F135" s="172"/>
      <c r="G135" s="257"/>
      <c r="H135" s="170"/>
      <c r="I135" s="170"/>
      <c r="J135" s="170"/>
      <c r="K135" s="170"/>
      <c r="L135" s="170"/>
      <c r="M135" s="245"/>
      <c r="N135" s="170"/>
      <c r="O135" s="170"/>
      <c r="P135" s="245"/>
      <c r="Q135" s="169"/>
      <c r="R135" s="171"/>
      <c r="S135" s="374"/>
    </row>
    <row r="136" spans="1:19" ht="15" hidden="1" outlineLevel="1">
      <c r="A136" s="174"/>
      <c r="B136" s="336">
        <v>3</v>
      </c>
      <c r="C136" s="175"/>
      <c r="D136" s="168"/>
      <c r="E136" s="169"/>
      <c r="F136" s="169"/>
      <c r="G136" s="257"/>
      <c r="H136" s="170"/>
      <c r="I136" s="170"/>
      <c r="J136" s="170"/>
      <c r="K136" s="170"/>
      <c r="L136" s="170"/>
      <c r="M136" s="245"/>
      <c r="N136" s="170"/>
      <c r="O136" s="170"/>
      <c r="P136" s="245"/>
      <c r="Q136" s="169"/>
      <c r="R136" s="171"/>
      <c r="S136" s="374"/>
    </row>
    <row r="137" spans="1:19" ht="15" hidden="1" outlineLevel="1">
      <c r="A137" s="174"/>
      <c r="B137" s="336">
        <v>4</v>
      </c>
      <c r="C137" s="175"/>
      <c r="D137" s="168"/>
      <c r="E137" s="169"/>
      <c r="F137" s="172"/>
      <c r="G137" s="257"/>
      <c r="H137" s="170"/>
      <c r="I137" s="170"/>
      <c r="J137" s="170"/>
      <c r="K137" s="170"/>
      <c r="L137" s="170"/>
      <c r="M137" s="245"/>
      <c r="N137" s="170"/>
      <c r="O137" s="170"/>
      <c r="P137" s="245"/>
      <c r="Q137" s="169"/>
      <c r="R137" s="171"/>
      <c r="S137" s="374"/>
    </row>
    <row r="138" spans="1:19" ht="15" hidden="1" outlineLevel="1">
      <c r="A138" s="174"/>
      <c r="B138" s="336">
        <v>5</v>
      </c>
      <c r="C138" s="175"/>
      <c r="D138" s="168"/>
      <c r="E138" s="169"/>
      <c r="F138" s="169"/>
      <c r="G138" s="257"/>
      <c r="H138" s="170"/>
      <c r="I138" s="170"/>
      <c r="J138" s="170"/>
      <c r="K138" s="170"/>
      <c r="L138" s="170"/>
      <c r="M138" s="245"/>
      <c r="N138" s="170"/>
      <c r="O138" s="170"/>
      <c r="P138" s="245"/>
      <c r="Q138" s="169"/>
      <c r="R138" s="171"/>
      <c r="S138" s="374"/>
    </row>
    <row r="139" spans="1:19" ht="15" hidden="1" outlineLevel="1">
      <c r="A139" s="174"/>
      <c r="B139" s="336">
        <v>6</v>
      </c>
      <c r="C139" s="175"/>
      <c r="D139" s="168"/>
      <c r="E139" s="169"/>
      <c r="F139" s="169"/>
      <c r="G139" s="257"/>
      <c r="H139" s="170"/>
      <c r="I139" s="170"/>
      <c r="J139" s="170"/>
      <c r="K139" s="170"/>
      <c r="L139" s="170"/>
      <c r="M139" s="245"/>
      <c r="N139" s="170"/>
      <c r="O139" s="170"/>
      <c r="P139" s="245"/>
      <c r="Q139" s="169"/>
      <c r="R139" s="171"/>
      <c r="S139" s="374"/>
    </row>
    <row r="140" spans="1:19" ht="15" hidden="1" outlineLevel="1">
      <c r="A140" s="174"/>
      <c r="B140" s="336">
        <v>7</v>
      </c>
      <c r="C140" s="175"/>
      <c r="D140" s="168"/>
      <c r="E140" s="169"/>
      <c r="F140" s="169"/>
      <c r="G140" s="257"/>
      <c r="H140" s="170"/>
      <c r="I140" s="170"/>
      <c r="J140" s="170"/>
      <c r="K140" s="170"/>
      <c r="L140" s="170"/>
      <c r="M140" s="245"/>
      <c r="N140" s="170"/>
      <c r="O140" s="170"/>
      <c r="P140" s="245"/>
      <c r="Q140" s="169"/>
      <c r="R140" s="171"/>
      <c r="S140" s="374"/>
    </row>
    <row r="141" spans="1:19"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row>
    <row r="142" spans="1:19" s="306" customFormat="1" ht="31.5" collapsed="1">
      <c r="A142" s="243"/>
      <c r="B142" s="341" t="s">
        <v>391</v>
      </c>
      <c r="C142" s="335" t="s">
        <v>268</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row>
    <row r="143" spans="1:19"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row>
    <row r="144" spans="1:19" ht="153" hidden="1" outlineLevel="2">
      <c r="A144" s="178"/>
      <c r="B144" s="4"/>
      <c r="C144" s="337" t="s">
        <v>571</v>
      </c>
      <c r="D144" s="168"/>
      <c r="E144" s="169"/>
      <c r="F144" s="169"/>
      <c r="G144" s="257"/>
      <c r="H144" s="170"/>
      <c r="I144" s="170"/>
      <c r="J144" s="170"/>
      <c r="K144" s="170"/>
      <c r="L144" s="170"/>
      <c r="M144" s="245"/>
      <c r="N144" s="170"/>
      <c r="O144" s="170"/>
      <c r="P144" s="245"/>
      <c r="Q144" s="169"/>
      <c r="R144" s="171"/>
      <c r="S144" s="374"/>
    </row>
    <row r="145" spans="1:19" ht="15" hidden="1" outlineLevel="1">
      <c r="A145" s="174"/>
      <c r="B145" s="336">
        <v>1</v>
      </c>
      <c r="C145" s="175"/>
      <c r="D145" s="168"/>
      <c r="E145" s="169"/>
      <c r="F145" s="172"/>
      <c r="G145" s="257"/>
      <c r="H145" s="170"/>
      <c r="I145" s="170"/>
      <c r="J145" s="170"/>
      <c r="K145" s="170"/>
      <c r="L145" s="170"/>
      <c r="M145" s="245"/>
      <c r="N145" s="170"/>
      <c r="O145" s="170"/>
      <c r="P145" s="245"/>
      <c r="Q145" s="169"/>
      <c r="R145" s="171"/>
      <c r="S145" s="374"/>
    </row>
    <row r="146" spans="1:19" ht="15" hidden="1" outlineLevel="1">
      <c r="A146" s="174"/>
      <c r="B146" s="336">
        <v>2</v>
      </c>
      <c r="C146" s="175"/>
      <c r="D146" s="168"/>
      <c r="E146" s="169"/>
      <c r="F146" s="172"/>
      <c r="G146" s="257"/>
      <c r="H146" s="170"/>
      <c r="I146" s="170"/>
      <c r="J146" s="170"/>
      <c r="K146" s="170"/>
      <c r="L146" s="170"/>
      <c r="M146" s="245"/>
      <c r="N146" s="170"/>
      <c r="O146" s="170"/>
      <c r="P146" s="245"/>
      <c r="Q146" s="169"/>
      <c r="R146" s="171"/>
      <c r="S146" s="374"/>
    </row>
    <row r="147" spans="1:19" ht="15" hidden="1" outlineLevel="1">
      <c r="A147" s="174"/>
      <c r="B147" s="336">
        <v>3</v>
      </c>
      <c r="C147" s="175"/>
      <c r="D147" s="168"/>
      <c r="E147" s="169"/>
      <c r="F147" s="169"/>
      <c r="G147" s="257"/>
      <c r="H147" s="170"/>
      <c r="I147" s="170"/>
      <c r="J147" s="170"/>
      <c r="K147" s="170"/>
      <c r="L147" s="170"/>
      <c r="M147" s="245"/>
      <c r="N147" s="170"/>
      <c r="O147" s="170"/>
      <c r="P147" s="245"/>
      <c r="Q147" s="169"/>
      <c r="R147" s="171"/>
      <c r="S147" s="374"/>
    </row>
    <row r="148" spans="1:19" ht="15" hidden="1" outlineLevel="1">
      <c r="A148" s="174"/>
      <c r="B148" s="336">
        <v>4</v>
      </c>
      <c r="C148" s="175"/>
      <c r="D148" s="168"/>
      <c r="E148" s="169"/>
      <c r="F148" s="172"/>
      <c r="G148" s="257"/>
      <c r="H148" s="170"/>
      <c r="I148" s="170"/>
      <c r="J148" s="170"/>
      <c r="K148" s="170"/>
      <c r="L148" s="170"/>
      <c r="M148" s="245"/>
      <c r="N148" s="170"/>
      <c r="O148" s="170"/>
      <c r="P148" s="245"/>
      <c r="Q148" s="169"/>
      <c r="R148" s="171"/>
      <c r="S148" s="374"/>
    </row>
    <row r="149" spans="1:19" ht="15" hidden="1" outlineLevel="1">
      <c r="A149" s="174"/>
      <c r="B149" s="336">
        <v>5</v>
      </c>
      <c r="C149" s="175"/>
      <c r="D149" s="168"/>
      <c r="E149" s="169"/>
      <c r="F149" s="169"/>
      <c r="G149" s="257"/>
      <c r="H149" s="170"/>
      <c r="I149" s="170"/>
      <c r="J149" s="170"/>
      <c r="K149" s="170"/>
      <c r="L149" s="170"/>
      <c r="M149" s="245"/>
      <c r="N149" s="170"/>
      <c r="O149" s="170"/>
      <c r="P149" s="245"/>
      <c r="Q149" s="169"/>
      <c r="R149" s="171"/>
      <c r="S149" s="374"/>
    </row>
    <row r="150" spans="1:19" ht="15" hidden="1" outlineLevel="1">
      <c r="A150" s="174"/>
      <c r="B150" s="336">
        <v>6</v>
      </c>
      <c r="C150" s="175"/>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7</v>
      </c>
      <c r="C151" s="175"/>
      <c r="D151" s="168"/>
      <c r="E151" s="169"/>
      <c r="F151" s="169"/>
      <c r="G151" s="257"/>
      <c r="H151" s="170"/>
      <c r="I151" s="170"/>
      <c r="J151" s="170"/>
      <c r="K151" s="170"/>
      <c r="L151" s="170"/>
      <c r="M151" s="245"/>
      <c r="N151" s="170"/>
      <c r="O151" s="170"/>
      <c r="P151" s="245"/>
      <c r="Q151" s="169"/>
      <c r="R151" s="171"/>
      <c r="S151" s="374"/>
    </row>
    <row r="152" spans="1:19"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row>
    <row r="153" spans="1:19" s="306" customFormat="1" ht="34.5" customHeight="1"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row>
    <row r="154" spans="1:19" ht="280.5" hidden="1" customHeight="1" outlineLevel="2">
      <c r="A154" s="178"/>
      <c r="B154" s="4"/>
      <c r="C154" s="337" t="s">
        <v>572</v>
      </c>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1</v>
      </c>
      <c r="C155" s="175"/>
      <c r="D155" s="168"/>
      <c r="E155" s="169"/>
      <c r="F155" s="172"/>
      <c r="G155" s="257"/>
      <c r="H155" s="170"/>
      <c r="I155" s="170"/>
      <c r="J155" s="170"/>
      <c r="K155" s="170"/>
      <c r="L155" s="170"/>
      <c r="M155" s="245"/>
      <c r="N155" s="170"/>
      <c r="O155" s="170"/>
      <c r="P155" s="245"/>
      <c r="Q155" s="169"/>
      <c r="R155" s="171"/>
      <c r="S155" s="374"/>
    </row>
    <row r="156" spans="1:19" ht="15" hidden="1" outlineLevel="1">
      <c r="A156" s="174"/>
      <c r="B156" s="336">
        <v>2</v>
      </c>
      <c r="C156" s="175"/>
      <c r="D156" s="168"/>
      <c r="E156" s="169"/>
      <c r="F156" s="172"/>
      <c r="G156" s="257"/>
      <c r="H156" s="170"/>
      <c r="I156" s="170"/>
      <c r="J156" s="170"/>
      <c r="K156" s="170"/>
      <c r="L156" s="170"/>
      <c r="M156" s="245"/>
      <c r="N156" s="170"/>
      <c r="O156" s="170"/>
      <c r="P156" s="245"/>
      <c r="Q156" s="169"/>
      <c r="R156" s="171"/>
      <c r="S156" s="374"/>
    </row>
    <row r="157" spans="1:19" ht="15" hidden="1" outlineLevel="1">
      <c r="A157" s="174"/>
      <c r="B157" s="336">
        <v>3</v>
      </c>
      <c r="C157" s="175"/>
      <c r="D157" s="168"/>
      <c r="E157" s="169"/>
      <c r="F157" s="169"/>
      <c r="G157" s="257"/>
      <c r="H157" s="170"/>
      <c r="I157" s="170"/>
      <c r="J157" s="170"/>
      <c r="K157" s="170"/>
      <c r="L157" s="170"/>
      <c r="M157" s="245"/>
      <c r="N157" s="170"/>
      <c r="O157" s="170"/>
      <c r="P157" s="245"/>
      <c r="Q157" s="169"/>
      <c r="R157" s="171"/>
      <c r="S157" s="374"/>
    </row>
    <row r="158" spans="1:19" ht="15" hidden="1" outlineLevel="1">
      <c r="A158" s="174"/>
      <c r="B158" s="336">
        <v>4</v>
      </c>
      <c r="C158" s="175"/>
      <c r="D158" s="168"/>
      <c r="E158" s="169"/>
      <c r="F158" s="172"/>
      <c r="G158" s="257"/>
      <c r="H158" s="170"/>
      <c r="I158" s="170"/>
      <c r="J158" s="170"/>
      <c r="K158" s="170"/>
      <c r="L158" s="170"/>
      <c r="M158" s="245"/>
      <c r="N158" s="170"/>
      <c r="O158" s="170"/>
      <c r="P158" s="245"/>
      <c r="Q158" s="169"/>
      <c r="R158" s="171"/>
      <c r="S158" s="374"/>
    </row>
    <row r="159" spans="1:19" ht="15" hidden="1" outlineLevel="1">
      <c r="A159" s="174"/>
      <c r="B159" s="336">
        <v>5</v>
      </c>
      <c r="C159" s="175"/>
      <c r="D159" s="168"/>
      <c r="E159" s="169"/>
      <c r="F159" s="169"/>
      <c r="G159" s="257"/>
      <c r="H159" s="170"/>
      <c r="I159" s="170"/>
      <c r="J159" s="170"/>
      <c r="K159" s="170"/>
      <c r="L159" s="170"/>
      <c r="M159" s="245"/>
      <c r="N159" s="170"/>
      <c r="O159" s="170"/>
      <c r="P159" s="245"/>
      <c r="Q159" s="169"/>
      <c r="R159" s="171"/>
      <c r="S159" s="374"/>
    </row>
    <row r="160" spans="1:19" ht="15" hidden="1" outlineLevel="1">
      <c r="A160" s="174"/>
      <c r="B160" s="336">
        <v>6</v>
      </c>
      <c r="C160" s="175"/>
      <c r="D160" s="168"/>
      <c r="E160" s="169"/>
      <c r="F160" s="169"/>
      <c r="G160" s="257"/>
      <c r="H160" s="170"/>
      <c r="I160" s="170"/>
      <c r="J160" s="170"/>
      <c r="K160" s="170"/>
      <c r="L160" s="170"/>
      <c r="M160" s="245"/>
      <c r="N160" s="170"/>
      <c r="O160" s="170"/>
      <c r="P160" s="245"/>
      <c r="Q160" s="169"/>
      <c r="R160" s="171"/>
      <c r="S160" s="374"/>
    </row>
    <row r="161" spans="1:19" ht="15" hidden="1" outlineLevel="1">
      <c r="A161" s="174"/>
      <c r="B161" s="336">
        <v>7</v>
      </c>
      <c r="C161" s="175"/>
      <c r="D161" s="168"/>
      <c r="E161" s="169"/>
      <c r="F161" s="169"/>
      <c r="G161" s="257"/>
      <c r="H161" s="170"/>
      <c r="I161" s="170"/>
      <c r="J161" s="170"/>
      <c r="K161" s="170"/>
      <c r="L161" s="170"/>
      <c r="M161" s="245"/>
      <c r="N161" s="170"/>
      <c r="O161" s="170"/>
      <c r="P161" s="245"/>
      <c r="Q161" s="169"/>
      <c r="R161" s="171"/>
      <c r="S161" s="374"/>
    </row>
    <row r="162" spans="1:19"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row>
    <row r="163" spans="1:19" s="306" customFormat="1" ht="31.5" collapsed="1">
      <c r="A163" s="243"/>
      <c r="B163" s="341" t="s">
        <v>393</v>
      </c>
      <c r="C163" s="335" t="s">
        <v>394</v>
      </c>
      <c r="D163" s="251"/>
      <c r="E163" s="255"/>
      <c r="F163" s="255"/>
      <c r="G163" s="256"/>
      <c r="H163" s="350" t="str">
        <f>IF(HasAffirmation(H166:H172,$O166:$O172),1,"")</f>
        <v/>
      </c>
      <c r="I163" s="350" t="str">
        <f>IF(HasAffirmation(I166:I172,$O166:$O172),1,"")</f>
        <v/>
      </c>
      <c r="J163" s="350" t="str">
        <f>IF(HasAffirmation(J166:J172,$O166:$O172),1,"")</f>
        <v/>
      </c>
      <c r="K163" s="350" t="str">
        <f>IF(HasAffirmation(K166:K172,$O166:$O172),1,"")</f>
        <v/>
      </c>
      <c r="L163" s="350" t="str">
        <f>IF(HasAffirmation(L166:L172,$O166:$O172),1,"")</f>
        <v/>
      </c>
      <c r="M163" s="254"/>
      <c r="N163" s="350">
        <f>COUNTA(N166:N172)</f>
        <v>0</v>
      </c>
      <c r="O163" s="350">
        <f>SUM(H163:L163)</f>
        <v>0</v>
      </c>
      <c r="P163" s="244"/>
      <c r="Q163" s="443" t="str">
        <f>IF(COUNTA(Q165:Q173)=0,"",COUNTA(Q165:Q173))</f>
        <v/>
      </c>
      <c r="R163" s="229"/>
      <c r="S163" s="351">
        <f>IF(R163=Instructions!$B$25,Instructions!$C$25,IF(R163=Instructions!$B$26,Instructions!$C$26,IF(R163=Instructions!$B$27,Instructions!$C$27,0)))</f>
        <v>0</v>
      </c>
    </row>
    <row r="164" spans="1:19" ht="36" hidden="1" outlineLevel="2">
      <c r="A164" s="178"/>
      <c r="B164" s="4"/>
      <c r="C164" s="458" t="s">
        <v>1449</v>
      </c>
      <c r="D164" s="168"/>
      <c r="E164" s="169"/>
      <c r="F164" s="169"/>
      <c r="G164" s="257"/>
      <c r="H164" s="170"/>
      <c r="I164" s="170"/>
      <c r="J164" s="170"/>
      <c r="K164" s="170"/>
      <c r="L164" s="170"/>
      <c r="M164" s="245"/>
      <c r="N164" s="170"/>
      <c r="O164" s="170"/>
      <c r="P164" s="245"/>
      <c r="Q164" s="169"/>
      <c r="R164" s="171"/>
      <c r="S164" s="374"/>
    </row>
    <row r="165" spans="1:19" ht="153" hidden="1" outlineLevel="2">
      <c r="A165" s="178"/>
      <c r="B165" s="4"/>
      <c r="C165" s="337" t="s">
        <v>573</v>
      </c>
      <c r="D165" s="168"/>
      <c r="E165" s="169"/>
      <c r="F165" s="169"/>
      <c r="G165" s="257"/>
      <c r="H165" s="170"/>
      <c r="I165" s="170"/>
      <c r="J165" s="170"/>
      <c r="K165" s="170"/>
      <c r="L165" s="170"/>
      <c r="M165" s="245"/>
      <c r="N165" s="170"/>
      <c r="O165" s="170"/>
      <c r="P165" s="245"/>
      <c r="Q165" s="169"/>
      <c r="R165" s="171"/>
      <c r="S165" s="374"/>
    </row>
    <row r="166" spans="1:19" ht="15" hidden="1" outlineLevel="1">
      <c r="A166" s="174"/>
      <c r="B166" s="336">
        <v>1</v>
      </c>
      <c r="C166" s="175"/>
      <c r="D166" s="168"/>
      <c r="E166" s="169"/>
      <c r="F166" s="172"/>
      <c r="G166" s="257"/>
      <c r="H166" s="170"/>
      <c r="I166" s="170"/>
      <c r="J166" s="170"/>
      <c r="K166" s="170"/>
      <c r="L166" s="170"/>
      <c r="M166" s="245"/>
      <c r="N166" s="170"/>
      <c r="O166" s="170"/>
      <c r="P166" s="245"/>
      <c r="Q166" s="169"/>
      <c r="R166" s="171"/>
      <c r="S166" s="374"/>
    </row>
    <row r="167" spans="1:19" ht="15" hidden="1" outlineLevel="1">
      <c r="A167" s="174"/>
      <c r="B167" s="336">
        <v>2</v>
      </c>
      <c r="C167" s="175"/>
      <c r="D167" s="168"/>
      <c r="E167" s="169"/>
      <c r="F167" s="172"/>
      <c r="G167" s="257"/>
      <c r="H167" s="170"/>
      <c r="I167" s="170"/>
      <c r="J167" s="170"/>
      <c r="K167" s="170"/>
      <c r="L167" s="170"/>
      <c r="M167" s="245"/>
      <c r="N167" s="170"/>
      <c r="O167" s="170"/>
      <c r="P167" s="245"/>
      <c r="Q167" s="169"/>
      <c r="R167" s="171"/>
      <c r="S167" s="374"/>
    </row>
    <row r="168" spans="1:19" ht="15" hidden="1" outlineLevel="1">
      <c r="A168" s="174"/>
      <c r="B168" s="336">
        <v>3</v>
      </c>
      <c r="C168" s="175"/>
      <c r="D168" s="168"/>
      <c r="E168" s="169"/>
      <c r="F168" s="169"/>
      <c r="G168" s="257"/>
      <c r="H168" s="170"/>
      <c r="I168" s="170"/>
      <c r="J168" s="170"/>
      <c r="K168" s="170"/>
      <c r="L168" s="170"/>
      <c r="M168" s="245"/>
      <c r="N168" s="170"/>
      <c r="O168" s="170"/>
      <c r="P168" s="245"/>
      <c r="Q168" s="169"/>
      <c r="R168" s="171"/>
      <c r="S168" s="374"/>
    </row>
    <row r="169" spans="1:19" ht="15" hidden="1" outlineLevel="1">
      <c r="A169" s="174"/>
      <c r="B169" s="336">
        <v>4</v>
      </c>
      <c r="C169" s="175"/>
      <c r="D169" s="168"/>
      <c r="E169" s="169"/>
      <c r="F169" s="172"/>
      <c r="G169" s="257"/>
      <c r="H169" s="170"/>
      <c r="I169" s="170"/>
      <c r="J169" s="170"/>
      <c r="K169" s="170"/>
      <c r="L169" s="170"/>
      <c r="M169" s="245"/>
      <c r="N169" s="170"/>
      <c r="O169" s="170"/>
      <c r="P169" s="245"/>
      <c r="Q169" s="169"/>
      <c r="R169" s="171"/>
      <c r="S169" s="374"/>
    </row>
    <row r="170" spans="1:19" ht="15" hidden="1" outlineLevel="1">
      <c r="A170" s="174"/>
      <c r="B170" s="336">
        <v>5</v>
      </c>
      <c r="C170" s="175"/>
      <c r="D170" s="168"/>
      <c r="E170" s="169"/>
      <c r="F170" s="169"/>
      <c r="G170" s="257"/>
      <c r="H170" s="170"/>
      <c r="I170" s="170"/>
      <c r="J170" s="170"/>
      <c r="K170" s="170"/>
      <c r="L170" s="170"/>
      <c r="M170" s="245"/>
      <c r="N170" s="170"/>
      <c r="O170" s="170"/>
      <c r="P170" s="245"/>
      <c r="Q170" s="169"/>
      <c r="R170" s="171"/>
      <c r="S170" s="374"/>
    </row>
    <row r="171" spans="1:19" ht="15" hidden="1" outlineLevel="1">
      <c r="A171" s="174"/>
      <c r="B171" s="336">
        <v>6</v>
      </c>
      <c r="C171" s="175"/>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7</v>
      </c>
      <c r="C172" s="175"/>
      <c r="D172" s="168"/>
      <c r="E172" s="169"/>
      <c r="F172" s="169"/>
      <c r="G172" s="257"/>
      <c r="H172" s="170"/>
      <c r="I172" s="170"/>
      <c r="J172" s="170"/>
      <c r="K172" s="170"/>
      <c r="L172" s="170"/>
      <c r="M172" s="245"/>
      <c r="N172" s="170"/>
      <c r="O172" s="170"/>
      <c r="P172" s="245"/>
      <c r="Q172" s="169"/>
      <c r="R172" s="171"/>
      <c r="S172" s="374"/>
    </row>
    <row r="173" spans="1:19" ht="60" hidden="1" customHeight="1" outlineLevel="1">
      <c r="A173" s="174"/>
      <c r="B173" s="339" t="s">
        <v>353</v>
      </c>
      <c r="C173" s="175"/>
      <c r="D173" s="176"/>
      <c r="E173" s="169"/>
      <c r="F173" s="169"/>
      <c r="G173" s="265"/>
      <c r="H173" s="230"/>
      <c r="I173" s="230"/>
      <c r="J173" s="230"/>
      <c r="K173" s="230"/>
      <c r="L173" s="230"/>
      <c r="M173" s="238"/>
      <c r="N173" s="177"/>
      <c r="O173" s="177"/>
      <c r="P173" s="238"/>
      <c r="Q173" s="444"/>
      <c r="R173" s="171"/>
      <c r="S173" s="374"/>
    </row>
    <row r="174" spans="1:19" ht="27.75">
      <c r="A174" s="239"/>
      <c r="B174" s="332" t="s">
        <v>399</v>
      </c>
      <c r="C174" s="333" t="s">
        <v>398</v>
      </c>
      <c r="D174" s="240"/>
      <c r="E174" s="241"/>
      <c r="F174" s="241"/>
      <c r="G174" s="242"/>
      <c r="H174" s="347">
        <f>SUM(H175,H186)</f>
        <v>0</v>
      </c>
      <c r="I174" s="347">
        <f>SUM(I175,I186)</f>
        <v>0</v>
      </c>
      <c r="J174" s="347">
        <f>SUM(J175,J186)</f>
        <v>0</v>
      </c>
      <c r="K174" s="347">
        <f>SUM(K175,K186)</f>
        <v>0</v>
      </c>
      <c r="L174" s="347">
        <f>SUM(L175,L186)</f>
        <v>0</v>
      </c>
      <c r="M174" s="237"/>
      <c r="N174" s="237"/>
      <c r="O174" s="348">
        <f>SUM(H174:L174)/(COUNT(H174:L174)*2)</f>
        <v>0</v>
      </c>
      <c r="P174" s="242"/>
      <c r="Q174" s="235"/>
      <c r="R174" s="228"/>
      <c r="S174" s="349">
        <f>AVERAGE(S175:S186)</f>
        <v>0</v>
      </c>
    </row>
    <row r="175" spans="1:19" s="306" customFormat="1" ht="31.5" collapsed="1">
      <c r="A175" s="243"/>
      <c r="B175" s="341" t="s">
        <v>395</v>
      </c>
      <c r="C175" s="335" t="s">
        <v>396</v>
      </c>
      <c r="D175" s="251"/>
      <c r="E175" s="255"/>
      <c r="F175" s="255"/>
      <c r="G175" s="256"/>
      <c r="H175" s="350" t="str">
        <f>IF(HasAffirmation(H178:H184,$O178:$O184),1,"")</f>
        <v/>
      </c>
      <c r="I175" s="350" t="str">
        <f>IF(HasAffirmation(I178:I184,$O178:$O184),1,"")</f>
        <v/>
      </c>
      <c r="J175" s="350" t="str">
        <f>IF(HasAffirmation(J178:J184,$O178:$O184),1,"")</f>
        <v/>
      </c>
      <c r="K175" s="350" t="str">
        <f>IF(HasAffirmation(K178:K184,$O178:$O184),1,"")</f>
        <v/>
      </c>
      <c r="L175" s="350" t="str">
        <f>IF(HasAffirmation(L178:L184,$O178:$O184),1,"")</f>
        <v/>
      </c>
      <c r="M175" s="254"/>
      <c r="N175" s="350">
        <f>COUNTA(N178:N184)</f>
        <v>0</v>
      </c>
      <c r="O175" s="350">
        <f>SUM(H175:L175)</f>
        <v>0</v>
      </c>
      <c r="P175" s="244"/>
      <c r="Q175" s="443" t="str">
        <f>IF(COUNTA(Q177:Q185)=0,"",COUNTA(Q177:Q185))</f>
        <v/>
      </c>
      <c r="R175" s="229"/>
      <c r="S175" s="351">
        <f>IF(R175=Instructions!$B$25,Instructions!$C$25,IF(R175=Instructions!$B$26,Instructions!$C$26,IF(R175=Instructions!$B$27,Instructions!$C$27,0)))</f>
        <v>0</v>
      </c>
    </row>
    <row r="176" spans="1:19" ht="102" hidden="1" outlineLevel="2">
      <c r="A176" s="178"/>
      <c r="B176" s="4"/>
      <c r="C176" s="337" t="s">
        <v>583</v>
      </c>
      <c r="D176" s="168"/>
      <c r="E176" s="169"/>
      <c r="F176" s="169"/>
      <c r="G176" s="257"/>
      <c r="H176" s="170"/>
      <c r="I176" s="170"/>
      <c r="J176" s="170"/>
      <c r="K176" s="170"/>
      <c r="L176" s="170"/>
      <c r="M176" s="245"/>
      <c r="N176" s="170"/>
      <c r="O176" s="170"/>
      <c r="P176" s="245"/>
      <c r="Q176" s="169"/>
      <c r="R176" s="171"/>
      <c r="S176" s="374"/>
    </row>
    <row r="177" spans="1:19" ht="206.25" hidden="1" customHeight="1" outlineLevel="2">
      <c r="A177" s="178"/>
      <c r="B177" s="4"/>
      <c r="C177" s="337" t="s">
        <v>574</v>
      </c>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1</v>
      </c>
      <c r="C178" s="175"/>
      <c r="D178" s="168"/>
      <c r="E178" s="169"/>
      <c r="F178" s="172"/>
      <c r="G178" s="257"/>
      <c r="H178" s="170"/>
      <c r="I178" s="170"/>
      <c r="J178" s="170"/>
      <c r="K178" s="170"/>
      <c r="L178" s="170"/>
      <c r="M178" s="245"/>
      <c r="N178" s="170"/>
      <c r="O178" s="170"/>
      <c r="P178" s="245"/>
      <c r="Q178" s="169"/>
      <c r="R178" s="171"/>
      <c r="S178" s="374"/>
    </row>
    <row r="179" spans="1:19" ht="15" hidden="1" outlineLevel="1">
      <c r="A179" s="174"/>
      <c r="B179" s="336">
        <v>2</v>
      </c>
      <c r="C179" s="175"/>
      <c r="D179" s="168"/>
      <c r="E179" s="169"/>
      <c r="F179" s="172"/>
      <c r="G179" s="257"/>
      <c r="H179" s="170"/>
      <c r="I179" s="170"/>
      <c r="J179" s="170"/>
      <c r="K179" s="170"/>
      <c r="L179" s="170"/>
      <c r="M179" s="245"/>
      <c r="N179" s="170"/>
      <c r="O179" s="170"/>
      <c r="P179" s="245"/>
      <c r="Q179" s="169"/>
      <c r="R179" s="171"/>
      <c r="S179" s="374"/>
    </row>
    <row r="180" spans="1:19" ht="15" hidden="1" outlineLevel="1">
      <c r="A180" s="174"/>
      <c r="B180" s="336">
        <v>3</v>
      </c>
      <c r="C180" s="175"/>
      <c r="D180" s="168"/>
      <c r="E180" s="169"/>
      <c r="F180" s="169"/>
      <c r="G180" s="257"/>
      <c r="H180" s="170"/>
      <c r="I180" s="170"/>
      <c r="J180" s="170"/>
      <c r="K180" s="170"/>
      <c r="L180" s="170"/>
      <c r="M180" s="245"/>
      <c r="N180" s="170"/>
      <c r="O180" s="170"/>
      <c r="P180" s="245"/>
      <c r="Q180" s="169"/>
      <c r="R180" s="171"/>
      <c r="S180" s="374"/>
    </row>
    <row r="181" spans="1:19" ht="15" hidden="1" outlineLevel="1">
      <c r="A181" s="174"/>
      <c r="B181" s="336">
        <v>4</v>
      </c>
      <c r="C181" s="175"/>
      <c r="D181" s="168"/>
      <c r="E181" s="169"/>
      <c r="F181" s="172"/>
      <c r="G181" s="257"/>
      <c r="H181" s="170"/>
      <c r="I181" s="170"/>
      <c r="J181" s="170"/>
      <c r="K181" s="170"/>
      <c r="L181" s="170"/>
      <c r="M181" s="245"/>
      <c r="N181" s="170"/>
      <c r="O181" s="170"/>
      <c r="P181" s="245"/>
      <c r="Q181" s="169"/>
      <c r="R181" s="171"/>
      <c r="S181" s="374"/>
    </row>
    <row r="182" spans="1:19" ht="15" hidden="1" outlineLevel="1">
      <c r="A182" s="174"/>
      <c r="B182" s="336">
        <v>5</v>
      </c>
      <c r="C182" s="175"/>
      <c r="D182" s="168"/>
      <c r="E182" s="169"/>
      <c r="F182" s="169"/>
      <c r="G182" s="257"/>
      <c r="H182" s="170"/>
      <c r="I182" s="170"/>
      <c r="J182" s="170"/>
      <c r="K182" s="170"/>
      <c r="L182" s="170"/>
      <c r="M182" s="245"/>
      <c r="N182" s="170"/>
      <c r="O182" s="170"/>
      <c r="P182" s="245"/>
      <c r="Q182" s="169"/>
      <c r="R182" s="171"/>
      <c r="S182" s="374"/>
    </row>
    <row r="183" spans="1:19" ht="15" hidden="1" outlineLevel="1">
      <c r="A183" s="174"/>
      <c r="B183" s="336">
        <v>6</v>
      </c>
      <c r="C183" s="175"/>
      <c r="D183" s="168"/>
      <c r="E183" s="169"/>
      <c r="F183" s="169"/>
      <c r="G183" s="257"/>
      <c r="H183" s="170"/>
      <c r="I183" s="170"/>
      <c r="J183" s="170"/>
      <c r="K183" s="170"/>
      <c r="L183" s="170"/>
      <c r="M183" s="245"/>
      <c r="N183" s="170"/>
      <c r="O183" s="170"/>
      <c r="P183" s="245"/>
      <c r="Q183" s="169"/>
      <c r="R183" s="171"/>
      <c r="S183" s="374"/>
    </row>
    <row r="184" spans="1:19" ht="15" hidden="1" outlineLevel="1">
      <c r="A184" s="174"/>
      <c r="B184" s="336">
        <v>7</v>
      </c>
      <c r="C184" s="175"/>
      <c r="D184" s="168"/>
      <c r="E184" s="169"/>
      <c r="F184" s="169"/>
      <c r="G184" s="257"/>
      <c r="H184" s="170"/>
      <c r="I184" s="170"/>
      <c r="J184" s="170"/>
      <c r="K184" s="170"/>
      <c r="L184" s="170"/>
      <c r="M184" s="245"/>
      <c r="N184" s="170"/>
      <c r="O184" s="170"/>
      <c r="P184" s="245"/>
      <c r="Q184" s="169"/>
      <c r="R184" s="171"/>
      <c r="S184" s="374"/>
    </row>
    <row r="185" spans="1:19" ht="60.75"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row>
    <row r="186" spans="1:19" s="306" customFormat="1" ht="47.25" collapsed="1">
      <c r="A186" s="243"/>
      <c r="B186" s="341" t="s">
        <v>397</v>
      </c>
      <c r="C186" s="335" t="s">
        <v>995</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row>
    <row r="187" spans="1:19" ht="63.75" hidden="1" outlineLevel="2">
      <c r="A187" s="178"/>
      <c r="B187" s="375"/>
      <c r="C187" s="352" t="s">
        <v>644</v>
      </c>
      <c r="D187" s="168"/>
      <c r="E187" s="169"/>
      <c r="F187" s="169"/>
      <c r="G187" s="257"/>
      <c r="H187" s="170"/>
      <c r="I187" s="170"/>
      <c r="J187" s="170"/>
      <c r="K187" s="170"/>
      <c r="L187" s="170"/>
      <c r="M187" s="245"/>
      <c r="N187" s="170"/>
      <c r="O187" s="170"/>
      <c r="P187" s="245"/>
      <c r="Q187" s="169"/>
      <c r="R187" s="171"/>
      <c r="S187" s="374"/>
    </row>
    <row r="188" spans="1:19" ht="191.25" hidden="1" outlineLevel="2">
      <c r="A188" s="178"/>
      <c r="B188" s="375"/>
      <c r="C188" s="352" t="s">
        <v>584</v>
      </c>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row>
    <row r="191" spans="1:19"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row>
    <row r="193" spans="1:19"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row>
    <row r="194" spans="1:19"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row>
    <row r="195" spans="1:19"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row>
    <row r="196" spans="1:19"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row>
    <row r="197" spans="1:19">
      <c r="Q197"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C40" sqref="C40"/>
      <pageMargins left="0.78740157480314965" right="0.78740157480314965" top="0.98425196850393704" bottom="0.98425196850393704" header="0.51181102362204722" footer="0.51181102362204722"/>
      <pageSetup scale="51" fitToHeight="23"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R4 A1 R65 R174">
    <cfRule type="cellIs" dxfId="15937" priority="2291" stopIfTrue="1" operator="equal">
      <formula>"NR"</formula>
    </cfRule>
    <cfRule type="cellIs" dxfId="15936" priority="2292" stopIfTrue="1" operator="equal">
      <formula>"U"</formula>
    </cfRule>
    <cfRule type="cellIs" dxfId="15935" priority="2293" stopIfTrue="1" operator="equal">
      <formula>"S"</formula>
    </cfRule>
  </conditionalFormatting>
  <conditionalFormatting sqref="R5 R17 R29 R41">
    <cfRule type="expression" dxfId="15934" priority="2269" stopIfTrue="1">
      <formula>OR($R5="FI",$R5="Green",$R5="High")</formula>
    </cfRule>
    <cfRule type="expression" dxfId="15933" priority="2271" stopIfTrue="1">
      <formula>OR($R5="NI",$R5="Red",$R5="Low")</formula>
    </cfRule>
    <cfRule type="cellIs" dxfId="15932" priority="2274" stopIfTrue="1" operator="equal">
      <formula>"PI"</formula>
    </cfRule>
    <cfRule type="expression" dxfId="15931" priority="2275" stopIfTrue="1">
      <formula>OR($R5="LI",$R5="Yellow",$R5="Medium")</formula>
    </cfRule>
    <cfRule type="expression" dxfId="15930" priority="2461" stopIfTrue="1">
      <formula>OR($R5="NY",$R5="Not Yet")</formula>
    </cfRule>
    <cfRule type="cellIs" dxfId="15929" priority="2463" stopIfTrue="1" operator="equal">
      <formula>"Out of Scope"</formula>
    </cfRule>
  </conditionalFormatting>
  <conditionalFormatting sqref="H16:L16">
    <cfRule type="expression" dxfId="15928" priority="1885" stopIfTrue="1">
      <formula>OR(H16="FI",H16="Green",H16="High")</formula>
    </cfRule>
    <cfRule type="expression" dxfId="15927" priority="1886" stopIfTrue="1">
      <formula>OR(H16="NI",H16="Red",H16="Low")</formula>
    </cfRule>
    <cfRule type="cellIs" dxfId="15926" priority="1887" stopIfTrue="1" operator="equal">
      <formula>"PI"</formula>
    </cfRule>
    <cfRule type="expression" dxfId="15925" priority="1888" stopIfTrue="1">
      <formula>OR(H16="LI",H16="Yellow",H16="Medium")</formula>
    </cfRule>
    <cfRule type="expression" dxfId="15924" priority="1889" stopIfTrue="1">
      <formula>OR(H16="NY",H16="Not Yet")</formula>
    </cfRule>
    <cfRule type="cellIs" dxfId="15923" priority="1890" stopIfTrue="1" operator="equal">
      <formula>"Out of Scope"</formula>
    </cfRule>
  </conditionalFormatting>
  <conditionalFormatting sqref="I16">
    <cfRule type="expression" dxfId="15922" priority="1879" stopIfTrue="1">
      <formula>OR($R16="FI",$R16="Green",$R16="High")</formula>
    </cfRule>
    <cfRule type="expression" dxfId="15921" priority="1880" stopIfTrue="1">
      <formula>OR($R16="NI",$R16="Red",$R16="Low")</formula>
    </cfRule>
    <cfRule type="cellIs" dxfId="15920" priority="1881" stopIfTrue="1" operator="equal">
      <formula>"PI"</formula>
    </cfRule>
    <cfRule type="expression" dxfId="15919" priority="1882" stopIfTrue="1">
      <formula>OR($R16="LI",$R16="Yellow",$R16="Medium")</formula>
    </cfRule>
    <cfRule type="expression" dxfId="15918" priority="1883" stopIfTrue="1">
      <formula>OR($R16="NY",$R16="Not Yet")</formula>
    </cfRule>
    <cfRule type="cellIs" dxfId="15917" priority="1884" stopIfTrue="1" operator="equal">
      <formula>"Out of Scope"</formula>
    </cfRule>
  </conditionalFormatting>
  <conditionalFormatting sqref="J16">
    <cfRule type="expression" dxfId="15916" priority="1873" stopIfTrue="1">
      <formula>OR($R16="FI",$R16="Green",$R16="High")</formula>
    </cfRule>
    <cfRule type="expression" dxfId="15915" priority="1874" stopIfTrue="1">
      <formula>OR($R16="NI",$R16="Red",$R16="Low")</formula>
    </cfRule>
    <cfRule type="cellIs" dxfId="15914" priority="1875" stopIfTrue="1" operator="equal">
      <formula>"PI"</formula>
    </cfRule>
    <cfRule type="expression" dxfId="15913" priority="1876" stopIfTrue="1">
      <formula>OR($R16="LI",$R16="Yellow",$R16="Medium")</formula>
    </cfRule>
    <cfRule type="expression" dxfId="15912" priority="1877" stopIfTrue="1">
      <formula>OR($R16="NY",$R16="Not Yet")</formula>
    </cfRule>
    <cfRule type="cellIs" dxfId="15911" priority="1878" stopIfTrue="1" operator="equal">
      <formula>"Out of Scope"</formula>
    </cfRule>
  </conditionalFormatting>
  <conditionalFormatting sqref="K16">
    <cfRule type="expression" dxfId="15910" priority="1867" stopIfTrue="1">
      <formula>OR($R16="FI",$R16="Green",$R16="High")</formula>
    </cfRule>
    <cfRule type="expression" dxfId="15909" priority="1868" stopIfTrue="1">
      <formula>OR($R16="NI",$R16="Red",$R16="Low")</formula>
    </cfRule>
    <cfRule type="cellIs" dxfId="15908" priority="1869" stopIfTrue="1" operator="equal">
      <formula>"PI"</formula>
    </cfRule>
    <cfRule type="expression" dxfId="15907" priority="1870" stopIfTrue="1">
      <formula>OR($R16="LI",$R16="Yellow",$R16="Medium")</formula>
    </cfRule>
    <cfRule type="expression" dxfId="15906" priority="1871" stopIfTrue="1">
      <formula>OR($R16="NY",$R16="Not Yet")</formula>
    </cfRule>
    <cfRule type="cellIs" dxfId="15905" priority="1872" stopIfTrue="1" operator="equal">
      <formula>"Out of Scope"</formula>
    </cfRule>
  </conditionalFormatting>
  <conditionalFormatting sqref="L16">
    <cfRule type="expression" dxfId="15904" priority="1861" stopIfTrue="1">
      <formula>OR($R16="FI",$R16="Green",$R16="High")</formula>
    </cfRule>
    <cfRule type="expression" dxfId="15903" priority="1862" stopIfTrue="1">
      <formula>OR($R16="NI",$R16="Red",$R16="Low")</formula>
    </cfRule>
    <cfRule type="cellIs" dxfId="15902" priority="1863" stopIfTrue="1" operator="equal">
      <formula>"PI"</formula>
    </cfRule>
    <cfRule type="expression" dxfId="15901" priority="1864" stopIfTrue="1">
      <formula>OR($R16="LI",$R16="Yellow",$R16="Medium")</formula>
    </cfRule>
    <cfRule type="expression" dxfId="15900" priority="1865" stopIfTrue="1">
      <formula>OR($R16="NY",$R16="Not Yet")</formula>
    </cfRule>
    <cfRule type="cellIs" dxfId="15899" priority="1866" stopIfTrue="1" operator="equal">
      <formula>"Out of Scope"</formula>
    </cfRule>
  </conditionalFormatting>
  <conditionalFormatting sqref="R53">
    <cfRule type="expression" dxfId="15898" priority="553" stopIfTrue="1">
      <formula>OR($R53="FI",$R53="Green",$R53="High")</formula>
    </cfRule>
    <cfRule type="expression" dxfId="15897" priority="554" stopIfTrue="1">
      <formula>OR($R53="NI",$R53="Red",$R53="Low")</formula>
    </cfRule>
    <cfRule type="cellIs" dxfId="15896" priority="555" stopIfTrue="1" operator="equal">
      <formula>"PI"</formula>
    </cfRule>
    <cfRule type="expression" dxfId="15895" priority="556" stopIfTrue="1">
      <formula>OR($R53="LI",$R53="Yellow",$R53="Medium")</formula>
    </cfRule>
    <cfRule type="expression" dxfId="15894" priority="557" stopIfTrue="1">
      <formula>OR($R53="NY",$R53="Not Yet")</formula>
    </cfRule>
    <cfRule type="cellIs" dxfId="15893" priority="558" stopIfTrue="1" operator="equal">
      <formula>"Out of Scope"</formula>
    </cfRule>
  </conditionalFormatting>
  <conditionalFormatting sqref="R66">
    <cfRule type="expression" dxfId="15892" priority="547" stopIfTrue="1">
      <formula>OR($R66="FI",$R66="Green",$R66="High")</formula>
    </cfRule>
    <cfRule type="expression" dxfId="15891" priority="548" stopIfTrue="1">
      <formula>OR($R66="NI",$R66="Red",$R66="Low")</formula>
    </cfRule>
    <cfRule type="cellIs" dxfId="15890" priority="549" stopIfTrue="1" operator="equal">
      <formula>"PI"</formula>
    </cfRule>
    <cfRule type="expression" dxfId="15889" priority="550" stopIfTrue="1">
      <formula>OR($R66="LI",$R66="Yellow",$R66="Medium")</formula>
    </cfRule>
    <cfRule type="expression" dxfId="15888" priority="551" stopIfTrue="1">
      <formula>OR($R66="NY",$R66="Not Yet")</formula>
    </cfRule>
    <cfRule type="cellIs" dxfId="15887" priority="552" stopIfTrue="1" operator="equal">
      <formula>"Out of Scope"</formula>
    </cfRule>
  </conditionalFormatting>
  <conditionalFormatting sqref="R77">
    <cfRule type="expression" dxfId="15886" priority="541" stopIfTrue="1">
      <formula>OR($R77="FI",$R77="Green",$R77="High")</formula>
    </cfRule>
    <cfRule type="expression" dxfId="15885" priority="542" stopIfTrue="1">
      <formula>OR($R77="NI",$R77="Red",$R77="Low")</formula>
    </cfRule>
    <cfRule type="cellIs" dxfId="15884" priority="543" stopIfTrue="1" operator="equal">
      <formula>"PI"</formula>
    </cfRule>
    <cfRule type="expression" dxfId="15883" priority="544" stopIfTrue="1">
      <formula>OR($R77="LI",$R77="Yellow",$R77="Medium")</formula>
    </cfRule>
    <cfRule type="expression" dxfId="15882" priority="545" stopIfTrue="1">
      <formula>OR($R77="NY",$R77="Not Yet")</formula>
    </cfRule>
    <cfRule type="cellIs" dxfId="15881" priority="546" stopIfTrue="1" operator="equal">
      <formula>"Out of Scope"</formula>
    </cfRule>
  </conditionalFormatting>
  <conditionalFormatting sqref="R89">
    <cfRule type="expression" dxfId="15880" priority="535" stopIfTrue="1">
      <formula>OR($R89="FI",$R89="Green",$R89="High")</formula>
    </cfRule>
    <cfRule type="expression" dxfId="15879" priority="536" stopIfTrue="1">
      <formula>OR($R89="NI",$R89="Red",$R89="Low")</formula>
    </cfRule>
    <cfRule type="cellIs" dxfId="15878" priority="537" stopIfTrue="1" operator="equal">
      <formula>"PI"</formula>
    </cfRule>
    <cfRule type="expression" dxfId="15877" priority="538" stopIfTrue="1">
      <formula>OR($R89="LI",$R89="Yellow",$R89="Medium")</formula>
    </cfRule>
    <cfRule type="expression" dxfId="15876" priority="539" stopIfTrue="1">
      <formula>OR($R89="NY",$R89="Not Yet")</formula>
    </cfRule>
    <cfRule type="cellIs" dxfId="15875" priority="540" stopIfTrue="1" operator="equal">
      <formula>"Out of Scope"</formula>
    </cfRule>
  </conditionalFormatting>
  <conditionalFormatting sqref="R99">
    <cfRule type="expression" dxfId="15874" priority="529" stopIfTrue="1">
      <formula>OR($R99="FI",$R99="Green",$R99="High")</formula>
    </cfRule>
    <cfRule type="expression" dxfId="15873" priority="530" stopIfTrue="1">
      <formula>OR($R99="NI",$R99="Red",$R99="Low")</formula>
    </cfRule>
    <cfRule type="cellIs" dxfId="15872" priority="531" stopIfTrue="1" operator="equal">
      <formula>"PI"</formula>
    </cfRule>
    <cfRule type="expression" dxfId="15871" priority="532" stopIfTrue="1">
      <formula>OR($R99="LI",$R99="Yellow",$R99="Medium")</formula>
    </cfRule>
    <cfRule type="expression" dxfId="15870" priority="533" stopIfTrue="1">
      <formula>OR($R99="NY",$R99="Not Yet")</formula>
    </cfRule>
    <cfRule type="cellIs" dxfId="15869" priority="534" stopIfTrue="1" operator="equal">
      <formula>"Out of Scope"</formula>
    </cfRule>
  </conditionalFormatting>
  <conditionalFormatting sqref="R110">
    <cfRule type="expression" dxfId="15868" priority="523" stopIfTrue="1">
      <formula>OR($R110="FI",$R110="Green",$R110="High")</formula>
    </cfRule>
    <cfRule type="expression" dxfId="15867" priority="524" stopIfTrue="1">
      <formula>OR($R110="NI",$R110="Red",$R110="Low")</formula>
    </cfRule>
    <cfRule type="cellIs" dxfId="15866" priority="525" stopIfTrue="1" operator="equal">
      <formula>"PI"</formula>
    </cfRule>
    <cfRule type="expression" dxfId="15865" priority="526" stopIfTrue="1">
      <formula>OR($R110="LI",$R110="Yellow",$R110="Medium")</formula>
    </cfRule>
    <cfRule type="expression" dxfId="15864" priority="527" stopIfTrue="1">
      <formula>OR($R110="NY",$R110="Not Yet")</formula>
    </cfRule>
    <cfRule type="cellIs" dxfId="15863" priority="528" stopIfTrue="1" operator="equal">
      <formula>"Out of Scope"</formula>
    </cfRule>
  </conditionalFormatting>
  <conditionalFormatting sqref="R120">
    <cfRule type="expression" dxfId="15862" priority="517" stopIfTrue="1">
      <formula>OR($R120="FI",$R120="Green",$R120="High")</formula>
    </cfRule>
    <cfRule type="expression" dxfId="15861" priority="518" stopIfTrue="1">
      <formula>OR($R120="NI",$R120="Red",$R120="Low")</formula>
    </cfRule>
    <cfRule type="cellIs" dxfId="15860" priority="519" stopIfTrue="1" operator="equal">
      <formula>"PI"</formula>
    </cfRule>
    <cfRule type="expression" dxfId="15859" priority="520" stopIfTrue="1">
      <formula>OR($R120="LI",$R120="Yellow",$R120="Medium")</formula>
    </cfRule>
    <cfRule type="expression" dxfId="15858" priority="521" stopIfTrue="1">
      <formula>OR($R120="NY",$R120="Not Yet")</formula>
    </cfRule>
    <cfRule type="cellIs" dxfId="15857" priority="522" stopIfTrue="1" operator="equal">
      <formula>"Out of Scope"</formula>
    </cfRule>
  </conditionalFormatting>
  <conditionalFormatting sqref="R130">
    <cfRule type="expression" dxfId="15856" priority="511" stopIfTrue="1">
      <formula>OR($R130="FI",$R130="Green",$R130="High")</formula>
    </cfRule>
    <cfRule type="expression" dxfId="15855" priority="512" stopIfTrue="1">
      <formula>OR($R130="NI",$R130="Red",$R130="Low")</formula>
    </cfRule>
    <cfRule type="cellIs" dxfId="15854" priority="513" stopIfTrue="1" operator="equal">
      <formula>"PI"</formula>
    </cfRule>
    <cfRule type="expression" dxfId="15853" priority="514" stopIfTrue="1">
      <formula>OR($R130="LI",$R130="Yellow",$R130="Medium")</formula>
    </cfRule>
    <cfRule type="expression" dxfId="15852" priority="515" stopIfTrue="1">
      <formula>OR($R130="NY",$R130="Not Yet")</formula>
    </cfRule>
    <cfRule type="cellIs" dxfId="15851" priority="516" stopIfTrue="1" operator="equal">
      <formula>"Out of Scope"</formula>
    </cfRule>
  </conditionalFormatting>
  <conditionalFormatting sqref="R142">
    <cfRule type="expression" dxfId="15850" priority="505" stopIfTrue="1">
      <formula>OR($R142="FI",$R142="Green",$R142="High")</formula>
    </cfRule>
    <cfRule type="expression" dxfId="15849" priority="506" stopIfTrue="1">
      <formula>OR($R142="NI",$R142="Red",$R142="Low")</formula>
    </cfRule>
    <cfRule type="cellIs" dxfId="15848" priority="507" stopIfTrue="1" operator="equal">
      <formula>"PI"</formula>
    </cfRule>
    <cfRule type="expression" dxfId="15847" priority="508" stopIfTrue="1">
      <formula>OR($R142="LI",$R142="Yellow",$R142="Medium")</formula>
    </cfRule>
    <cfRule type="expression" dxfId="15846" priority="509" stopIfTrue="1">
      <formula>OR($R142="NY",$R142="Not Yet")</formula>
    </cfRule>
    <cfRule type="cellIs" dxfId="15845" priority="510" stopIfTrue="1" operator="equal">
      <formula>"Out of Scope"</formula>
    </cfRule>
  </conditionalFormatting>
  <conditionalFormatting sqref="R153">
    <cfRule type="expression" dxfId="15844" priority="499" stopIfTrue="1">
      <formula>OR($R153="FI",$R153="Green",$R153="High")</formula>
    </cfRule>
    <cfRule type="expression" dxfId="15843" priority="500" stopIfTrue="1">
      <formula>OR($R153="NI",$R153="Red",$R153="Low")</formula>
    </cfRule>
    <cfRule type="cellIs" dxfId="15842" priority="501" stopIfTrue="1" operator="equal">
      <formula>"PI"</formula>
    </cfRule>
    <cfRule type="expression" dxfId="15841" priority="502" stopIfTrue="1">
      <formula>OR($R153="LI",$R153="Yellow",$R153="Medium")</formula>
    </cfRule>
    <cfRule type="expression" dxfId="15840" priority="503" stopIfTrue="1">
      <formula>OR($R153="NY",$R153="Not Yet")</formula>
    </cfRule>
    <cfRule type="cellIs" dxfId="15839" priority="504" stopIfTrue="1" operator="equal">
      <formula>"Out of Scope"</formula>
    </cfRule>
  </conditionalFormatting>
  <conditionalFormatting sqref="R163">
    <cfRule type="expression" dxfId="15838" priority="493" stopIfTrue="1">
      <formula>OR($R163="FI",$R163="Green",$R163="High")</formula>
    </cfRule>
    <cfRule type="expression" dxfId="15837" priority="494" stopIfTrue="1">
      <formula>OR($R163="NI",$R163="Red",$R163="Low")</formula>
    </cfRule>
    <cfRule type="cellIs" dxfId="15836" priority="495" stopIfTrue="1" operator="equal">
      <formula>"PI"</formula>
    </cfRule>
    <cfRule type="expression" dxfId="15835" priority="496" stopIfTrue="1">
      <formula>OR($R163="LI",$R163="Yellow",$R163="Medium")</formula>
    </cfRule>
    <cfRule type="expression" dxfId="15834" priority="497" stopIfTrue="1">
      <formula>OR($R163="NY",$R163="Not Yet")</formula>
    </cfRule>
    <cfRule type="cellIs" dxfId="15833" priority="498" stopIfTrue="1" operator="equal">
      <formula>"Out of Scope"</formula>
    </cfRule>
  </conditionalFormatting>
  <conditionalFormatting sqref="R175">
    <cfRule type="expression" dxfId="15832" priority="487" stopIfTrue="1">
      <formula>OR($R175="FI",$R175="Green",$R175="High")</formula>
    </cfRule>
    <cfRule type="expression" dxfId="15831" priority="488" stopIfTrue="1">
      <formula>OR($R175="NI",$R175="Red",$R175="Low")</formula>
    </cfRule>
    <cfRule type="cellIs" dxfId="15830" priority="489" stopIfTrue="1" operator="equal">
      <formula>"PI"</formula>
    </cfRule>
    <cfRule type="expression" dxfId="15829" priority="490" stopIfTrue="1">
      <formula>OR($R175="LI",$R175="Yellow",$R175="Medium")</formula>
    </cfRule>
    <cfRule type="expression" dxfId="15828" priority="491" stopIfTrue="1">
      <formula>OR($R175="NY",$R175="Not Yet")</formula>
    </cfRule>
    <cfRule type="cellIs" dxfId="15827" priority="492" stopIfTrue="1" operator="equal">
      <formula>"Out of Scope"</formula>
    </cfRule>
  </conditionalFormatting>
  <conditionalFormatting sqref="R186">
    <cfRule type="expression" dxfId="15826" priority="481" stopIfTrue="1">
      <formula>OR($R186="FI",$R186="Green",$R186="High")</formula>
    </cfRule>
    <cfRule type="expression" dxfId="15825" priority="482" stopIfTrue="1">
      <formula>OR($R186="NI",$R186="Red",$R186="Low")</formula>
    </cfRule>
    <cfRule type="cellIs" dxfId="15824" priority="483" stopIfTrue="1" operator="equal">
      <formula>"PI"</formula>
    </cfRule>
    <cfRule type="expression" dxfId="15823" priority="484" stopIfTrue="1">
      <formula>OR($R186="LI",$R186="Yellow",$R186="Medium")</formula>
    </cfRule>
    <cfRule type="expression" dxfId="15822" priority="485" stopIfTrue="1">
      <formula>OR($R186="NY",$R186="Not Yet")</formula>
    </cfRule>
    <cfRule type="cellIs" dxfId="15821" priority="486" stopIfTrue="1" operator="equal">
      <formula>"Out of Scope"</formula>
    </cfRule>
  </conditionalFormatting>
  <conditionalFormatting sqref="H28:L28">
    <cfRule type="expression" dxfId="15820" priority="475" stopIfTrue="1">
      <formula>OR(H28="FI",H28="Green",H28="High")</formula>
    </cfRule>
    <cfRule type="expression" dxfId="15819" priority="476" stopIfTrue="1">
      <formula>OR(H28="NI",H28="Red",H28="Low")</formula>
    </cfRule>
    <cfRule type="cellIs" dxfId="15818" priority="477" stopIfTrue="1" operator="equal">
      <formula>"PI"</formula>
    </cfRule>
    <cfRule type="expression" dxfId="15817" priority="478" stopIfTrue="1">
      <formula>OR(H28="LI",H28="Yellow",H28="Medium")</formula>
    </cfRule>
    <cfRule type="expression" dxfId="15816" priority="479" stopIfTrue="1">
      <formula>OR(H28="NY",H28="Not Yet")</formula>
    </cfRule>
    <cfRule type="cellIs" dxfId="15815" priority="480" stopIfTrue="1" operator="equal">
      <formula>"Out of Scope"</formula>
    </cfRule>
  </conditionalFormatting>
  <conditionalFormatting sqref="I28">
    <cfRule type="expression" dxfId="15814" priority="469" stopIfTrue="1">
      <formula>OR($R28="FI",$R28="Green",$R28="High")</formula>
    </cfRule>
    <cfRule type="expression" dxfId="15813" priority="470" stopIfTrue="1">
      <formula>OR($R28="NI",$R28="Red",$R28="Low")</formula>
    </cfRule>
    <cfRule type="cellIs" dxfId="15812" priority="471" stopIfTrue="1" operator="equal">
      <formula>"PI"</formula>
    </cfRule>
    <cfRule type="expression" dxfId="15811" priority="472" stopIfTrue="1">
      <formula>OR($R28="LI",$R28="Yellow",$R28="Medium")</formula>
    </cfRule>
    <cfRule type="expression" dxfId="15810" priority="473" stopIfTrue="1">
      <formula>OR($R28="NY",$R28="Not Yet")</formula>
    </cfRule>
    <cfRule type="cellIs" dxfId="15809" priority="474" stopIfTrue="1" operator="equal">
      <formula>"Out of Scope"</formula>
    </cfRule>
  </conditionalFormatting>
  <conditionalFormatting sqref="J28">
    <cfRule type="expression" dxfId="15808" priority="463" stopIfTrue="1">
      <formula>OR($R28="FI",$R28="Green",$R28="High")</formula>
    </cfRule>
    <cfRule type="expression" dxfId="15807" priority="464" stopIfTrue="1">
      <formula>OR($R28="NI",$R28="Red",$R28="Low")</formula>
    </cfRule>
    <cfRule type="cellIs" dxfId="15806" priority="465" stopIfTrue="1" operator="equal">
      <formula>"PI"</formula>
    </cfRule>
    <cfRule type="expression" dxfId="15805" priority="466" stopIfTrue="1">
      <formula>OR($R28="LI",$R28="Yellow",$R28="Medium")</formula>
    </cfRule>
    <cfRule type="expression" dxfId="15804" priority="467" stopIfTrue="1">
      <formula>OR($R28="NY",$R28="Not Yet")</formula>
    </cfRule>
    <cfRule type="cellIs" dxfId="15803" priority="468" stopIfTrue="1" operator="equal">
      <formula>"Out of Scope"</formula>
    </cfRule>
  </conditionalFormatting>
  <conditionalFormatting sqref="K28">
    <cfRule type="expression" dxfId="15802" priority="457" stopIfTrue="1">
      <formula>OR($R28="FI",$R28="Green",$R28="High")</formula>
    </cfRule>
    <cfRule type="expression" dxfId="15801" priority="458" stopIfTrue="1">
      <formula>OR($R28="NI",$R28="Red",$R28="Low")</formula>
    </cfRule>
    <cfRule type="cellIs" dxfId="15800" priority="459" stopIfTrue="1" operator="equal">
      <formula>"PI"</formula>
    </cfRule>
    <cfRule type="expression" dxfId="15799" priority="460" stopIfTrue="1">
      <formula>OR($R28="LI",$R28="Yellow",$R28="Medium")</formula>
    </cfRule>
    <cfRule type="expression" dxfId="15798" priority="461" stopIfTrue="1">
      <formula>OR($R28="NY",$R28="Not Yet")</formula>
    </cfRule>
    <cfRule type="cellIs" dxfId="15797" priority="462" stopIfTrue="1" operator="equal">
      <formula>"Out of Scope"</formula>
    </cfRule>
  </conditionalFormatting>
  <conditionalFormatting sqref="L28">
    <cfRule type="expression" dxfId="15796" priority="451" stopIfTrue="1">
      <formula>OR($R28="FI",$R28="Green",$R28="High")</formula>
    </cfRule>
    <cfRule type="expression" dxfId="15795" priority="452" stopIfTrue="1">
      <formula>OR($R28="NI",$R28="Red",$R28="Low")</formula>
    </cfRule>
    <cfRule type="cellIs" dxfId="15794" priority="453" stopIfTrue="1" operator="equal">
      <formula>"PI"</formula>
    </cfRule>
    <cfRule type="expression" dxfId="15793" priority="454" stopIfTrue="1">
      <formula>OR($R28="LI",$R28="Yellow",$R28="Medium")</formula>
    </cfRule>
    <cfRule type="expression" dxfId="15792" priority="455" stopIfTrue="1">
      <formula>OR($R28="NY",$R28="Not Yet")</formula>
    </cfRule>
    <cfRule type="cellIs" dxfId="15791" priority="456" stopIfTrue="1" operator="equal">
      <formula>"Out of Scope"</formula>
    </cfRule>
  </conditionalFormatting>
  <conditionalFormatting sqref="H40:L40">
    <cfRule type="expression" dxfId="15790" priority="445" stopIfTrue="1">
      <formula>OR(H40="FI",H40="Green",H40="High")</formula>
    </cfRule>
    <cfRule type="expression" dxfId="15789" priority="446" stopIfTrue="1">
      <formula>OR(H40="NI",H40="Red",H40="Low")</formula>
    </cfRule>
    <cfRule type="cellIs" dxfId="15788" priority="447" stopIfTrue="1" operator="equal">
      <formula>"PI"</formula>
    </cfRule>
    <cfRule type="expression" dxfId="15787" priority="448" stopIfTrue="1">
      <formula>OR(H40="LI",H40="Yellow",H40="Medium")</formula>
    </cfRule>
    <cfRule type="expression" dxfId="15786" priority="449" stopIfTrue="1">
      <formula>OR(H40="NY",H40="Not Yet")</formula>
    </cfRule>
    <cfRule type="cellIs" dxfId="15785" priority="450" stopIfTrue="1" operator="equal">
      <formula>"Out of Scope"</formula>
    </cfRule>
  </conditionalFormatting>
  <conditionalFormatting sqref="I40">
    <cfRule type="expression" dxfId="15784" priority="439" stopIfTrue="1">
      <formula>OR($R40="FI",$R40="Green",$R40="High")</formula>
    </cfRule>
    <cfRule type="expression" dxfId="15783" priority="440" stopIfTrue="1">
      <formula>OR($R40="NI",$R40="Red",$R40="Low")</formula>
    </cfRule>
    <cfRule type="cellIs" dxfId="15782" priority="441" stopIfTrue="1" operator="equal">
      <formula>"PI"</formula>
    </cfRule>
    <cfRule type="expression" dxfId="15781" priority="442" stopIfTrue="1">
      <formula>OR($R40="LI",$R40="Yellow",$R40="Medium")</formula>
    </cfRule>
    <cfRule type="expression" dxfId="15780" priority="443" stopIfTrue="1">
      <formula>OR($R40="NY",$R40="Not Yet")</formula>
    </cfRule>
    <cfRule type="cellIs" dxfId="15779" priority="444" stopIfTrue="1" operator="equal">
      <formula>"Out of Scope"</formula>
    </cfRule>
  </conditionalFormatting>
  <conditionalFormatting sqref="J40">
    <cfRule type="expression" dxfId="15778" priority="433" stopIfTrue="1">
      <formula>OR($R40="FI",$R40="Green",$R40="High")</formula>
    </cfRule>
    <cfRule type="expression" dxfId="15777" priority="434" stopIfTrue="1">
      <formula>OR($R40="NI",$R40="Red",$R40="Low")</formula>
    </cfRule>
    <cfRule type="cellIs" dxfId="15776" priority="435" stopIfTrue="1" operator="equal">
      <formula>"PI"</formula>
    </cfRule>
    <cfRule type="expression" dxfId="15775" priority="436" stopIfTrue="1">
      <formula>OR($R40="LI",$R40="Yellow",$R40="Medium")</formula>
    </cfRule>
    <cfRule type="expression" dxfId="15774" priority="437" stopIfTrue="1">
      <formula>OR($R40="NY",$R40="Not Yet")</formula>
    </cfRule>
    <cfRule type="cellIs" dxfId="15773" priority="438" stopIfTrue="1" operator="equal">
      <formula>"Out of Scope"</formula>
    </cfRule>
  </conditionalFormatting>
  <conditionalFormatting sqref="K40">
    <cfRule type="expression" dxfId="15772" priority="427" stopIfTrue="1">
      <formula>OR($R40="FI",$R40="Green",$R40="High")</formula>
    </cfRule>
    <cfRule type="expression" dxfId="15771" priority="428" stopIfTrue="1">
      <formula>OR($R40="NI",$R40="Red",$R40="Low")</formula>
    </cfRule>
    <cfRule type="cellIs" dxfId="15770" priority="429" stopIfTrue="1" operator="equal">
      <formula>"PI"</formula>
    </cfRule>
    <cfRule type="expression" dxfId="15769" priority="430" stopIfTrue="1">
      <formula>OR($R40="LI",$R40="Yellow",$R40="Medium")</formula>
    </cfRule>
    <cfRule type="expression" dxfId="15768" priority="431" stopIfTrue="1">
      <formula>OR($R40="NY",$R40="Not Yet")</formula>
    </cfRule>
    <cfRule type="cellIs" dxfId="15767" priority="432" stopIfTrue="1" operator="equal">
      <formula>"Out of Scope"</formula>
    </cfRule>
  </conditionalFormatting>
  <conditionalFormatting sqref="L40">
    <cfRule type="expression" dxfId="15766" priority="421" stopIfTrue="1">
      <formula>OR($R40="FI",$R40="Green",$R40="High")</formula>
    </cfRule>
    <cfRule type="expression" dxfId="15765" priority="422" stopIfTrue="1">
      <formula>OR($R40="NI",$R40="Red",$R40="Low")</formula>
    </cfRule>
    <cfRule type="cellIs" dxfId="15764" priority="423" stopIfTrue="1" operator="equal">
      <formula>"PI"</formula>
    </cfRule>
    <cfRule type="expression" dxfId="15763" priority="424" stopIfTrue="1">
      <formula>OR($R40="LI",$R40="Yellow",$R40="Medium")</formula>
    </cfRule>
    <cfRule type="expression" dxfId="15762" priority="425" stopIfTrue="1">
      <formula>OR($R40="NY",$R40="Not Yet")</formula>
    </cfRule>
    <cfRule type="cellIs" dxfId="15761" priority="426" stopIfTrue="1" operator="equal">
      <formula>"Out of Scope"</formula>
    </cfRule>
  </conditionalFormatting>
  <conditionalFormatting sqref="H52:L52">
    <cfRule type="expression" dxfId="15760" priority="415" stopIfTrue="1">
      <formula>OR(H52="FI",H52="Green",H52="High")</formula>
    </cfRule>
    <cfRule type="expression" dxfId="15759" priority="416" stopIfTrue="1">
      <formula>OR(H52="NI",H52="Red",H52="Low")</formula>
    </cfRule>
    <cfRule type="cellIs" dxfId="15758" priority="417" stopIfTrue="1" operator="equal">
      <formula>"PI"</formula>
    </cfRule>
    <cfRule type="expression" dxfId="15757" priority="418" stopIfTrue="1">
      <formula>OR(H52="LI",H52="Yellow",H52="Medium")</formula>
    </cfRule>
    <cfRule type="expression" dxfId="15756" priority="419" stopIfTrue="1">
      <formula>OR(H52="NY",H52="Not Yet")</formula>
    </cfRule>
    <cfRule type="cellIs" dxfId="15755" priority="420" stopIfTrue="1" operator="equal">
      <formula>"Out of Scope"</formula>
    </cfRule>
  </conditionalFormatting>
  <conditionalFormatting sqref="I52">
    <cfRule type="expression" dxfId="15754" priority="409" stopIfTrue="1">
      <formula>OR($R52="FI",$R52="Green",$R52="High")</formula>
    </cfRule>
    <cfRule type="expression" dxfId="15753" priority="410" stopIfTrue="1">
      <formula>OR($R52="NI",$R52="Red",$R52="Low")</formula>
    </cfRule>
    <cfRule type="cellIs" dxfId="15752" priority="411" stopIfTrue="1" operator="equal">
      <formula>"PI"</formula>
    </cfRule>
    <cfRule type="expression" dxfId="15751" priority="412" stopIfTrue="1">
      <formula>OR($R52="LI",$R52="Yellow",$R52="Medium")</formula>
    </cfRule>
    <cfRule type="expression" dxfId="15750" priority="413" stopIfTrue="1">
      <formula>OR($R52="NY",$R52="Not Yet")</formula>
    </cfRule>
    <cfRule type="cellIs" dxfId="15749" priority="414" stopIfTrue="1" operator="equal">
      <formula>"Out of Scope"</formula>
    </cfRule>
  </conditionalFormatting>
  <conditionalFormatting sqref="J52">
    <cfRule type="expression" dxfId="15748" priority="403" stopIfTrue="1">
      <formula>OR($R52="FI",$R52="Green",$R52="High")</formula>
    </cfRule>
    <cfRule type="expression" dxfId="15747" priority="404" stopIfTrue="1">
      <formula>OR($R52="NI",$R52="Red",$R52="Low")</formula>
    </cfRule>
    <cfRule type="cellIs" dxfId="15746" priority="405" stopIfTrue="1" operator="equal">
      <formula>"PI"</formula>
    </cfRule>
    <cfRule type="expression" dxfId="15745" priority="406" stopIfTrue="1">
      <formula>OR($R52="LI",$R52="Yellow",$R52="Medium")</formula>
    </cfRule>
    <cfRule type="expression" dxfId="15744" priority="407" stopIfTrue="1">
      <formula>OR($R52="NY",$R52="Not Yet")</formula>
    </cfRule>
    <cfRule type="cellIs" dxfId="15743" priority="408" stopIfTrue="1" operator="equal">
      <formula>"Out of Scope"</formula>
    </cfRule>
  </conditionalFormatting>
  <conditionalFormatting sqref="K52">
    <cfRule type="expression" dxfId="15742" priority="397" stopIfTrue="1">
      <formula>OR($R52="FI",$R52="Green",$R52="High")</formula>
    </cfRule>
    <cfRule type="expression" dxfId="15741" priority="398" stopIfTrue="1">
      <formula>OR($R52="NI",$R52="Red",$R52="Low")</formula>
    </cfRule>
    <cfRule type="cellIs" dxfId="15740" priority="399" stopIfTrue="1" operator="equal">
      <formula>"PI"</formula>
    </cfRule>
    <cfRule type="expression" dxfId="15739" priority="400" stopIfTrue="1">
      <formula>OR($R52="LI",$R52="Yellow",$R52="Medium")</formula>
    </cfRule>
    <cfRule type="expression" dxfId="15738" priority="401" stopIfTrue="1">
      <formula>OR($R52="NY",$R52="Not Yet")</formula>
    </cfRule>
    <cfRule type="cellIs" dxfId="15737" priority="402" stopIfTrue="1" operator="equal">
      <formula>"Out of Scope"</formula>
    </cfRule>
  </conditionalFormatting>
  <conditionalFormatting sqref="L52">
    <cfRule type="expression" dxfId="15736" priority="391" stopIfTrue="1">
      <formula>OR($R52="FI",$R52="Green",$R52="High")</formula>
    </cfRule>
    <cfRule type="expression" dxfId="15735" priority="392" stopIfTrue="1">
      <formula>OR($R52="NI",$R52="Red",$R52="Low")</formula>
    </cfRule>
    <cfRule type="cellIs" dxfId="15734" priority="393" stopIfTrue="1" operator="equal">
      <formula>"PI"</formula>
    </cfRule>
    <cfRule type="expression" dxfId="15733" priority="394" stopIfTrue="1">
      <formula>OR($R52="LI",$R52="Yellow",$R52="Medium")</formula>
    </cfRule>
    <cfRule type="expression" dxfId="15732" priority="395" stopIfTrue="1">
      <formula>OR($R52="NY",$R52="Not Yet")</formula>
    </cfRule>
    <cfRule type="cellIs" dxfId="15731" priority="396" stopIfTrue="1" operator="equal">
      <formula>"Out of Scope"</formula>
    </cfRule>
  </conditionalFormatting>
  <conditionalFormatting sqref="H64:L64">
    <cfRule type="expression" dxfId="15730" priority="385" stopIfTrue="1">
      <formula>OR(H64="FI",H64="Green",H64="High")</formula>
    </cfRule>
    <cfRule type="expression" dxfId="15729" priority="386" stopIfTrue="1">
      <formula>OR(H64="NI",H64="Red",H64="Low")</formula>
    </cfRule>
    <cfRule type="cellIs" dxfId="15728" priority="387" stopIfTrue="1" operator="equal">
      <formula>"PI"</formula>
    </cfRule>
    <cfRule type="expression" dxfId="15727" priority="388" stopIfTrue="1">
      <formula>OR(H64="LI",H64="Yellow",H64="Medium")</formula>
    </cfRule>
    <cfRule type="expression" dxfId="15726" priority="389" stopIfTrue="1">
      <formula>OR(H64="NY",H64="Not Yet")</formula>
    </cfRule>
    <cfRule type="cellIs" dxfId="15725" priority="390" stopIfTrue="1" operator="equal">
      <formula>"Out of Scope"</formula>
    </cfRule>
  </conditionalFormatting>
  <conditionalFormatting sqref="I64">
    <cfRule type="expression" dxfId="15724" priority="379" stopIfTrue="1">
      <formula>OR($R64="FI",$R64="Green",$R64="High")</formula>
    </cfRule>
    <cfRule type="expression" dxfId="15723" priority="380" stopIfTrue="1">
      <formula>OR($R64="NI",$R64="Red",$R64="Low")</formula>
    </cfRule>
    <cfRule type="cellIs" dxfId="15722" priority="381" stopIfTrue="1" operator="equal">
      <formula>"PI"</formula>
    </cfRule>
    <cfRule type="expression" dxfId="15721" priority="382" stopIfTrue="1">
      <formula>OR($R64="LI",$R64="Yellow",$R64="Medium")</formula>
    </cfRule>
    <cfRule type="expression" dxfId="15720" priority="383" stopIfTrue="1">
      <formula>OR($R64="NY",$R64="Not Yet")</formula>
    </cfRule>
    <cfRule type="cellIs" dxfId="15719" priority="384" stopIfTrue="1" operator="equal">
      <formula>"Out of Scope"</formula>
    </cfRule>
  </conditionalFormatting>
  <conditionalFormatting sqref="J64">
    <cfRule type="expression" dxfId="15718" priority="373" stopIfTrue="1">
      <formula>OR($R64="FI",$R64="Green",$R64="High")</formula>
    </cfRule>
    <cfRule type="expression" dxfId="15717" priority="374" stopIfTrue="1">
      <formula>OR($R64="NI",$R64="Red",$R64="Low")</formula>
    </cfRule>
    <cfRule type="cellIs" dxfId="15716" priority="375" stopIfTrue="1" operator="equal">
      <formula>"PI"</formula>
    </cfRule>
    <cfRule type="expression" dxfId="15715" priority="376" stopIfTrue="1">
      <formula>OR($R64="LI",$R64="Yellow",$R64="Medium")</formula>
    </cfRule>
    <cfRule type="expression" dxfId="15714" priority="377" stopIfTrue="1">
      <formula>OR($R64="NY",$R64="Not Yet")</formula>
    </cfRule>
    <cfRule type="cellIs" dxfId="15713" priority="378" stopIfTrue="1" operator="equal">
      <formula>"Out of Scope"</formula>
    </cfRule>
  </conditionalFormatting>
  <conditionalFormatting sqref="K64">
    <cfRule type="expression" dxfId="15712" priority="367" stopIfTrue="1">
      <formula>OR($R64="FI",$R64="Green",$R64="High")</formula>
    </cfRule>
    <cfRule type="expression" dxfId="15711" priority="368" stopIfTrue="1">
      <formula>OR($R64="NI",$R64="Red",$R64="Low")</formula>
    </cfRule>
    <cfRule type="cellIs" dxfId="15710" priority="369" stopIfTrue="1" operator="equal">
      <formula>"PI"</formula>
    </cfRule>
    <cfRule type="expression" dxfId="15709" priority="370" stopIfTrue="1">
      <formula>OR($R64="LI",$R64="Yellow",$R64="Medium")</formula>
    </cfRule>
    <cfRule type="expression" dxfId="15708" priority="371" stopIfTrue="1">
      <formula>OR($R64="NY",$R64="Not Yet")</formula>
    </cfRule>
    <cfRule type="cellIs" dxfId="15707" priority="372" stopIfTrue="1" operator="equal">
      <formula>"Out of Scope"</formula>
    </cfRule>
  </conditionalFormatting>
  <conditionalFormatting sqref="L64">
    <cfRule type="expression" dxfId="15706" priority="361" stopIfTrue="1">
      <formula>OR($R64="FI",$R64="Green",$R64="High")</formula>
    </cfRule>
    <cfRule type="expression" dxfId="15705" priority="362" stopIfTrue="1">
      <formula>OR($R64="NI",$R64="Red",$R64="Low")</formula>
    </cfRule>
    <cfRule type="cellIs" dxfId="15704" priority="363" stopIfTrue="1" operator="equal">
      <formula>"PI"</formula>
    </cfRule>
    <cfRule type="expression" dxfId="15703" priority="364" stopIfTrue="1">
      <formula>OR($R64="LI",$R64="Yellow",$R64="Medium")</formula>
    </cfRule>
    <cfRule type="expression" dxfId="15702" priority="365" stopIfTrue="1">
      <formula>OR($R64="NY",$R64="Not Yet")</formula>
    </cfRule>
    <cfRule type="cellIs" dxfId="15701" priority="366" stopIfTrue="1" operator="equal">
      <formula>"Out of Scope"</formula>
    </cfRule>
  </conditionalFormatting>
  <conditionalFormatting sqref="H76:L76">
    <cfRule type="expression" dxfId="15700" priority="355" stopIfTrue="1">
      <formula>OR(H76="FI",H76="Green",H76="High")</formula>
    </cfRule>
    <cfRule type="expression" dxfId="15699" priority="356" stopIfTrue="1">
      <formula>OR(H76="NI",H76="Red",H76="Low")</formula>
    </cfRule>
    <cfRule type="cellIs" dxfId="15698" priority="357" stopIfTrue="1" operator="equal">
      <formula>"PI"</formula>
    </cfRule>
    <cfRule type="expression" dxfId="15697" priority="358" stopIfTrue="1">
      <formula>OR(H76="LI",H76="Yellow",H76="Medium")</formula>
    </cfRule>
    <cfRule type="expression" dxfId="15696" priority="359" stopIfTrue="1">
      <formula>OR(H76="NY",H76="Not Yet")</formula>
    </cfRule>
    <cfRule type="cellIs" dxfId="15695" priority="360" stopIfTrue="1" operator="equal">
      <formula>"Out of Scope"</formula>
    </cfRule>
  </conditionalFormatting>
  <conditionalFormatting sqref="I76">
    <cfRule type="expression" dxfId="15694" priority="349" stopIfTrue="1">
      <formula>OR($R76="FI",$R76="Green",$R76="High")</formula>
    </cfRule>
    <cfRule type="expression" dxfId="15693" priority="350" stopIfTrue="1">
      <formula>OR($R76="NI",$R76="Red",$R76="Low")</formula>
    </cfRule>
    <cfRule type="cellIs" dxfId="15692" priority="351" stopIfTrue="1" operator="equal">
      <formula>"PI"</formula>
    </cfRule>
    <cfRule type="expression" dxfId="15691" priority="352" stopIfTrue="1">
      <formula>OR($R76="LI",$R76="Yellow",$R76="Medium")</formula>
    </cfRule>
    <cfRule type="expression" dxfId="15690" priority="353" stopIfTrue="1">
      <formula>OR($R76="NY",$R76="Not Yet")</formula>
    </cfRule>
    <cfRule type="cellIs" dxfId="15689" priority="354" stopIfTrue="1" operator="equal">
      <formula>"Out of Scope"</formula>
    </cfRule>
  </conditionalFormatting>
  <conditionalFormatting sqref="J76">
    <cfRule type="expression" dxfId="15688" priority="343" stopIfTrue="1">
      <formula>OR($R76="FI",$R76="Green",$R76="High")</formula>
    </cfRule>
    <cfRule type="expression" dxfId="15687" priority="344" stopIfTrue="1">
      <formula>OR($R76="NI",$R76="Red",$R76="Low")</formula>
    </cfRule>
    <cfRule type="cellIs" dxfId="15686" priority="345" stopIfTrue="1" operator="equal">
      <formula>"PI"</formula>
    </cfRule>
    <cfRule type="expression" dxfId="15685" priority="346" stopIfTrue="1">
      <formula>OR($R76="LI",$R76="Yellow",$R76="Medium")</formula>
    </cfRule>
    <cfRule type="expression" dxfId="15684" priority="347" stopIfTrue="1">
      <formula>OR($R76="NY",$R76="Not Yet")</formula>
    </cfRule>
    <cfRule type="cellIs" dxfId="15683" priority="348" stopIfTrue="1" operator="equal">
      <formula>"Out of Scope"</formula>
    </cfRule>
  </conditionalFormatting>
  <conditionalFormatting sqref="K76">
    <cfRule type="expression" dxfId="15682" priority="337" stopIfTrue="1">
      <formula>OR($R76="FI",$R76="Green",$R76="High")</formula>
    </cfRule>
    <cfRule type="expression" dxfId="15681" priority="338" stopIfTrue="1">
      <formula>OR($R76="NI",$R76="Red",$R76="Low")</formula>
    </cfRule>
    <cfRule type="cellIs" dxfId="15680" priority="339" stopIfTrue="1" operator="equal">
      <formula>"PI"</formula>
    </cfRule>
    <cfRule type="expression" dxfId="15679" priority="340" stopIfTrue="1">
      <formula>OR($R76="LI",$R76="Yellow",$R76="Medium")</formula>
    </cfRule>
    <cfRule type="expression" dxfId="15678" priority="341" stopIfTrue="1">
      <formula>OR($R76="NY",$R76="Not Yet")</formula>
    </cfRule>
    <cfRule type="cellIs" dxfId="15677" priority="342" stopIfTrue="1" operator="equal">
      <formula>"Out of Scope"</formula>
    </cfRule>
  </conditionalFormatting>
  <conditionalFormatting sqref="L76">
    <cfRule type="expression" dxfId="15676" priority="331" stopIfTrue="1">
      <formula>OR($R76="FI",$R76="Green",$R76="High")</formula>
    </cfRule>
    <cfRule type="expression" dxfId="15675" priority="332" stopIfTrue="1">
      <formula>OR($R76="NI",$R76="Red",$R76="Low")</formula>
    </cfRule>
    <cfRule type="cellIs" dxfId="15674" priority="333" stopIfTrue="1" operator="equal">
      <formula>"PI"</formula>
    </cfRule>
    <cfRule type="expression" dxfId="15673" priority="334" stopIfTrue="1">
      <formula>OR($R76="LI",$R76="Yellow",$R76="Medium")</formula>
    </cfRule>
    <cfRule type="expression" dxfId="15672" priority="335" stopIfTrue="1">
      <formula>OR($R76="NY",$R76="Not Yet")</formula>
    </cfRule>
    <cfRule type="cellIs" dxfId="15671" priority="336" stopIfTrue="1" operator="equal">
      <formula>"Out of Scope"</formula>
    </cfRule>
  </conditionalFormatting>
  <conditionalFormatting sqref="H88:L88">
    <cfRule type="expression" dxfId="15670" priority="325" stopIfTrue="1">
      <formula>OR(H88="FI",H88="Green",H88="High")</formula>
    </cfRule>
    <cfRule type="expression" dxfId="15669" priority="326" stopIfTrue="1">
      <formula>OR(H88="NI",H88="Red",H88="Low")</formula>
    </cfRule>
    <cfRule type="cellIs" dxfId="15668" priority="327" stopIfTrue="1" operator="equal">
      <formula>"PI"</formula>
    </cfRule>
    <cfRule type="expression" dxfId="15667" priority="328" stopIfTrue="1">
      <formula>OR(H88="LI",H88="Yellow",H88="Medium")</formula>
    </cfRule>
    <cfRule type="expression" dxfId="15666" priority="329" stopIfTrue="1">
      <formula>OR(H88="NY",H88="Not Yet")</formula>
    </cfRule>
    <cfRule type="cellIs" dxfId="15665" priority="330" stopIfTrue="1" operator="equal">
      <formula>"Out of Scope"</formula>
    </cfRule>
  </conditionalFormatting>
  <conditionalFormatting sqref="I88">
    <cfRule type="expression" dxfId="15664" priority="319" stopIfTrue="1">
      <formula>OR($R88="FI",$R88="Green",$R88="High")</formula>
    </cfRule>
    <cfRule type="expression" dxfId="15663" priority="320" stopIfTrue="1">
      <formula>OR($R88="NI",$R88="Red",$R88="Low")</formula>
    </cfRule>
    <cfRule type="cellIs" dxfId="15662" priority="321" stopIfTrue="1" operator="equal">
      <formula>"PI"</formula>
    </cfRule>
    <cfRule type="expression" dxfId="15661" priority="322" stopIfTrue="1">
      <formula>OR($R88="LI",$R88="Yellow",$R88="Medium")</formula>
    </cfRule>
    <cfRule type="expression" dxfId="15660" priority="323" stopIfTrue="1">
      <formula>OR($R88="NY",$R88="Not Yet")</formula>
    </cfRule>
    <cfRule type="cellIs" dxfId="15659" priority="324" stopIfTrue="1" operator="equal">
      <formula>"Out of Scope"</formula>
    </cfRule>
  </conditionalFormatting>
  <conditionalFormatting sqref="J88">
    <cfRule type="expression" dxfId="15658" priority="313" stopIfTrue="1">
      <formula>OR($R88="FI",$R88="Green",$R88="High")</formula>
    </cfRule>
    <cfRule type="expression" dxfId="15657" priority="314" stopIfTrue="1">
      <formula>OR($R88="NI",$R88="Red",$R88="Low")</formula>
    </cfRule>
    <cfRule type="cellIs" dxfId="15656" priority="315" stopIfTrue="1" operator="equal">
      <formula>"PI"</formula>
    </cfRule>
    <cfRule type="expression" dxfId="15655" priority="316" stopIfTrue="1">
      <formula>OR($R88="LI",$R88="Yellow",$R88="Medium")</formula>
    </cfRule>
    <cfRule type="expression" dxfId="15654" priority="317" stopIfTrue="1">
      <formula>OR($R88="NY",$R88="Not Yet")</formula>
    </cfRule>
    <cfRule type="cellIs" dxfId="15653" priority="318" stopIfTrue="1" operator="equal">
      <formula>"Out of Scope"</formula>
    </cfRule>
  </conditionalFormatting>
  <conditionalFormatting sqref="K88">
    <cfRule type="expression" dxfId="15652" priority="307" stopIfTrue="1">
      <formula>OR($R88="FI",$R88="Green",$R88="High")</formula>
    </cfRule>
    <cfRule type="expression" dxfId="15651" priority="308" stopIfTrue="1">
      <formula>OR($R88="NI",$R88="Red",$R88="Low")</formula>
    </cfRule>
    <cfRule type="cellIs" dxfId="15650" priority="309" stopIfTrue="1" operator="equal">
      <formula>"PI"</formula>
    </cfRule>
    <cfRule type="expression" dxfId="15649" priority="310" stopIfTrue="1">
      <formula>OR($R88="LI",$R88="Yellow",$R88="Medium")</formula>
    </cfRule>
    <cfRule type="expression" dxfId="15648" priority="311" stopIfTrue="1">
      <formula>OR($R88="NY",$R88="Not Yet")</formula>
    </cfRule>
    <cfRule type="cellIs" dxfId="15647" priority="312" stopIfTrue="1" operator="equal">
      <formula>"Out of Scope"</formula>
    </cfRule>
  </conditionalFormatting>
  <conditionalFormatting sqref="L88">
    <cfRule type="expression" dxfId="15646" priority="301" stopIfTrue="1">
      <formula>OR($R88="FI",$R88="Green",$R88="High")</formula>
    </cfRule>
    <cfRule type="expression" dxfId="15645" priority="302" stopIfTrue="1">
      <formula>OR($R88="NI",$R88="Red",$R88="Low")</formula>
    </cfRule>
    <cfRule type="cellIs" dxfId="15644" priority="303" stopIfTrue="1" operator="equal">
      <formula>"PI"</formula>
    </cfRule>
    <cfRule type="expression" dxfId="15643" priority="304" stopIfTrue="1">
      <formula>OR($R88="LI",$R88="Yellow",$R88="Medium")</formula>
    </cfRule>
    <cfRule type="expression" dxfId="15642" priority="305" stopIfTrue="1">
      <formula>OR($R88="NY",$R88="Not Yet")</formula>
    </cfRule>
    <cfRule type="cellIs" dxfId="15641" priority="306" stopIfTrue="1" operator="equal">
      <formula>"Out of Scope"</formula>
    </cfRule>
  </conditionalFormatting>
  <conditionalFormatting sqref="H98:L98">
    <cfRule type="expression" dxfId="15640" priority="295" stopIfTrue="1">
      <formula>OR(H98="FI",H98="Green",H98="High")</formula>
    </cfRule>
    <cfRule type="expression" dxfId="15639" priority="296" stopIfTrue="1">
      <formula>OR(H98="NI",H98="Red",H98="Low")</formula>
    </cfRule>
    <cfRule type="cellIs" dxfId="15638" priority="297" stopIfTrue="1" operator="equal">
      <formula>"PI"</formula>
    </cfRule>
    <cfRule type="expression" dxfId="15637" priority="298" stopIfTrue="1">
      <formula>OR(H98="LI",H98="Yellow",H98="Medium")</formula>
    </cfRule>
    <cfRule type="expression" dxfId="15636" priority="299" stopIfTrue="1">
      <formula>OR(H98="NY",H98="Not Yet")</formula>
    </cfRule>
    <cfRule type="cellIs" dxfId="15635" priority="300" stopIfTrue="1" operator="equal">
      <formula>"Out of Scope"</formula>
    </cfRule>
  </conditionalFormatting>
  <conditionalFormatting sqref="I98">
    <cfRule type="expression" dxfId="15634" priority="289" stopIfTrue="1">
      <formula>OR($R98="FI",$R98="Green",$R98="High")</formula>
    </cfRule>
    <cfRule type="expression" dxfId="15633" priority="290" stopIfTrue="1">
      <formula>OR($R98="NI",$R98="Red",$R98="Low")</formula>
    </cfRule>
    <cfRule type="cellIs" dxfId="15632" priority="291" stopIfTrue="1" operator="equal">
      <formula>"PI"</formula>
    </cfRule>
    <cfRule type="expression" dxfId="15631" priority="292" stopIfTrue="1">
      <formula>OR($R98="LI",$R98="Yellow",$R98="Medium")</formula>
    </cfRule>
    <cfRule type="expression" dxfId="15630" priority="293" stopIfTrue="1">
      <formula>OR($R98="NY",$R98="Not Yet")</formula>
    </cfRule>
    <cfRule type="cellIs" dxfId="15629" priority="294" stopIfTrue="1" operator="equal">
      <formula>"Out of Scope"</formula>
    </cfRule>
  </conditionalFormatting>
  <conditionalFormatting sqref="J98">
    <cfRule type="expression" dxfId="15628" priority="283" stopIfTrue="1">
      <formula>OR($R98="FI",$R98="Green",$R98="High")</formula>
    </cfRule>
    <cfRule type="expression" dxfId="15627" priority="284" stopIfTrue="1">
      <formula>OR($R98="NI",$R98="Red",$R98="Low")</formula>
    </cfRule>
    <cfRule type="cellIs" dxfId="15626" priority="285" stopIfTrue="1" operator="equal">
      <formula>"PI"</formula>
    </cfRule>
    <cfRule type="expression" dxfId="15625" priority="286" stopIfTrue="1">
      <formula>OR($R98="LI",$R98="Yellow",$R98="Medium")</formula>
    </cfRule>
    <cfRule type="expression" dxfId="15624" priority="287" stopIfTrue="1">
      <formula>OR($R98="NY",$R98="Not Yet")</formula>
    </cfRule>
    <cfRule type="cellIs" dxfId="15623" priority="288" stopIfTrue="1" operator="equal">
      <formula>"Out of Scope"</formula>
    </cfRule>
  </conditionalFormatting>
  <conditionalFormatting sqref="K98">
    <cfRule type="expression" dxfId="15622" priority="277" stopIfTrue="1">
      <formula>OR($R98="FI",$R98="Green",$R98="High")</formula>
    </cfRule>
    <cfRule type="expression" dxfId="15621" priority="278" stopIfTrue="1">
      <formula>OR($R98="NI",$R98="Red",$R98="Low")</formula>
    </cfRule>
    <cfRule type="cellIs" dxfId="15620" priority="279" stopIfTrue="1" operator="equal">
      <formula>"PI"</formula>
    </cfRule>
    <cfRule type="expression" dxfId="15619" priority="280" stopIfTrue="1">
      <formula>OR($R98="LI",$R98="Yellow",$R98="Medium")</formula>
    </cfRule>
    <cfRule type="expression" dxfId="15618" priority="281" stopIfTrue="1">
      <formula>OR($R98="NY",$R98="Not Yet")</formula>
    </cfRule>
    <cfRule type="cellIs" dxfId="15617" priority="282" stopIfTrue="1" operator="equal">
      <formula>"Out of Scope"</formula>
    </cfRule>
  </conditionalFormatting>
  <conditionalFormatting sqref="L98">
    <cfRule type="expression" dxfId="15616" priority="271" stopIfTrue="1">
      <formula>OR($R98="FI",$R98="Green",$R98="High")</formula>
    </cfRule>
    <cfRule type="expression" dxfId="15615" priority="272" stopIfTrue="1">
      <formula>OR($R98="NI",$R98="Red",$R98="Low")</formula>
    </cfRule>
    <cfRule type="cellIs" dxfId="15614" priority="273" stopIfTrue="1" operator="equal">
      <formula>"PI"</formula>
    </cfRule>
    <cfRule type="expression" dxfId="15613" priority="274" stopIfTrue="1">
      <formula>OR($R98="LI",$R98="Yellow",$R98="Medium")</formula>
    </cfRule>
    <cfRule type="expression" dxfId="15612" priority="275" stopIfTrue="1">
      <formula>OR($R98="NY",$R98="Not Yet")</formula>
    </cfRule>
    <cfRule type="cellIs" dxfId="15611" priority="276" stopIfTrue="1" operator="equal">
      <formula>"Out of Scope"</formula>
    </cfRule>
  </conditionalFormatting>
  <conditionalFormatting sqref="H109:L109">
    <cfRule type="expression" dxfId="15610" priority="265" stopIfTrue="1">
      <formula>OR(H109="FI",H109="Green",H109="High")</formula>
    </cfRule>
    <cfRule type="expression" dxfId="15609" priority="266" stopIfTrue="1">
      <formula>OR(H109="NI",H109="Red",H109="Low")</formula>
    </cfRule>
    <cfRule type="cellIs" dxfId="15608" priority="267" stopIfTrue="1" operator="equal">
      <formula>"PI"</formula>
    </cfRule>
    <cfRule type="expression" dxfId="15607" priority="268" stopIfTrue="1">
      <formula>OR(H109="LI",H109="Yellow",H109="Medium")</formula>
    </cfRule>
    <cfRule type="expression" dxfId="15606" priority="269" stopIfTrue="1">
      <formula>OR(H109="NY",H109="Not Yet")</formula>
    </cfRule>
    <cfRule type="cellIs" dxfId="15605" priority="270" stopIfTrue="1" operator="equal">
      <formula>"Out of Scope"</formula>
    </cfRule>
  </conditionalFormatting>
  <conditionalFormatting sqref="I109">
    <cfRule type="expression" dxfId="15604" priority="259" stopIfTrue="1">
      <formula>OR($R109="FI",$R109="Green",$R109="High")</formula>
    </cfRule>
    <cfRule type="expression" dxfId="15603" priority="260" stopIfTrue="1">
      <formula>OR($R109="NI",$R109="Red",$R109="Low")</formula>
    </cfRule>
    <cfRule type="cellIs" dxfId="15602" priority="261" stopIfTrue="1" operator="equal">
      <formula>"PI"</formula>
    </cfRule>
    <cfRule type="expression" dxfId="15601" priority="262" stopIfTrue="1">
      <formula>OR($R109="LI",$R109="Yellow",$R109="Medium")</formula>
    </cfRule>
    <cfRule type="expression" dxfId="15600" priority="263" stopIfTrue="1">
      <formula>OR($R109="NY",$R109="Not Yet")</formula>
    </cfRule>
    <cfRule type="cellIs" dxfId="15599" priority="264" stopIfTrue="1" operator="equal">
      <formula>"Out of Scope"</formula>
    </cfRule>
  </conditionalFormatting>
  <conditionalFormatting sqref="J109">
    <cfRule type="expression" dxfId="15598" priority="253" stopIfTrue="1">
      <formula>OR($R109="FI",$R109="Green",$R109="High")</formula>
    </cfRule>
    <cfRule type="expression" dxfId="15597" priority="254" stopIfTrue="1">
      <formula>OR($R109="NI",$R109="Red",$R109="Low")</formula>
    </cfRule>
    <cfRule type="cellIs" dxfId="15596" priority="255" stopIfTrue="1" operator="equal">
      <formula>"PI"</formula>
    </cfRule>
    <cfRule type="expression" dxfId="15595" priority="256" stopIfTrue="1">
      <formula>OR($R109="LI",$R109="Yellow",$R109="Medium")</formula>
    </cfRule>
    <cfRule type="expression" dxfId="15594" priority="257" stopIfTrue="1">
      <formula>OR($R109="NY",$R109="Not Yet")</formula>
    </cfRule>
    <cfRule type="cellIs" dxfId="15593" priority="258" stopIfTrue="1" operator="equal">
      <formula>"Out of Scope"</formula>
    </cfRule>
  </conditionalFormatting>
  <conditionalFormatting sqref="K109">
    <cfRule type="expression" dxfId="15592" priority="247" stopIfTrue="1">
      <formula>OR($R109="FI",$R109="Green",$R109="High")</formula>
    </cfRule>
    <cfRule type="expression" dxfId="15591" priority="248" stopIfTrue="1">
      <formula>OR($R109="NI",$R109="Red",$R109="Low")</formula>
    </cfRule>
    <cfRule type="cellIs" dxfId="15590" priority="249" stopIfTrue="1" operator="equal">
      <formula>"PI"</formula>
    </cfRule>
    <cfRule type="expression" dxfId="15589" priority="250" stopIfTrue="1">
      <formula>OR($R109="LI",$R109="Yellow",$R109="Medium")</formula>
    </cfRule>
    <cfRule type="expression" dxfId="15588" priority="251" stopIfTrue="1">
      <formula>OR($R109="NY",$R109="Not Yet")</formula>
    </cfRule>
    <cfRule type="cellIs" dxfId="15587" priority="252" stopIfTrue="1" operator="equal">
      <formula>"Out of Scope"</formula>
    </cfRule>
  </conditionalFormatting>
  <conditionalFormatting sqref="L109">
    <cfRule type="expression" dxfId="15586" priority="241" stopIfTrue="1">
      <formula>OR($R109="FI",$R109="Green",$R109="High")</formula>
    </cfRule>
    <cfRule type="expression" dxfId="15585" priority="242" stopIfTrue="1">
      <formula>OR($R109="NI",$R109="Red",$R109="Low")</formula>
    </cfRule>
    <cfRule type="cellIs" dxfId="15584" priority="243" stopIfTrue="1" operator="equal">
      <formula>"PI"</formula>
    </cfRule>
    <cfRule type="expression" dxfId="15583" priority="244" stopIfTrue="1">
      <formula>OR($R109="LI",$R109="Yellow",$R109="Medium")</formula>
    </cfRule>
    <cfRule type="expression" dxfId="15582" priority="245" stopIfTrue="1">
      <formula>OR($R109="NY",$R109="Not Yet")</formula>
    </cfRule>
    <cfRule type="cellIs" dxfId="15581" priority="246" stopIfTrue="1" operator="equal">
      <formula>"Out of Scope"</formula>
    </cfRule>
  </conditionalFormatting>
  <conditionalFormatting sqref="H119:L119">
    <cfRule type="expression" dxfId="15580" priority="235" stopIfTrue="1">
      <formula>OR(H119="FI",H119="Green",H119="High")</formula>
    </cfRule>
    <cfRule type="expression" dxfId="15579" priority="236" stopIfTrue="1">
      <formula>OR(H119="NI",H119="Red",H119="Low")</formula>
    </cfRule>
    <cfRule type="cellIs" dxfId="15578" priority="237" stopIfTrue="1" operator="equal">
      <formula>"PI"</formula>
    </cfRule>
    <cfRule type="expression" dxfId="15577" priority="238" stopIfTrue="1">
      <formula>OR(H119="LI",H119="Yellow",H119="Medium")</formula>
    </cfRule>
    <cfRule type="expression" dxfId="15576" priority="239" stopIfTrue="1">
      <formula>OR(H119="NY",H119="Not Yet")</formula>
    </cfRule>
    <cfRule type="cellIs" dxfId="15575" priority="240" stopIfTrue="1" operator="equal">
      <formula>"Out of Scope"</formula>
    </cfRule>
  </conditionalFormatting>
  <conditionalFormatting sqref="I119">
    <cfRule type="expression" dxfId="15574" priority="229" stopIfTrue="1">
      <formula>OR($R119="FI",$R119="Green",$R119="High")</formula>
    </cfRule>
    <cfRule type="expression" dxfId="15573" priority="230" stopIfTrue="1">
      <formula>OR($R119="NI",$R119="Red",$R119="Low")</formula>
    </cfRule>
    <cfRule type="cellIs" dxfId="15572" priority="231" stopIfTrue="1" operator="equal">
      <formula>"PI"</formula>
    </cfRule>
    <cfRule type="expression" dxfId="15571" priority="232" stopIfTrue="1">
      <formula>OR($R119="LI",$R119="Yellow",$R119="Medium")</formula>
    </cfRule>
    <cfRule type="expression" dxfId="15570" priority="233" stopIfTrue="1">
      <formula>OR($R119="NY",$R119="Not Yet")</formula>
    </cfRule>
    <cfRule type="cellIs" dxfId="15569" priority="234" stopIfTrue="1" operator="equal">
      <formula>"Out of Scope"</formula>
    </cfRule>
  </conditionalFormatting>
  <conditionalFormatting sqref="J119">
    <cfRule type="expression" dxfId="15568" priority="223" stopIfTrue="1">
      <formula>OR($R119="FI",$R119="Green",$R119="High")</formula>
    </cfRule>
    <cfRule type="expression" dxfId="15567" priority="224" stopIfTrue="1">
      <formula>OR($R119="NI",$R119="Red",$R119="Low")</formula>
    </cfRule>
    <cfRule type="cellIs" dxfId="15566" priority="225" stopIfTrue="1" operator="equal">
      <formula>"PI"</formula>
    </cfRule>
    <cfRule type="expression" dxfId="15565" priority="226" stopIfTrue="1">
      <formula>OR($R119="LI",$R119="Yellow",$R119="Medium")</formula>
    </cfRule>
    <cfRule type="expression" dxfId="15564" priority="227" stopIfTrue="1">
      <formula>OR($R119="NY",$R119="Not Yet")</formula>
    </cfRule>
    <cfRule type="cellIs" dxfId="15563" priority="228" stopIfTrue="1" operator="equal">
      <formula>"Out of Scope"</formula>
    </cfRule>
  </conditionalFormatting>
  <conditionalFormatting sqref="K119">
    <cfRule type="expression" dxfId="15562" priority="217" stopIfTrue="1">
      <formula>OR($R119="FI",$R119="Green",$R119="High")</formula>
    </cfRule>
    <cfRule type="expression" dxfId="15561" priority="218" stopIfTrue="1">
      <formula>OR($R119="NI",$R119="Red",$R119="Low")</formula>
    </cfRule>
    <cfRule type="cellIs" dxfId="15560" priority="219" stopIfTrue="1" operator="equal">
      <formula>"PI"</formula>
    </cfRule>
    <cfRule type="expression" dxfId="15559" priority="220" stopIfTrue="1">
      <formula>OR($R119="LI",$R119="Yellow",$R119="Medium")</formula>
    </cfRule>
    <cfRule type="expression" dxfId="15558" priority="221" stopIfTrue="1">
      <formula>OR($R119="NY",$R119="Not Yet")</formula>
    </cfRule>
    <cfRule type="cellIs" dxfId="15557" priority="222" stopIfTrue="1" operator="equal">
      <formula>"Out of Scope"</formula>
    </cfRule>
  </conditionalFormatting>
  <conditionalFormatting sqref="L119">
    <cfRule type="expression" dxfId="15556" priority="211" stopIfTrue="1">
      <formula>OR($R119="FI",$R119="Green",$R119="High")</formula>
    </cfRule>
    <cfRule type="expression" dxfId="15555" priority="212" stopIfTrue="1">
      <formula>OR($R119="NI",$R119="Red",$R119="Low")</formula>
    </cfRule>
    <cfRule type="cellIs" dxfId="15554" priority="213" stopIfTrue="1" operator="equal">
      <formula>"PI"</formula>
    </cfRule>
    <cfRule type="expression" dxfId="15553" priority="214" stopIfTrue="1">
      <formula>OR($R119="LI",$R119="Yellow",$R119="Medium")</formula>
    </cfRule>
    <cfRule type="expression" dxfId="15552" priority="215" stopIfTrue="1">
      <formula>OR($R119="NY",$R119="Not Yet")</formula>
    </cfRule>
    <cfRule type="cellIs" dxfId="15551" priority="216" stopIfTrue="1" operator="equal">
      <formula>"Out of Scope"</formula>
    </cfRule>
  </conditionalFormatting>
  <conditionalFormatting sqref="H129:L129">
    <cfRule type="expression" dxfId="15550" priority="205" stopIfTrue="1">
      <formula>OR(H129="FI",H129="Green",H129="High")</formula>
    </cfRule>
    <cfRule type="expression" dxfId="15549" priority="206" stopIfTrue="1">
      <formula>OR(H129="NI",H129="Red",H129="Low")</formula>
    </cfRule>
    <cfRule type="cellIs" dxfId="15548" priority="207" stopIfTrue="1" operator="equal">
      <formula>"PI"</formula>
    </cfRule>
    <cfRule type="expression" dxfId="15547" priority="208" stopIfTrue="1">
      <formula>OR(H129="LI",H129="Yellow",H129="Medium")</formula>
    </cfRule>
    <cfRule type="expression" dxfId="15546" priority="209" stopIfTrue="1">
      <formula>OR(H129="NY",H129="Not Yet")</formula>
    </cfRule>
    <cfRule type="cellIs" dxfId="15545" priority="210" stopIfTrue="1" operator="equal">
      <formula>"Out of Scope"</formula>
    </cfRule>
  </conditionalFormatting>
  <conditionalFormatting sqref="I129">
    <cfRule type="expression" dxfId="15544" priority="199" stopIfTrue="1">
      <formula>OR($R129="FI",$R129="Green",$R129="High")</formula>
    </cfRule>
    <cfRule type="expression" dxfId="15543" priority="200" stopIfTrue="1">
      <formula>OR($R129="NI",$R129="Red",$R129="Low")</formula>
    </cfRule>
    <cfRule type="cellIs" dxfId="15542" priority="201" stopIfTrue="1" operator="equal">
      <formula>"PI"</formula>
    </cfRule>
    <cfRule type="expression" dxfId="15541" priority="202" stopIfTrue="1">
      <formula>OR($R129="LI",$R129="Yellow",$R129="Medium")</formula>
    </cfRule>
    <cfRule type="expression" dxfId="15540" priority="203" stopIfTrue="1">
      <formula>OR($R129="NY",$R129="Not Yet")</formula>
    </cfRule>
    <cfRule type="cellIs" dxfId="15539" priority="204" stopIfTrue="1" operator="equal">
      <formula>"Out of Scope"</formula>
    </cfRule>
  </conditionalFormatting>
  <conditionalFormatting sqref="J129">
    <cfRule type="expression" dxfId="15538" priority="193" stopIfTrue="1">
      <formula>OR($R129="FI",$R129="Green",$R129="High")</formula>
    </cfRule>
    <cfRule type="expression" dxfId="15537" priority="194" stopIfTrue="1">
      <formula>OR($R129="NI",$R129="Red",$R129="Low")</formula>
    </cfRule>
    <cfRule type="cellIs" dxfId="15536" priority="195" stopIfTrue="1" operator="equal">
      <formula>"PI"</formula>
    </cfRule>
    <cfRule type="expression" dxfId="15535" priority="196" stopIfTrue="1">
      <formula>OR($R129="LI",$R129="Yellow",$R129="Medium")</formula>
    </cfRule>
    <cfRule type="expression" dxfId="15534" priority="197" stopIfTrue="1">
      <formula>OR($R129="NY",$R129="Not Yet")</formula>
    </cfRule>
    <cfRule type="cellIs" dxfId="15533" priority="198" stopIfTrue="1" operator="equal">
      <formula>"Out of Scope"</formula>
    </cfRule>
  </conditionalFormatting>
  <conditionalFormatting sqref="K129">
    <cfRule type="expression" dxfId="15532" priority="187" stopIfTrue="1">
      <formula>OR($R129="FI",$R129="Green",$R129="High")</formula>
    </cfRule>
    <cfRule type="expression" dxfId="15531" priority="188" stopIfTrue="1">
      <formula>OR($R129="NI",$R129="Red",$R129="Low")</formula>
    </cfRule>
    <cfRule type="cellIs" dxfId="15530" priority="189" stopIfTrue="1" operator="equal">
      <formula>"PI"</formula>
    </cfRule>
    <cfRule type="expression" dxfId="15529" priority="190" stopIfTrue="1">
      <formula>OR($R129="LI",$R129="Yellow",$R129="Medium")</formula>
    </cfRule>
    <cfRule type="expression" dxfId="15528" priority="191" stopIfTrue="1">
      <formula>OR($R129="NY",$R129="Not Yet")</formula>
    </cfRule>
    <cfRule type="cellIs" dxfId="15527" priority="192" stopIfTrue="1" operator="equal">
      <formula>"Out of Scope"</formula>
    </cfRule>
  </conditionalFormatting>
  <conditionalFormatting sqref="L129">
    <cfRule type="expression" dxfId="15526" priority="181" stopIfTrue="1">
      <formula>OR($R129="FI",$R129="Green",$R129="High")</formula>
    </cfRule>
    <cfRule type="expression" dxfId="15525" priority="182" stopIfTrue="1">
      <formula>OR($R129="NI",$R129="Red",$R129="Low")</formula>
    </cfRule>
    <cfRule type="cellIs" dxfId="15524" priority="183" stopIfTrue="1" operator="equal">
      <formula>"PI"</formula>
    </cfRule>
    <cfRule type="expression" dxfId="15523" priority="184" stopIfTrue="1">
      <formula>OR($R129="LI",$R129="Yellow",$R129="Medium")</formula>
    </cfRule>
    <cfRule type="expression" dxfId="15522" priority="185" stopIfTrue="1">
      <formula>OR($R129="NY",$R129="Not Yet")</formula>
    </cfRule>
    <cfRule type="cellIs" dxfId="15521" priority="186" stopIfTrue="1" operator="equal">
      <formula>"Out of Scope"</formula>
    </cfRule>
  </conditionalFormatting>
  <conditionalFormatting sqref="H141:L141">
    <cfRule type="expression" dxfId="15520" priority="175" stopIfTrue="1">
      <formula>OR(H141="FI",H141="Green",H141="High")</formula>
    </cfRule>
    <cfRule type="expression" dxfId="15519" priority="176" stopIfTrue="1">
      <formula>OR(H141="NI",H141="Red",H141="Low")</formula>
    </cfRule>
    <cfRule type="cellIs" dxfId="15518" priority="177" stopIfTrue="1" operator="equal">
      <formula>"PI"</formula>
    </cfRule>
    <cfRule type="expression" dxfId="15517" priority="178" stopIfTrue="1">
      <formula>OR(H141="LI",H141="Yellow",H141="Medium")</formula>
    </cfRule>
    <cfRule type="expression" dxfId="15516" priority="179" stopIfTrue="1">
      <formula>OR(H141="NY",H141="Not Yet")</formula>
    </cfRule>
    <cfRule type="cellIs" dxfId="15515" priority="180" stopIfTrue="1" operator="equal">
      <formula>"Out of Scope"</formula>
    </cfRule>
  </conditionalFormatting>
  <conditionalFormatting sqref="I141">
    <cfRule type="expression" dxfId="15514" priority="169" stopIfTrue="1">
      <formula>OR($R141="FI",$R141="Green",$R141="High")</formula>
    </cfRule>
    <cfRule type="expression" dxfId="15513" priority="170" stopIfTrue="1">
      <formula>OR($R141="NI",$R141="Red",$R141="Low")</formula>
    </cfRule>
    <cfRule type="cellIs" dxfId="15512" priority="171" stopIfTrue="1" operator="equal">
      <formula>"PI"</formula>
    </cfRule>
    <cfRule type="expression" dxfId="15511" priority="172" stopIfTrue="1">
      <formula>OR($R141="LI",$R141="Yellow",$R141="Medium")</formula>
    </cfRule>
    <cfRule type="expression" dxfId="15510" priority="173" stopIfTrue="1">
      <formula>OR($R141="NY",$R141="Not Yet")</formula>
    </cfRule>
    <cfRule type="cellIs" dxfId="15509" priority="174" stopIfTrue="1" operator="equal">
      <formula>"Out of Scope"</formula>
    </cfRule>
  </conditionalFormatting>
  <conditionalFormatting sqref="J141">
    <cfRule type="expression" dxfId="15508" priority="163" stopIfTrue="1">
      <formula>OR($R141="FI",$R141="Green",$R141="High")</formula>
    </cfRule>
    <cfRule type="expression" dxfId="15507" priority="164" stopIfTrue="1">
      <formula>OR($R141="NI",$R141="Red",$R141="Low")</formula>
    </cfRule>
    <cfRule type="cellIs" dxfId="15506" priority="165" stopIfTrue="1" operator="equal">
      <formula>"PI"</formula>
    </cfRule>
    <cfRule type="expression" dxfId="15505" priority="166" stopIfTrue="1">
      <formula>OR($R141="LI",$R141="Yellow",$R141="Medium")</formula>
    </cfRule>
    <cfRule type="expression" dxfId="15504" priority="167" stopIfTrue="1">
      <formula>OR($R141="NY",$R141="Not Yet")</formula>
    </cfRule>
    <cfRule type="cellIs" dxfId="15503" priority="168" stopIfTrue="1" operator="equal">
      <formula>"Out of Scope"</formula>
    </cfRule>
  </conditionalFormatting>
  <conditionalFormatting sqref="K141">
    <cfRule type="expression" dxfId="15502" priority="157" stopIfTrue="1">
      <formula>OR($R141="FI",$R141="Green",$R141="High")</formula>
    </cfRule>
    <cfRule type="expression" dxfId="15501" priority="158" stopIfTrue="1">
      <formula>OR($R141="NI",$R141="Red",$R141="Low")</formula>
    </cfRule>
    <cfRule type="cellIs" dxfId="15500" priority="159" stopIfTrue="1" operator="equal">
      <formula>"PI"</formula>
    </cfRule>
    <cfRule type="expression" dxfId="15499" priority="160" stopIfTrue="1">
      <formula>OR($R141="LI",$R141="Yellow",$R141="Medium")</formula>
    </cfRule>
    <cfRule type="expression" dxfId="15498" priority="161" stopIfTrue="1">
      <formula>OR($R141="NY",$R141="Not Yet")</formula>
    </cfRule>
    <cfRule type="cellIs" dxfId="15497" priority="162" stopIfTrue="1" operator="equal">
      <formula>"Out of Scope"</formula>
    </cfRule>
  </conditionalFormatting>
  <conditionalFormatting sqref="L141">
    <cfRule type="expression" dxfId="15496" priority="151" stopIfTrue="1">
      <formula>OR($R141="FI",$R141="Green",$R141="High")</formula>
    </cfRule>
    <cfRule type="expression" dxfId="15495" priority="152" stopIfTrue="1">
      <formula>OR($R141="NI",$R141="Red",$R141="Low")</formula>
    </cfRule>
    <cfRule type="cellIs" dxfId="15494" priority="153" stopIfTrue="1" operator="equal">
      <formula>"PI"</formula>
    </cfRule>
    <cfRule type="expression" dxfId="15493" priority="154" stopIfTrue="1">
      <formula>OR($R141="LI",$R141="Yellow",$R141="Medium")</formula>
    </cfRule>
    <cfRule type="expression" dxfId="15492" priority="155" stopIfTrue="1">
      <formula>OR($R141="NY",$R141="Not Yet")</formula>
    </cfRule>
    <cfRule type="cellIs" dxfId="15491" priority="156" stopIfTrue="1" operator="equal">
      <formula>"Out of Scope"</formula>
    </cfRule>
  </conditionalFormatting>
  <conditionalFormatting sqref="H152:L152">
    <cfRule type="expression" dxfId="15490" priority="145" stopIfTrue="1">
      <formula>OR(H152="FI",H152="Green",H152="High")</formula>
    </cfRule>
    <cfRule type="expression" dxfId="15489" priority="146" stopIfTrue="1">
      <formula>OR(H152="NI",H152="Red",H152="Low")</formula>
    </cfRule>
    <cfRule type="cellIs" dxfId="15488" priority="147" stopIfTrue="1" operator="equal">
      <formula>"PI"</formula>
    </cfRule>
    <cfRule type="expression" dxfId="15487" priority="148" stopIfTrue="1">
      <formula>OR(H152="LI",H152="Yellow",H152="Medium")</formula>
    </cfRule>
    <cfRule type="expression" dxfId="15486" priority="149" stopIfTrue="1">
      <formula>OR(H152="NY",H152="Not Yet")</formula>
    </cfRule>
    <cfRule type="cellIs" dxfId="15485" priority="150" stopIfTrue="1" operator="equal">
      <formula>"Out of Scope"</formula>
    </cfRule>
  </conditionalFormatting>
  <conditionalFormatting sqref="I152">
    <cfRule type="expression" dxfId="15484" priority="139" stopIfTrue="1">
      <formula>OR($R152="FI",$R152="Green",$R152="High")</formula>
    </cfRule>
    <cfRule type="expression" dxfId="15483" priority="140" stopIfTrue="1">
      <formula>OR($R152="NI",$R152="Red",$R152="Low")</formula>
    </cfRule>
    <cfRule type="cellIs" dxfId="15482" priority="141" stopIfTrue="1" operator="equal">
      <formula>"PI"</formula>
    </cfRule>
    <cfRule type="expression" dxfId="15481" priority="142" stopIfTrue="1">
      <formula>OR($R152="LI",$R152="Yellow",$R152="Medium")</formula>
    </cfRule>
    <cfRule type="expression" dxfId="15480" priority="143" stopIfTrue="1">
      <formula>OR($R152="NY",$R152="Not Yet")</formula>
    </cfRule>
    <cfRule type="cellIs" dxfId="15479" priority="144" stopIfTrue="1" operator="equal">
      <formula>"Out of Scope"</formula>
    </cfRule>
  </conditionalFormatting>
  <conditionalFormatting sqref="J152">
    <cfRule type="expression" dxfId="15478" priority="133" stopIfTrue="1">
      <formula>OR($R152="FI",$R152="Green",$R152="High")</formula>
    </cfRule>
    <cfRule type="expression" dxfId="15477" priority="134" stopIfTrue="1">
      <formula>OR($R152="NI",$R152="Red",$R152="Low")</formula>
    </cfRule>
    <cfRule type="cellIs" dxfId="15476" priority="135" stopIfTrue="1" operator="equal">
      <formula>"PI"</formula>
    </cfRule>
    <cfRule type="expression" dxfId="15475" priority="136" stopIfTrue="1">
      <formula>OR($R152="LI",$R152="Yellow",$R152="Medium")</formula>
    </cfRule>
    <cfRule type="expression" dxfId="15474" priority="137" stopIfTrue="1">
      <formula>OR($R152="NY",$R152="Not Yet")</formula>
    </cfRule>
    <cfRule type="cellIs" dxfId="15473" priority="138" stopIfTrue="1" operator="equal">
      <formula>"Out of Scope"</formula>
    </cfRule>
  </conditionalFormatting>
  <conditionalFormatting sqref="K152">
    <cfRule type="expression" dxfId="15472" priority="127" stopIfTrue="1">
      <formula>OR($R152="FI",$R152="Green",$R152="High")</formula>
    </cfRule>
    <cfRule type="expression" dxfId="15471" priority="128" stopIfTrue="1">
      <formula>OR($R152="NI",$R152="Red",$R152="Low")</formula>
    </cfRule>
    <cfRule type="cellIs" dxfId="15470" priority="129" stopIfTrue="1" operator="equal">
      <formula>"PI"</formula>
    </cfRule>
    <cfRule type="expression" dxfId="15469" priority="130" stopIfTrue="1">
      <formula>OR($R152="LI",$R152="Yellow",$R152="Medium")</formula>
    </cfRule>
    <cfRule type="expression" dxfId="15468" priority="131" stopIfTrue="1">
      <formula>OR($R152="NY",$R152="Not Yet")</formula>
    </cfRule>
    <cfRule type="cellIs" dxfId="15467" priority="132" stopIfTrue="1" operator="equal">
      <formula>"Out of Scope"</formula>
    </cfRule>
  </conditionalFormatting>
  <conditionalFormatting sqref="L152">
    <cfRule type="expression" dxfId="15466" priority="121" stopIfTrue="1">
      <formula>OR($R152="FI",$R152="Green",$R152="High")</formula>
    </cfRule>
    <cfRule type="expression" dxfId="15465" priority="122" stopIfTrue="1">
      <formula>OR($R152="NI",$R152="Red",$R152="Low")</formula>
    </cfRule>
    <cfRule type="cellIs" dxfId="15464" priority="123" stopIfTrue="1" operator="equal">
      <formula>"PI"</formula>
    </cfRule>
    <cfRule type="expression" dxfId="15463" priority="124" stopIfTrue="1">
      <formula>OR($R152="LI",$R152="Yellow",$R152="Medium")</formula>
    </cfRule>
    <cfRule type="expression" dxfId="15462" priority="125" stopIfTrue="1">
      <formula>OR($R152="NY",$R152="Not Yet")</formula>
    </cfRule>
    <cfRule type="cellIs" dxfId="15461" priority="126" stopIfTrue="1" operator="equal">
      <formula>"Out of Scope"</formula>
    </cfRule>
  </conditionalFormatting>
  <conditionalFormatting sqref="H162:L162">
    <cfRule type="expression" dxfId="15460" priority="115" stopIfTrue="1">
      <formula>OR(H162="FI",H162="Green",H162="High")</formula>
    </cfRule>
    <cfRule type="expression" dxfId="15459" priority="116" stopIfTrue="1">
      <formula>OR(H162="NI",H162="Red",H162="Low")</formula>
    </cfRule>
    <cfRule type="cellIs" dxfId="15458" priority="117" stopIfTrue="1" operator="equal">
      <formula>"PI"</formula>
    </cfRule>
    <cfRule type="expression" dxfId="15457" priority="118" stopIfTrue="1">
      <formula>OR(H162="LI",H162="Yellow",H162="Medium")</formula>
    </cfRule>
    <cfRule type="expression" dxfId="15456" priority="119" stopIfTrue="1">
      <formula>OR(H162="NY",H162="Not Yet")</formula>
    </cfRule>
    <cfRule type="cellIs" dxfId="15455" priority="120" stopIfTrue="1" operator="equal">
      <formula>"Out of Scope"</formula>
    </cfRule>
  </conditionalFormatting>
  <conditionalFormatting sqref="I162">
    <cfRule type="expression" dxfId="15454" priority="109" stopIfTrue="1">
      <formula>OR($R162="FI",$R162="Green",$R162="High")</formula>
    </cfRule>
    <cfRule type="expression" dxfId="15453" priority="110" stopIfTrue="1">
      <formula>OR($R162="NI",$R162="Red",$R162="Low")</formula>
    </cfRule>
    <cfRule type="cellIs" dxfId="15452" priority="111" stopIfTrue="1" operator="equal">
      <formula>"PI"</formula>
    </cfRule>
    <cfRule type="expression" dxfId="15451" priority="112" stopIfTrue="1">
      <formula>OR($R162="LI",$R162="Yellow",$R162="Medium")</formula>
    </cfRule>
    <cfRule type="expression" dxfId="15450" priority="113" stopIfTrue="1">
      <formula>OR($R162="NY",$R162="Not Yet")</formula>
    </cfRule>
    <cfRule type="cellIs" dxfId="15449" priority="114" stopIfTrue="1" operator="equal">
      <formula>"Out of Scope"</formula>
    </cfRule>
  </conditionalFormatting>
  <conditionalFormatting sqref="J162">
    <cfRule type="expression" dxfId="15448" priority="103" stopIfTrue="1">
      <formula>OR($R162="FI",$R162="Green",$R162="High")</formula>
    </cfRule>
    <cfRule type="expression" dxfId="15447" priority="104" stopIfTrue="1">
      <formula>OR($R162="NI",$R162="Red",$R162="Low")</formula>
    </cfRule>
    <cfRule type="cellIs" dxfId="15446" priority="105" stopIfTrue="1" operator="equal">
      <formula>"PI"</formula>
    </cfRule>
    <cfRule type="expression" dxfId="15445" priority="106" stopIfTrue="1">
      <formula>OR($R162="LI",$R162="Yellow",$R162="Medium")</formula>
    </cfRule>
    <cfRule type="expression" dxfId="15444" priority="107" stopIfTrue="1">
      <formula>OR($R162="NY",$R162="Not Yet")</formula>
    </cfRule>
    <cfRule type="cellIs" dxfId="15443" priority="108" stopIfTrue="1" operator="equal">
      <formula>"Out of Scope"</formula>
    </cfRule>
  </conditionalFormatting>
  <conditionalFormatting sqref="K162">
    <cfRule type="expression" dxfId="15442" priority="97" stopIfTrue="1">
      <formula>OR($R162="FI",$R162="Green",$R162="High")</formula>
    </cfRule>
    <cfRule type="expression" dxfId="15441" priority="98" stopIfTrue="1">
      <formula>OR($R162="NI",$R162="Red",$R162="Low")</formula>
    </cfRule>
    <cfRule type="cellIs" dxfId="15440" priority="99" stopIfTrue="1" operator="equal">
      <formula>"PI"</formula>
    </cfRule>
    <cfRule type="expression" dxfId="15439" priority="100" stopIfTrue="1">
      <formula>OR($R162="LI",$R162="Yellow",$R162="Medium")</formula>
    </cfRule>
    <cfRule type="expression" dxfId="15438" priority="101" stopIfTrue="1">
      <formula>OR($R162="NY",$R162="Not Yet")</formula>
    </cfRule>
    <cfRule type="cellIs" dxfId="15437" priority="102" stopIfTrue="1" operator="equal">
      <formula>"Out of Scope"</formula>
    </cfRule>
  </conditionalFormatting>
  <conditionalFormatting sqref="L162">
    <cfRule type="expression" dxfId="15436" priority="91" stopIfTrue="1">
      <formula>OR($R162="FI",$R162="Green",$R162="High")</formula>
    </cfRule>
    <cfRule type="expression" dxfId="15435" priority="92" stopIfTrue="1">
      <formula>OR($R162="NI",$R162="Red",$R162="Low")</formula>
    </cfRule>
    <cfRule type="cellIs" dxfId="15434" priority="93" stopIfTrue="1" operator="equal">
      <formula>"PI"</formula>
    </cfRule>
    <cfRule type="expression" dxfId="15433" priority="94" stopIfTrue="1">
      <formula>OR($R162="LI",$R162="Yellow",$R162="Medium")</formula>
    </cfRule>
    <cfRule type="expression" dxfId="15432" priority="95" stopIfTrue="1">
      <formula>OR($R162="NY",$R162="Not Yet")</formula>
    </cfRule>
    <cfRule type="cellIs" dxfId="15431" priority="96" stopIfTrue="1" operator="equal">
      <formula>"Out of Scope"</formula>
    </cfRule>
  </conditionalFormatting>
  <conditionalFormatting sqref="H173:L173">
    <cfRule type="expression" dxfId="15430" priority="85" stopIfTrue="1">
      <formula>OR(H173="FI",H173="Green",H173="High")</formula>
    </cfRule>
    <cfRule type="expression" dxfId="15429" priority="86" stopIfTrue="1">
      <formula>OR(H173="NI",H173="Red",H173="Low")</formula>
    </cfRule>
    <cfRule type="cellIs" dxfId="15428" priority="87" stopIfTrue="1" operator="equal">
      <formula>"PI"</formula>
    </cfRule>
    <cfRule type="expression" dxfId="15427" priority="88" stopIfTrue="1">
      <formula>OR(H173="LI",H173="Yellow",H173="Medium")</formula>
    </cfRule>
    <cfRule type="expression" dxfId="15426" priority="89" stopIfTrue="1">
      <formula>OR(H173="NY",H173="Not Yet")</formula>
    </cfRule>
    <cfRule type="cellIs" dxfId="15425" priority="90" stopIfTrue="1" operator="equal">
      <formula>"Out of Scope"</formula>
    </cfRule>
  </conditionalFormatting>
  <conditionalFormatting sqref="I173">
    <cfRule type="expression" dxfId="15424" priority="79" stopIfTrue="1">
      <formula>OR($R173="FI",$R173="Green",$R173="High")</formula>
    </cfRule>
    <cfRule type="expression" dxfId="15423" priority="80" stopIfTrue="1">
      <formula>OR($R173="NI",$R173="Red",$R173="Low")</formula>
    </cfRule>
    <cfRule type="cellIs" dxfId="15422" priority="81" stopIfTrue="1" operator="equal">
      <formula>"PI"</formula>
    </cfRule>
    <cfRule type="expression" dxfId="15421" priority="82" stopIfTrue="1">
      <formula>OR($R173="LI",$R173="Yellow",$R173="Medium")</formula>
    </cfRule>
    <cfRule type="expression" dxfId="15420" priority="83" stopIfTrue="1">
      <formula>OR($R173="NY",$R173="Not Yet")</formula>
    </cfRule>
    <cfRule type="cellIs" dxfId="15419" priority="84" stopIfTrue="1" operator="equal">
      <formula>"Out of Scope"</formula>
    </cfRule>
  </conditionalFormatting>
  <conditionalFormatting sqref="J173">
    <cfRule type="expression" dxfId="15418" priority="73" stopIfTrue="1">
      <formula>OR($R173="FI",$R173="Green",$R173="High")</formula>
    </cfRule>
    <cfRule type="expression" dxfId="15417" priority="74" stopIfTrue="1">
      <formula>OR($R173="NI",$R173="Red",$R173="Low")</formula>
    </cfRule>
    <cfRule type="cellIs" dxfId="15416" priority="75" stopIfTrue="1" operator="equal">
      <formula>"PI"</formula>
    </cfRule>
    <cfRule type="expression" dxfId="15415" priority="76" stopIfTrue="1">
      <formula>OR($R173="LI",$R173="Yellow",$R173="Medium")</formula>
    </cfRule>
    <cfRule type="expression" dxfId="15414" priority="77" stopIfTrue="1">
      <formula>OR($R173="NY",$R173="Not Yet")</formula>
    </cfRule>
    <cfRule type="cellIs" dxfId="15413" priority="78" stopIfTrue="1" operator="equal">
      <formula>"Out of Scope"</formula>
    </cfRule>
  </conditionalFormatting>
  <conditionalFormatting sqref="K173">
    <cfRule type="expression" dxfId="15412" priority="67" stopIfTrue="1">
      <formula>OR($R173="FI",$R173="Green",$R173="High")</formula>
    </cfRule>
    <cfRule type="expression" dxfId="15411" priority="68" stopIfTrue="1">
      <formula>OR($R173="NI",$R173="Red",$R173="Low")</formula>
    </cfRule>
    <cfRule type="cellIs" dxfId="15410" priority="69" stopIfTrue="1" operator="equal">
      <formula>"PI"</formula>
    </cfRule>
    <cfRule type="expression" dxfId="15409" priority="70" stopIfTrue="1">
      <formula>OR($R173="LI",$R173="Yellow",$R173="Medium")</formula>
    </cfRule>
    <cfRule type="expression" dxfId="15408" priority="71" stopIfTrue="1">
      <formula>OR($R173="NY",$R173="Not Yet")</formula>
    </cfRule>
    <cfRule type="cellIs" dxfId="15407" priority="72" stopIfTrue="1" operator="equal">
      <formula>"Out of Scope"</formula>
    </cfRule>
  </conditionalFormatting>
  <conditionalFormatting sqref="L173">
    <cfRule type="expression" dxfId="15406" priority="61" stopIfTrue="1">
      <formula>OR($R173="FI",$R173="Green",$R173="High")</formula>
    </cfRule>
    <cfRule type="expression" dxfId="15405" priority="62" stopIfTrue="1">
      <formula>OR($R173="NI",$R173="Red",$R173="Low")</formula>
    </cfRule>
    <cfRule type="cellIs" dxfId="15404" priority="63" stopIfTrue="1" operator="equal">
      <formula>"PI"</formula>
    </cfRule>
    <cfRule type="expression" dxfId="15403" priority="64" stopIfTrue="1">
      <formula>OR($R173="LI",$R173="Yellow",$R173="Medium")</formula>
    </cfRule>
    <cfRule type="expression" dxfId="15402" priority="65" stopIfTrue="1">
      <formula>OR($R173="NY",$R173="Not Yet")</formula>
    </cfRule>
    <cfRule type="cellIs" dxfId="15401" priority="66" stopIfTrue="1" operator="equal">
      <formula>"Out of Scope"</formula>
    </cfRule>
  </conditionalFormatting>
  <conditionalFormatting sqref="H185:L185">
    <cfRule type="expression" dxfId="15400" priority="55" stopIfTrue="1">
      <formula>OR(H185="FI",H185="Green",H185="High")</formula>
    </cfRule>
    <cfRule type="expression" dxfId="15399" priority="56" stopIfTrue="1">
      <formula>OR(H185="NI",H185="Red",H185="Low")</formula>
    </cfRule>
    <cfRule type="cellIs" dxfId="15398" priority="57" stopIfTrue="1" operator="equal">
      <formula>"PI"</formula>
    </cfRule>
    <cfRule type="expression" dxfId="15397" priority="58" stopIfTrue="1">
      <formula>OR(H185="LI",H185="Yellow",H185="Medium")</formula>
    </cfRule>
    <cfRule type="expression" dxfId="15396" priority="59" stopIfTrue="1">
      <formula>OR(H185="NY",H185="Not Yet")</formula>
    </cfRule>
    <cfRule type="cellIs" dxfId="15395" priority="60" stopIfTrue="1" operator="equal">
      <formula>"Out of Scope"</formula>
    </cfRule>
  </conditionalFormatting>
  <conditionalFormatting sqref="I185">
    <cfRule type="expression" dxfId="15394" priority="49" stopIfTrue="1">
      <formula>OR($R185="FI",$R185="Green",$R185="High")</formula>
    </cfRule>
    <cfRule type="expression" dxfId="15393" priority="50" stopIfTrue="1">
      <formula>OR($R185="NI",$R185="Red",$R185="Low")</formula>
    </cfRule>
    <cfRule type="cellIs" dxfId="15392" priority="51" stopIfTrue="1" operator="equal">
      <formula>"PI"</formula>
    </cfRule>
    <cfRule type="expression" dxfId="15391" priority="52" stopIfTrue="1">
      <formula>OR($R185="LI",$R185="Yellow",$R185="Medium")</formula>
    </cfRule>
    <cfRule type="expression" dxfId="15390" priority="53" stopIfTrue="1">
      <formula>OR($R185="NY",$R185="Not Yet")</formula>
    </cfRule>
    <cfRule type="cellIs" dxfId="15389" priority="54" stopIfTrue="1" operator="equal">
      <formula>"Out of Scope"</formula>
    </cfRule>
  </conditionalFormatting>
  <conditionalFormatting sqref="J185">
    <cfRule type="expression" dxfId="15388" priority="43" stopIfTrue="1">
      <formula>OR($R185="FI",$R185="Green",$R185="High")</formula>
    </cfRule>
    <cfRule type="expression" dxfId="15387" priority="44" stopIfTrue="1">
      <formula>OR($R185="NI",$R185="Red",$R185="Low")</formula>
    </cfRule>
    <cfRule type="cellIs" dxfId="15386" priority="45" stopIfTrue="1" operator="equal">
      <formula>"PI"</formula>
    </cfRule>
    <cfRule type="expression" dxfId="15385" priority="46" stopIfTrue="1">
      <formula>OR($R185="LI",$R185="Yellow",$R185="Medium")</formula>
    </cfRule>
    <cfRule type="expression" dxfId="15384" priority="47" stopIfTrue="1">
      <formula>OR($R185="NY",$R185="Not Yet")</formula>
    </cfRule>
    <cfRule type="cellIs" dxfId="15383" priority="48" stopIfTrue="1" operator="equal">
      <formula>"Out of Scope"</formula>
    </cfRule>
  </conditionalFormatting>
  <conditionalFormatting sqref="K185">
    <cfRule type="expression" dxfId="15382" priority="37" stopIfTrue="1">
      <formula>OR($R185="FI",$R185="Green",$R185="High")</formula>
    </cfRule>
    <cfRule type="expression" dxfId="15381" priority="38" stopIfTrue="1">
      <formula>OR($R185="NI",$R185="Red",$R185="Low")</formula>
    </cfRule>
    <cfRule type="cellIs" dxfId="15380" priority="39" stopIfTrue="1" operator="equal">
      <formula>"PI"</formula>
    </cfRule>
    <cfRule type="expression" dxfId="15379" priority="40" stopIfTrue="1">
      <formula>OR($R185="LI",$R185="Yellow",$R185="Medium")</formula>
    </cfRule>
    <cfRule type="expression" dxfId="15378" priority="41" stopIfTrue="1">
      <formula>OR($R185="NY",$R185="Not Yet")</formula>
    </cfRule>
    <cfRule type="cellIs" dxfId="15377" priority="42" stopIfTrue="1" operator="equal">
      <formula>"Out of Scope"</formula>
    </cfRule>
  </conditionalFormatting>
  <conditionalFormatting sqref="L185">
    <cfRule type="expression" dxfId="15376" priority="31" stopIfTrue="1">
      <formula>OR($R185="FI",$R185="Green",$R185="High")</formula>
    </cfRule>
    <cfRule type="expression" dxfId="15375" priority="32" stopIfTrue="1">
      <formula>OR($R185="NI",$R185="Red",$R185="Low")</formula>
    </cfRule>
    <cfRule type="cellIs" dxfId="15374" priority="33" stopIfTrue="1" operator="equal">
      <formula>"PI"</formula>
    </cfRule>
    <cfRule type="expression" dxfId="15373" priority="34" stopIfTrue="1">
      <formula>OR($R185="LI",$R185="Yellow",$R185="Medium")</formula>
    </cfRule>
    <cfRule type="expression" dxfId="15372" priority="35" stopIfTrue="1">
      <formula>OR($R185="NY",$R185="Not Yet")</formula>
    </cfRule>
    <cfRule type="cellIs" dxfId="15371" priority="36" stopIfTrue="1" operator="equal">
      <formula>"Out of Scope"</formula>
    </cfRule>
  </conditionalFormatting>
  <conditionalFormatting sqref="H196:L196">
    <cfRule type="expression" dxfId="15370" priority="25" stopIfTrue="1">
      <formula>OR(H196="FI",H196="Green",H196="High")</formula>
    </cfRule>
    <cfRule type="expression" dxfId="15369" priority="26" stopIfTrue="1">
      <formula>OR(H196="NI",H196="Red",H196="Low")</formula>
    </cfRule>
    <cfRule type="cellIs" dxfId="15368" priority="27" stopIfTrue="1" operator="equal">
      <formula>"PI"</formula>
    </cfRule>
    <cfRule type="expression" dxfId="15367" priority="28" stopIfTrue="1">
      <formula>OR(H196="LI",H196="Yellow",H196="Medium")</formula>
    </cfRule>
    <cfRule type="expression" dxfId="15366" priority="29" stopIfTrue="1">
      <formula>OR(H196="NY",H196="Not Yet")</formula>
    </cfRule>
    <cfRule type="cellIs" dxfId="15365" priority="30" stopIfTrue="1" operator="equal">
      <formula>"Out of Scope"</formula>
    </cfRule>
  </conditionalFormatting>
  <conditionalFormatting sqref="I196">
    <cfRule type="expression" dxfId="15364" priority="19" stopIfTrue="1">
      <formula>OR($R196="FI",$R196="Green",$R196="High")</formula>
    </cfRule>
    <cfRule type="expression" dxfId="15363" priority="20" stopIfTrue="1">
      <formula>OR($R196="NI",$R196="Red",$R196="Low")</formula>
    </cfRule>
    <cfRule type="cellIs" dxfId="15362" priority="21" stopIfTrue="1" operator="equal">
      <formula>"PI"</formula>
    </cfRule>
    <cfRule type="expression" dxfId="15361" priority="22" stopIfTrue="1">
      <formula>OR($R196="LI",$R196="Yellow",$R196="Medium")</formula>
    </cfRule>
    <cfRule type="expression" dxfId="15360" priority="23" stopIfTrue="1">
      <formula>OR($R196="NY",$R196="Not Yet")</formula>
    </cfRule>
    <cfRule type="cellIs" dxfId="15359" priority="24" stopIfTrue="1" operator="equal">
      <formula>"Out of Scope"</formula>
    </cfRule>
  </conditionalFormatting>
  <conditionalFormatting sqref="J196">
    <cfRule type="expression" dxfId="15358" priority="13" stopIfTrue="1">
      <formula>OR($R196="FI",$R196="Green",$R196="High")</formula>
    </cfRule>
    <cfRule type="expression" dxfId="15357" priority="14" stopIfTrue="1">
      <formula>OR($R196="NI",$R196="Red",$R196="Low")</formula>
    </cfRule>
    <cfRule type="cellIs" dxfId="15356" priority="15" stopIfTrue="1" operator="equal">
      <formula>"PI"</formula>
    </cfRule>
    <cfRule type="expression" dxfId="15355" priority="16" stopIfTrue="1">
      <formula>OR($R196="LI",$R196="Yellow",$R196="Medium")</formula>
    </cfRule>
    <cfRule type="expression" dxfId="15354" priority="17" stopIfTrue="1">
      <formula>OR($R196="NY",$R196="Not Yet")</formula>
    </cfRule>
    <cfRule type="cellIs" dxfId="15353" priority="18" stopIfTrue="1" operator="equal">
      <formula>"Out of Scope"</formula>
    </cfRule>
  </conditionalFormatting>
  <conditionalFormatting sqref="K196">
    <cfRule type="expression" dxfId="15352" priority="7" stopIfTrue="1">
      <formula>OR($R196="FI",$R196="Green",$R196="High")</formula>
    </cfRule>
    <cfRule type="expression" dxfId="15351" priority="8" stopIfTrue="1">
      <formula>OR($R196="NI",$R196="Red",$R196="Low")</formula>
    </cfRule>
    <cfRule type="cellIs" dxfId="15350" priority="9" stopIfTrue="1" operator="equal">
      <formula>"PI"</formula>
    </cfRule>
    <cfRule type="expression" dxfId="15349" priority="10" stopIfTrue="1">
      <formula>OR($R196="LI",$R196="Yellow",$R196="Medium")</formula>
    </cfRule>
    <cfRule type="expression" dxfId="15348" priority="11" stopIfTrue="1">
      <formula>OR($R196="NY",$R196="Not Yet")</formula>
    </cfRule>
    <cfRule type="cellIs" dxfId="15347" priority="12" stopIfTrue="1" operator="equal">
      <formula>"Out of Scope"</formula>
    </cfRule>
  </conditionalFormatting>
  <conditionalFormatting sqref="L196">
    <cfRule type="expression" dxfId="15346" priority="1" stopIfTrue="1">
      <formula>OR($R196="FI",$R196="Green",$R196="High")</formula>
    </cfRule>
    <cfRule type="expression" dxfId="15345" priority="2" stopIfTrue="1">
      <formula>OR($R196="NI",$R196="Red",$R196="Low")</formula>
    </cfRule>
    <cfRule type="cellIs" dxfId="15344" priority="3" stopIfTrue="1" operator="equal">
      <formula>"PI"</formula>
    </cfRule>
    <cfRule type="expression" dxfId="15343" priority="4" stopIfTrue="1">
      <formula>OR($R196="LI",$R196="Yellow",$R196="Medium")</formula>
    </cfRule>
    <cfRule type="expression" dxfId="15342" priority="5" stopIfTrue="1">
      <formula>OR($R196="NY",$R196="Not Yet")</formula>
    </cfRule>
    <cfRule type="cellIs" dxfId="15341" priority="6" stopIfTrue="1" operator="equal">
      <formula>"Out of Scope"</formula>
    </cfRule>
  </conditionalFormatting>
  <dataValidations count="8">
    <dataValidation type="list" allowBlank="1" showInputMessage="1" showErrorMessage="1" sqref="R187">
      <formula1>M203:M207</formula1>
    </dataValidation>
    <dataValidation type="list" allowBlank="1" showInputMessage="1" showErrorMessage="1" sqref="R4 R65 R174">
      <formula1>Goal_Rating</formula1>
    </dataValidation>
    <dataValidation type="list" allowBlank="1" showInputMessage="1" showErrorMessage="1" sqref="A1:R1">
      <formula1>PA_Rating</formula1>
    </dataValidation>
    <dataValidation type="list" allowBlank="1" showInputMessage="1" showErrorMessage="1" sqref="R5 H16:L16 R41 R17 R29 R53 R66 R77 R89 R99 R110 R120 R130 R142 R153 R163 R175 R186 H28:L28 H40:L40 H52:L52 H64:L64 H76:L76 H88:L88 H98:L98 H109:L109 H119:L119 H129:L129 H141:L141 H152:L152 H162:L162 H173:L173 H185:L185 H196:L196">
      <formula1>Practice_Characterization</formula1>
    </dataValidation>
    <dataValidation type="list" allowBlank="1" showInputMessage="1" showErrorMessage="1" sqref="A9:A16 A21:A28 A33:A40 A45:A52 A57:A64 A69:A76 A81:A88 A91:A98 A102:A109 A112:A119 A122:A129 A134:A141 A145:A152 A155:A162 A166:A173 A178:A185 A189:A196">
      <formula1>Status</formula1>
    </dataValidation>
    <dataValidation type="list" allowBlank="1" showInputMessage="1" showErrorMessage="1" sqref="R30:R31 R42:R43 R54:R55">
      <formula1>M45:M48</formula1>
    </dataValidation>
    <dataValidation type="list" allowBlank="1" showInputMessage="1" showErrorMessage="1" sqref="R78:R79 R100 R131:R132 R143 R176">
      <formula1>M92:M96</formula1>
    </dataValidation>
    <dataValidation type="list" allowBlank="1" showInputMessage="1" showErrorMessage="1" sqref="N9:O15 N178:O184 N21:O27 N33:O39 N45:O51 N57:O63 N69:O75 N81:O87 N91:O97 N102:O108 N112:O118 N122:O128 N134:O140 N145:O151 N155:O161 N166:O172 N189:O19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6" r:id="rId6" name="Button 2">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26630"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6631" r:id="rId8" name="Button 7">
              <controlPr defaultSize="0" print="0" autoFill="0" autoPict="0" macro="[0]!OpenDocument">
                <anchor moveWithCells="1" sizeWithCells="1">
                  <from>
                    <xdr:col>4</xdr:col>
                    <xdr:colOff>895350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2663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26633" r:id="rId10" name="Button 9">
              <controlPr defaultSize="0" print="0" autoFill="0" autoPict="0" macro="[0]!Set_Filter">
                <anchor moveWithCells="1" sizeWithCells="1">
                  <from>
                    <xdr:col>2</xdr:col>
                    <xdr:colOff>4610100</xdr:colOff>
                    <xdr:row>0</xdr:row>
                    <xdr:rowOff>57150</xdr:rowOff>
                  </from>
                  <to>
                    <xdr:col>2</xdr:col>
                    <xdr:colOff>5086350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Instructions!M217:M221</xm:f>
          </x14:formula1>
          <xm:sqref>R164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FFC000"/>
    <outlinePr summaryBelow="0" summaryRight="0"/>
    <pageSetUpPr fitToPage="1"/>
  </sheetPr>
  <dimension ref="A1:S301"/>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4.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9" style="54" customWidth="1"/>
    <col min="19" max="19" width="11.42578125" style="319" customWidth="1"/>
    <col min="20" max="20" width="4.140625" style="305" customWidth="1"/>
    <col min="21" max="21" width="2.85546875" style="305" customWidth="1"/>
    <col min="22" max="16384" width="11.42578125" style="305"/>
  </cols>
  <sheetData>
    <row r="1" spans="1:19" ht="43.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936</v>
      </c>
      <c r="B2" s="504"/>
      <c r="C2" s="504"/>
      <c r="D2" s="504"/>
      <c r="E2" s="504"/>
      <c r="F2" s="504"/>
      <c r="G2" s="504"/>
      <c r="H2" s="504"/>
      <c r="I2" s="504"/>
      <c r="J2" s="504"/>
      <c r="K2" s="504"/>
      <c r="L2" s="504"/>
      <c r="M2" s="504"/>
      <c r="N2" s="504"/>
      <c r="O2" s="504"/>
      <c r="P2" s="504"/>
      <c r="Q2" s="504"/>
      <c r="R2" s="505"/>
      <c r="S2" s="373"/>
    </row>
    <row r="3" spans="1:19"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422</v>
      </c>
      <c r="D4" s="240"/>
      <c r="E4" s="235"/>
      <c r="F4" s="235"/>
      <c r="G4" s="242"/>
      <c r="H4" s="347">
        <f>SUM(H5,H17,H29,H40)</f>
        <v>0</v>
      </c>
      <c r="I4" s="347">
        <f>SUM(I5,I17,I29,I40)</f>
        <v>0</v>
      </c>
      <c r="J4" s="347">
        <f>SUM(J5,J17,J29,J40)</f>
        <v>0</v>
      </c>
      <c r="K4" s="347">
        <f>SUM(K5,K17,K29,K40)</f>
        <v>0</v>
      </c>
      <c r="L4" s="347">
        <f>SUM(L5,L17,L29,L40)</f>
        <v>0</v>
      </c>
      <c r="M4" s="237"/>
      <c r="N4" s="237"/>
      <c r="O4" s="348">
        <f>SUM(H4:L4)/(COUNT(H4:L4)*4)</f>
        <v>0</v>
      </c>
      <c r="P4" s="242"/>
      <c r="Q4" s="235"/>
      <c r="R4" s="228"/>
      <c r="S4" s="349">
        <f>AVERAGE(S5:S51)</f>
        <v>0</v>
      </c>
    </row>
    <row r="5" spans="1:19" ht="30.75" customHeight="1" collapsed="1">
      <c r="A5" s="269"/>
      <c r="B5" s="341" t="s">
        <v>364</v>
      </c>
      <c r="C5" s="335" t="s">
        <v>424</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51" hidden="1" outlineLevel="2">
      <c r="A6" s="180"/>
      <c r="B6" s="4"/>
      <c r="C6" s="337" t="s">
        <v>1007</v>
      </c>
      <c r="D6" s="168"/>
      <c r="E6" s="181"/>
      <c r="F6" s="181"/>
      <c r="G6" s="257"/>
      <c r="H6" s="170"/>
      <c r="I6" s="170"/>
      <c r="J6" s="170"/>
      <c r="K6" s="170"/>
      <c r="L6" s="170"/>
      <c r="M6" s="245"/>
      <c r="N6" s="170"/>
      <c r="O6" s="170"/>
      <c r="P6" s="245"/>
      <c r="Q6" s="169"/>
      <c r="R6" s="171"/>
      <c r="S6" s="374"/>
    </row>
    <row r="7" spans="1:19" ht="76.5" hidden="1" outlineLevel="2">
      <c r="A7" s="180"/>
      <c r="B7" s="4"/>
      <c r="C7" s="337" t="s">
        <v>1008</v>
      </c>
      <c r="D7" s="168"/>
      <c r="E7" s="181"/>
      <c r="F7" s="181"/>
      <c r="G7" s="257"/>
      <c r="H7" s="170"/>
      <c r="I7" s="170"/>
      <c r="J7" s="170"/>
      <c r="K7" s="170"/>
      <c r="L7" s="170"/>
      <c r="M7" s="245"/>
      <c r="N7" s="170"/>
      <c r="O7" s="170"/>
      <c r="P7" s="245"/>
      <c r="Q7" s="169"/>
      <c r="R7" s="171"/>
      <c r="S7" s="374"/>
    </row>
    <row r="8" spans="1:19" ht="140.25" hidden="1" outlineLevel="2">
      <c r="A8" s="180"/>
      <c r="B8" s="4"/>
      <c r="C8" s="337" t="s">
        <v>928</v>
      </c>
      <c r="D8" s="168"/>
      <c r="E8" s="181"/>
      <c r="F8" s="181"/>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45"/>
      <c r="Q9" s="169"/>
      <c r="R9" s="171"/>
      <c r="S9" s="374"/>
    </row>
    <row r="10" spans="1:19" ht="15" hidden="1" outlineLevel="1">
      <c r="A10" s="174"/>
      <c r="B10" s="336">
        <v>2</v>
      </c>
      <c r="C10" s="175"/>
      <c r="D10" s="168"/>
      <c r="E10" s="169"/>
      <c r="F10" s="172"/>
      <c r="G10" s="257"/>
      <c r="H10" s="170"/>
      <c r="I10" s="170"/>
      <c r="J10" s="170"/>
      <c r="K10" s="170"/>
      <c r="L10" s="170"/>
      <c r="M10" s="245"/>
      <c r="N10" s="170"/>
      <c r="O10" s="170"/>
      <c r="P10" s="245"/>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69"/>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20.25" collapsed="1">
      <c r="A17" s="269"/>
      <c r="B17" s="341" t="s">
        <v>365</v>
      </c>
      <c r="C17" s="335" t="s">
        <v>1009</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63.75" hidden="1" outlineLevel="2">
      <c r="A18" s="180"/>
      <c r="B18" s="4"/>
      <c r="C18" s="337" t="s">
        <v>1010</v>
      </c>
      <c r="D18" s="168"/>
      <c r="E18" s="181"/>
      <c r="F18" s="181"/>
      <c r="G18" s="257"/>
      <c r="H18" s="170"/>
      <c r="I18" s="170"/>
      <c r="J18" s="170"/>
      <c r="K18" s="170"/>
      <c r="L18" s="170"/>
      <c r="M18" s="245"/>
      <c r="N18" s="170"/>
      <c r="O18" s="170"/>
      <c r="P18" s="245"/>
      <c r="Q18" s="169"/>
      <c r="R18" s="171"/>
      <c r="S18" s="374"/>
    </row>
    <row r="19" spans="1:19" ht="63.75" hidden="1" outlineLevel="2">
      <c r="A19" s="180"/>
      <c r="B19" s="4"/>
      <c r="C19" s="337" t="s">
        <v>1011</v>
      </c>
      <c r="D19" s="168"/>
      <c r="E19" s="181"/>
      <c r="F19" s="181"/>
      <c r="G19" s="257"/>
      <c r="H19" s="170"/>
      <c r="I19" s="170"/>
      <c r="J19" s="170"/>
      <c r="K19" s="170"/>
      <c r="L19" s="170"/>
      <c r="M19" s="245"/>
      <c r="N19" s="170"/>
      <c r="O19" s="170"/>
      <c r="P19" s="245"/>
      <c r="Q19" s="169"/>
      <c r="R19" s="171"/>
      <c r="S19" s="374"/>
    </row>
    <row r="20" spans="1:19" ht="38.25" hidden="1" outlineLevel="2">
      <c r="A20" s="182"/>
      <c r="B20" s="183"/>
      <c r="C20" s="337" t="s">
        <v>586</v>
      </c>
      <c r="D20" s="168"/>
      <c r="E20" s="184"/>
      <c r="F20" s="184"/>
      <c r="G20" s="257"/>
      <c r="H20" s="173"/>
      <c r="I20" s="173"/>
      <c r="J20" s="173"/>
      <c r="K20" s="173"/>
      <c r="L20" s="173"/>
      <c r="M20" s="245"/>
      <c r="N20" s="170"/>
      <c r="O20" s="170"/>
      <c r="P20" s="245"/>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69"/>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72"/>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69"/>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9"/>
      <c r="B29" s="341" t="s">
        <v>366</v>
      </c>
      <c r="C29" s="335" t="s">
        <v>423</v>
      </c>
      <c r="D29" s="251"/>
      <c r="E29" s="252"/>
      <c r="F29" s="252"/>
      <c r="G29" s="263"/>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54"/>
      <c r="Q29" s="443" t="str">
        <f>IF(COUNTA(Q31:Q39)=0,"",COUNTA(Q31:Q39))</f>
        <v/>
      </c>
      <c r="R29" s="229"/>
      <c r="S29" s="351">
        <f>IF(R29=Instructions!$B$25,Instructions!$C$25,IF(R29=Instructions!$B$26,Instructions!$C$26,IF(R29=Instructions!$B$27,Instructions!$C$27,0)))</f>
        <v>0</v>
      </c>
    </row>
    <row r="30" spans="1:19" ht="25.5" hidden="1" outlineLevel="2">
      <c r="A30" s="180"/>
      <c r="B30" s="4"/>
      <c r="C30" s="337" t="s">
        <v>1049</v>
      </c>
      <c r="D30" s="168"/>
      <c r="E30" s="184"/>
      <c r="F30" s="184"/>
      <c r="G30" s="257"/>
      <c r="H30" s="173"/>
      <c r="I30" s="173"/>
      <c r="J30" s="173"/>
      <c r="K30" s="173"/>
      <c r="L30" s="173"/>
      <c r="M30" s="245"/>
      <c r="N30" s="170"/>
      <c r="O30" s="170"/>
      <c r="P30" s="245"/>
      <c r="Q30" s="169"/>
      <c r="R30" s="171"/>
      <c r="S30" s="374"/>
    </row>
    <row r="31" spans="1:19" ht="140.25" hidden="1" outlineLevel="2">
      <c r="A31" s="180"/>
      <c r="B31" s="4"/>
      <c r="C31" s="337" t="s">
        <v>587</v>
      </c>
      <c r="D31" s="168"/>
      <c r="E31" s="184"/>
      <c r="F31" s="184"/>
      <c r="G31" s="257"/>
      <c r="H31" s="173"/>
      <c r="I31" s="173"/>
      <c r="J31" s="173"/>
      <c r="K31" s="173"/>
      <c r="L31" s="173"/>
      <c r="M31" s="245"/>
      <c r="N31" s="170"/>
      <c r="O31" s="170"/>
      <c r="P31" s="245"/>
      <c r="Q31" s="169"/>
      <c r="R31" s="171"/>
      <c r="S31" s="374"/>
    </row>
    <row r="32" spans="1:19" ht="15" hidden="1" outlineLevel="1">
      <c r="A32" s="174"/>
      <c r="B32" s="336">
        <v>1</v>
      </c>
      <c r="C32" s="175"/>
      <c r="D32" s="168"/>
      <c r="E32" s="169"/>
      <c r="F32" s="172"/>
      <c r="G32" s="257"/>
      <c r="H32" s="170"/>
      <c r="I32" s="170"/>
      <c r="J32" s="170"/>
      <c r="K32" s="170"/>
      <c r="L32" s="170"/>
      <c r="M32" s="245"/>
      <c r="N32" s="170"/>
      <c r="O32" s="170"/>
      <c r="P32" s="245"/>
      <c r="Q32" s="169"/>
      <c r="R32" s="171"/>
      <c r="S32" s="374"/>
    </row>
    <row r="33" spans="1:19" ht="15" hidden="1" outlineLevel="1">
      <c r="A33" s="174"/>
      <c r="B33" s="336">
        <v>2</v>
      </c>
      <c r="C33" s="175"/>
      <c r="D33" s="168"/>
      <c r="E33" s="169"/>
      <c r="F33" s="172"/>
      <c r="G33" s="257"/>
      <c r="H33" s="170"/>
      <c r="I33" s="170"/>
      <c r="J33" s="170"/>
      <c r="K33" s="170"/>
      <c r="L33" s="170"/>
      <c r="M33" s="245"/>
      <c r="N33" s="170"/>
      <c r="O33" s="170"/>
      <c r="P33" s="232"/>
      <c r="Q33" s="169"/>
      <c r="R33" s="171"/>
      <c r="S33" s="374"/>
    </row>
    <row r="34" spans="1:19" ht="15" hidden="1" outlineLevel="1">
      <c r="A34" s="174"/>
      <c r="B34" s="336">
        <v>3</v>
      </c>
      <c r="C34" s="175"/>
      <c r="D34" s="168"/>
      <c r="E34" s="169"/>
      <c r="F34" s="169"/>
      <c r="G34" s="257"/>
      <c r="H34" s="170"/>
      <c r="I34" s="170"/>
      <c r="J34" s="170"/>
      <c r="K34" s="170"/>
      <c r="L34" s="170"/>
      <c r="M34" s="245"/>
      <c r="N34" s="170"/>
      <c r="O34" s="170"/>
      <c r="P34" s="232"/>
      <c r="Q34" s="169"/>
      <c r="R34" s="171"/>
      <c r="S34" s="374"/>
    </row>
    <row r="35" spans="1:19" ht="15" hidden="1" outlineLevel="1">
      <c r="A35" s="174"/>
      <c r="B35" s="336">
        <v>4</v>
      </c>
      <c r="C35" s="175"/>
      <c r="D35" s="168"/>
      <c r="E35" s="169"/>
      <c r="F35" s="172"/>
      <c r="G35" s="257"/>
      <c r="H35" s="170"/>
      <c r="I35" s="170"/>
      <c r="J35" s="170"/>
      <c r="K35" s="170"/>
      <c r="L35" s="170"/>
      <c r="M35" s="245"/>
      <c r="N35" s="170"/>
      <c r="O35" s="170"/>
      <c r="P35" s="232"/>
      <c r="Q35" s="169"/>
      <c r="R35" s="171"/>
      <c r="S35" s="374"/>
    </row>
    <row r="36" spans="1:19" ht="15" hidden="1" outlineLevel="1">
      <c r="A36" s="174"/>
      <c r="B36" s="336">
        <v>5</v>
      </c>
      <c r="C36" s="175"/>
      <c r="D36" s="168"/>
      <c r="E36" s="169"/>
      <c r="F36" s="169"/>
      <c r="G36" s="257"/>
      <c r="H36" s="170"/>
      <c r="I36" s="170"/>
      <c r="J36" s="170"/>
      <c r="K36" s="170"/>
      <c r="L36" s="170"/>
      <c r="M36" s="245"/>
      <c r="N36" s="170"/>
      <c r="O36" s="170"/>
      <c r="P36" s="232"/>
      <c r="Q36" s="169"/>
      <c r="R36" s="171"/>
      <c r="S36" s="374"/>
    </row>
    <row r="37" spans="1:19" ht="15" hidden="1" outlineLevel="1">
      <c r="A37" s="174"/>
      <c r="B37" s="336">
        <v>6</v>
      </c>
      <c r="C37" s="175"/>
      <c r="D37" s="168"/>
      <c r="E37" s="169"/>
      <c r="F37" s="169"/>
      <c r="G37" s="257"/>
      <c r="H37" s="170"/>
      <c r="I37" s="170"/>
      <c r="J37" s="170"/>
      <c r="K37" s="170"/>
      <c r="L37" s="170"/>
      <c r="M37" s="245"/>
      <c r="N37" s="170"/>
      <c r="O37" s="170"/>
      <c r="P37" s="232"/>
      <c r="Q37" s="169"/>
      <c r="R37" s="171"/>
      <c r="S37" s="374"/>
    </row>
    <row r="38" spans="1:19" ht="15" hidden="1" outlineLevel="1">
      <c r="A38" s="174"/>
      <c r="B38" s="336">
        <v>7</v>
      </c>
      <c r="C38" s="175"/>
      <c r="D38" s="168"/>
      <c r="E38" s="169"/>
      <c r="F38" s="169"/>
      <c r="G38" s="257"/>
      <c r="H38" s="170"/>
      <c r="I38" s="170"/>
      <c r="J38" s="170"/>
      <c r="K38" s="170"/>
      <c r="L38" s="170"/>
      <c r="M38" s="245"/>
      <c r="N38" s="170"/>
      <c r="O38" s="170"/>
      <c r="P38" s="232"/>
      <c r="Q38" s="169"/>
      <c r="R38" s="171"/>
      <c r="S38" s="374"/>
    </row>
    <row r="39" spans="1:19" ht="60" hidden="1" customHeight="1" outlineLevel="1">
      <c r="A39" s="174"/>
      <c r="B39" s="339" t="s">
        <v>353</v>
      </c>
      <c r="C39" s="175"/>
      <c r="D39" s="176"/>
      <c r="E39" s="169"/>
      <c r="F39" s="169"/>
      <c r="G39" s="265"/>
      <c r="H39" s="230"/>
      <c r="I39" s="230"/>
      <c r="J39" s="230"/>
      <c r="K39" s="230"/>
      <c r="L39" s="230"/>
      <c r="M39" s="238"/>
      <c r="N39" s="177"/>
      <c r="O39" s="177"/>
      <c r="P39" s="238"/>
      <c r="Q39" s="444"/>
      <c r="R39" s="171"/>
      <c r="S39" s="374"/>
    </row>
    <row r="40" spans="1:19" ht="30.75" customHeight="1" collapsed="1">
      <c r="A40" s="269"/>
      <c r="B40" s="341" t="s">
        <v>367</v>
      </c>
      <c r="C40" s="335" t="s">
        <v>1012</v>
      </c>
      <c r="D40" s="251"/>
      <c r="E40" s="252"/>
      <c r="F40" s="252"/>
      <c r="G40" s="263"/>
      <c r="H40" s="350" t="str">
        <f>IF(HasAffirmation(H44:H50,$O44:$O50),1,"")</f>
        <v/>
      </c>
      <c r="I40" s="350" t="str">
        <f>IF(HasAffirmation(I44:I50,$O44:$O50),1,"")</f>
        <v/>
      </c>
      <c r="J40" s="350" t="str">
        <f>IF(HasAffirmation(J44:J50,$O44:$O50),1,"")</f>
        <v/>
      </c>
      <c r="K40" s="350" t="str">
        <f>IF(HasAffirmation(K44:K50,$O44:$O50),1,"")</f>
        <v/>
      </c>
      <c r="L40" s="350" t="str">
        <f>IF(HasAffirmation(L44:L50,$O44:$O50),1,"")</f>
        <v/>
      </c>
      <c r="M40" s="254"/>
      <c r="N40" s="350">
        <f>COUNTA(N44:N50)</f>
        <v>0</v>
      </c>
      <c r="O40" s="350">
        <f>SUM(H40:L40)</f>
        <v>0</v>
      </c>
      <c r="P40" s="254"/>
      <c r="Q40" s="443" t="str">
        <f>IF(COUNTA(Q43:Q51)=0,"",COUNTA(Q43:Q51))</f>
        <v/>
      </c>
      <c r="R40" s="229"/>
      <c r="S40" s="351">
        <f>IF(R40=Instructions!$B$25,Instructions!$C$25,IF(R40=Instructions!$B$26,Instructions!$C$26,IF(R40=Instructions!$B$27,Instructions!$C$27,0)))</f>
        <v>0</v>
      </c>
    </row>
    <row r="41" spans="1:19" ht="51" hidden="1" outlineLevel="2">
      <c r="A41" s="180"/>
      <c r="B41" s="4"/>
      <c r="C41" s="337" t="s">
        <v>1013</v>
      </c>
      <c r="D41" s="168"/>
      <c r="E41" s="184"/>
      <c r="F41" s="184"/>
      <c r="G41" s="257"/>
      <c r="H41" s="173"/>
      <c r="I41" s="173"/>
      <c r="J41" s="173"/>
      <c r="K41" s="173"/>
      <c r="L41" s="173"/>
      <c r="M41" s="245"/>
      <c r="N41" s="170"/>
      <c r="O41" s="170"/>
      <c r="P41" s="245"/>
      <c r="Q41" s="169"/>
      <c r="R41" s="171"/>
      <c r="S41" s="374"/>
    </row>
    <row r="42" spans="1:19" ht="63.75" hidden="1" outlineLevel="2">
      <c r="A42" s="180"/>
      <c r="B42" s="4"/>
      <c r="C42" s="354" t="s">
        <v>1014</v>
      </c>
      <c r="D42" s="168"/>
      <c r="E42" s="184"/>
      <c r="F42" s="184"/>
      <c r="G42" s="257"/>
      <c r="H42" s="173"/>
      <c r="I42" s="173"/>
      <c r="J42" s="173"/>
      <c r="K42" s="173"/>
      <c r="L42" s="173"/>
      <c r="M42" s="245"/>
      <c r="N42" s="170"/>
      <c r="O42" s="170"/>
      <c r="P42" s="245"/>
      <c r="Q42" s="169"/>
      <c r="R42" s="171"/>
      <c r="S42" s="374"/>
    </row>
    <row r="43" spans="1:19" ht="38.25" hidden="1" outlineLevel="2">
      <c r="A43" s="180"/>
      <c r="B43" s="4"/>
      <c r="C43" s="337" t="s">
        <v>588</v>
      </c>
      <c r="D43" s="168"/>
      <c r="E43" s="184"/>
      <c r="F43" s="184"/>
      <c r="G43" s="257"/>
      <c r="H43" s="173"/>
      <c r="I43" s="173"/>
      <c r="J43" s="173"/>
      <c r="K43" s="173"/>
      <c r="L43" s="173"/>
      <c r="M43" s="245"/>
      <c r="N43" s="170"/>
      <c r="O43" s="170"/>
      <c r="P43" s="245"/>
      <c r="Q43" s="169"/>
      <c r="R43" s="171"/>
      <c r="S43" s="374"/>
    </row>
    <row r="44" spans="1:19" ht="15" hidden="1" outlineLevel="1">
      <c r="A44" s="174"/>
      <c r="B44" s="336">
        <v>1</v>
      </c>
      <c r="C44" s="175"/>
      <c r="D44" s="168"/>
      <c r="E44" s="169"/>
      <c r="F44" s="172"/>
      <c r="G44" s="257"/>
      <c r="H44" s="170"/>
      <c r="I44" s="170"/>
      <c r="J44" s="170"/>
      <c r="K44" s="170"/>
      <c r="L44" s="170"/>
      <c r="M44" s="245"/>
      <c r="N44" s="170"/>
      <c r="O44" s="170"/>
      <c r="P44" s="245"/>
      <c r="Q44" s="169"/>
      <c r="R44" s="171"/>
      <c r="S44" s="374"/>
    </row>
    <row r="45" spans="1:19" ht="15" hidden="1" outlineLevel="1">
      <c r="A45" s="174"/>
      <c r="B45" s="336">
        <v>2</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3</v>
      </c>
      <c r="C46" s="175"/>
      <c r="D46" s="168"/>
      <c r="E46" s="169"/>
      <c r="F46" s="169"/>
      <c r="G46" s="257"/>
      <c r="H46" s="170"/>
      <c r="I46" s="170"/>
      <c r="J46" s="170"/>
      <c r="K46" s="170"/>
      <c r="L46" s="170"/>
      <c r="M46" s="245"/>
      <c r="N46" s="170"/>
      <c r="O46" s="170"/>
      <c r="P46" s="232"/>
      <c r="Q46" s="169"/>
      <c r="R46" s="171"/>
      <c r="S46" s="374"/>
    </row>
    <row r="47" spans="1:19" ht="15" hidden="1" outlineLevel="1">
      <c r="A47" s="174"/>
      <c r="B47" s="336">
        <v>4</v>
      </c>
      <c r="C47" s="175"/>
      <c r="D47" s="168"/>
      <c r="E47" s="169"/>
      <c r="F47" s="172"/>
      <c r="G47" s="257"/>
      <c r="H47" s="170"/>
      <c r="I47" s="170"/>
      <c r="J47" s="170"/>
      <c r="K47" s="170"/>
      <c r="L47" s="170"/>
      <c r="M47" s="245"/>
      <c r="N47" s="170"/>
      <c r="O47" s="170"/>
      <c r="P47" s="232"/>
      <c r="Q47" s="169"/>
      <c r="R47" s="171"/>
      <c r="S47" s="374"/>
    </row>
    <row r="48" spans="1:19" ht="15" hidden="1" outlineLevel="1">
      <c r="A48" s="174"/>
      <c r="B48" s="336">
        <v>5</v>
      </c>
      <c r="C48" s="175"/>
      <c r="D48" s="168"/>
      <c r="E48" s="169"/>
      <c r="F48" s="169"/>
      <c r="G48" s="257"/>
      <c r="H48" s="170"/>
      <c r="I48" s="170"/>
      <c r="J48" s="170"/>
      <c r="K48" s="170"/>
      <c r="L48" s="170"/>
      <c r="M48" s="245"/>
      <c r="N48" s="170"/>
      <c r="O48" s="170"/>
      <c r="P48" s="232"/>
      <c r="Q48" s="169"/>
      <c r="R48" s="171"/>
      <c r="S48" s="374"/>
    </row>
    <row r="49" spans="1:19" ht="15" hidden="1" outlineLevel="1">
      <c r="A49" s="174"/>
      <c r="B49" s="336">
        <v>6</v>
      </c>
      <c r="C49" s="175"/>
      <c r="D49" s="168"/>
      <c r="E49" s="169"/>
      <c r="F49" s="169"/>
      <c r="G49" s="257"/>
      <c r="H49" s="170"/>
      <c r="I49" s="170"/>
      <c r="J49" s="170"/>
      <c r="K49" s="170"/>
      <c r="L49" s="170"/>
      <c r="M49" s="245"/>
      <c r="N49" s="170"/>
      <c r="O49" s="170"/>
      <c r="P49" s="232"/>
      <c r="Q49" s="169"/>
      <c r="R49" s="171"/>
      <c r="S49" s="374"/>
    </row>
    <row r="50" spans="1:19" ht="15" hidden="1" outlineLevel="1">
      <c r="A50" s="174"/>
      <c r="B50" s="336">
        <v>7</v>
      </c>
      <c r="C50" s="175"/>
      <c r="D50" s="168"/>
      <c r="E50" s="169"/>
      <c r="F50" s="169"/>
      <c r="G50" s="257"/>
      <c r="H50" s="170"/>
      <c r="I50" s="170"/>
      <c r="J50" s="170"/>
      <c r="K50" s="170"/>
      <c r="L50" s="170"/>
      <c r="M50" s="245"/>
      <c r="N50" s="170"/>
      <c r="O50" s="170"/>
      <c r="P50" s="232"/>
      <c r="Q50" s="169"/>
      <c r="R50" s="171"/>
      <c r="S50" s="374"/>
    </row>
    <row r="51" spans="1:19" ht="60" hidden="1" customHeight="1" outlineLevel="1">
      <c r="A51" s="174"/>
      <c r="B51" s="339" t="s">
        <v>353</v>
      </c>
      <c r="C51" s="175"/>
      <c r="D51" s="176"/>
      <c r="E51" s="169"/>
      <c r="F51" s="169"/>
      <c r="G51" s="265"/>
      <c r="H51" s="230"/>
      <c r="I51" s="230"/>
      <c r="J51" s="230"/>
      <c r="K51" s="230"/>
      <c r="L51" s="230"/>
      <c r="M51" s="238"/>
      <c r="N51" s="177"/>
      <c r="O51" s="177"/>
      <c r="P51" s="238"/>
      <c r="Q51" s="444"/>
      <c r="R51" s="171"/>
      <c r="S51" s="374"/>
    </row>
    <row r="52" spans="1:19" ht="36">
      <c r="A52" s="268"/>
      <c r="B52" s="353" t="s">
        <v>354</v>
      </c>
      <c r="C52" s="333" t="s">
        <v>253</v>
      </c>
      <c r="D52" s="234"/>
      <c r="E52" s="235"/>
      <c r="F52" s="235"/>
      <c r="G52" s="270"/>
      <c r="H52" s="347">
        <f>SUM(H53,H65,H77,H89,H101,H113,H124)</f>
        <v>0</v>
      </c>
      <c r="I52" s="347">
        <f>SUM(I53,I65,I77,I89,I101,I113,I124)</f>
        <v>0</v>
      </c>
      <c r="J52" s="347">
        <f>SUM(J53,J65,J77,J89,J101,J113,J124)</f>
        <v>0</v>
      </c>
      <c r="K52" s="347">
        <f>SUM(K53,K65,K77,K89,K101,K113,K124)</f>
        <v>0</v>
      </c>
      <c r="L52" s="347">
        <f>SUM(L53,L65,L77,L89,L101,L113,L124)</f>
        <v>0</v>
      </c>
      <c r="M52" s="237"/>
      <c r="N52" s="237"/>
      <c r="O52" s="348">
        <f>SUM(H52:L52)/(COUNT(H52:L52)*7)</f>
        <v>0</v>
      </c>
      <c r="P52" s="242"/>
      <c r="Q52" s="445"/>
      <c r="R52" s="228"/>
      <c r="S52" s="349">
        <f>AVERAGE(S53:S124)</f>
        <v>0</v>
      </c>
    </row>
    <row r="53" spans="1:19" ht="18.75" customHeight="1" collapsed="1">
      <c r="A53" s="269"/>
      <c r="B53" s="341" t="s">
        <v>368</v>
      </c>
      <c r="C53" s="335" t="s">
        <v>425</v>
      </c>
      <c r="D53" s="251"/>
      <c r="E53" s="252"/>
      <c r="F53" s="252"/>
      <c r="G53" s="26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4"/>
      <c r="Q53" s="443" t="str">
        <f>IF(COUNTA(Q56:Q64)=0,"",COUNTA(Q56:Q64))</f>
        <v/>
      </c>
      <c r="R53" s="229"/>
      <c r="S53" s="351">
        <f>IF(R53=Instructions!$B$25,Instructions!$C$25,IF(R53=Instructions!$B$26,Instructions!$C$26,IF(R53=Instructions!$B$27,Instructions!$C$27,0)))</f>
        <v>0</v>
      </c>
    </row>
    <row r="54" spans="1:19" ht="51" hidden="1" outlineLevel="2">
      <c r="A54" s="180"/>
      <c r="B54" s="4"/>
      <c r="C54" s="337" t="s">
        <v>1015</v>
      </c>
      <c r="D54" s="168"/>
      <c r="E54" s="184"/>
      <c r="F54" s="184"/>
      <c r="G54" s="257"/>
      <c r="H54" s="173"/>
      <c r="I54" s="173"/>
      <c r="J54" s="173"/>
      <c r="K54" s="173"/>
      <c r="L54" s="173"/>
      <c r="M54" s="245"/>
      <c r="N54" s="170"/>
      <c r="O54" s="170"/>
      <c r="P54" s="245"/>
      <c r="Q54" s="169"/>
      <c r="R54" s="171"/>
      <c r="S54" s="374"/>
    </row>
    <row r="55" spans="1:19" ht="89.25" hidden="1" outlineLevel="2">
      <c r="A55" s="180"/>
      <c r="B55" s="4"/>
      <c r="C55" s="354" t="s">
        <v>646</v>
      </c>
      <c r="D55" s="168"/>
      <c r="E55" s="184"/>
      <c r="F55" s="184"/>
      <c r="G55" s="257"/>
      <c r="H55" s="173"/>
      <c r="I55" s="173"/>
      <c r="J55" s="173"/>
      <c r="K55" s="173"/>
      <c r="L55" s="173"/>
      <c r="M55" s="245"/>
      <c r="N55" s="170"/>
      <c r="O55" s="170"/>
      <c r="P55" s="245"/>
      <c r="Q55" s="169"/>
      <c r="R55" s="171"/>
      <c r="S55" s="374"/>
    </row>
    <row r="56" spans="1:19" ht="51" hidden="1" outlineLevel="2">
      <c r="A56" s="180"/>
      <c r="B56" s="4"/>
      <c r="C56" s="337" t="s">
        <v>589</v>
      </c>
      <c r="D56" s="168"/>
      <c r="E56" s="184"/>
      <c r="F56" s="184"/>
      <c r="G56" s="257"/>
      <c r="H56" s="173"/>
      <c r="I56" s="173"/>
      <c r="J56" s="173"/>
      <c r="K56" s="173"/>
      <c r="L56" s="186"/>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5.75" customHeight="1" collapsed="1">
      <c r="A65" s="269"/>
      <c r="B65" s="341" t="s">
        <v>369</v>
      </c>
      <c r="C65" s="335" t="s">
        <v>426</v>
      </c>
      <c r="D65" s="251"/>
      <c r="E65" s="252"/>
      <c r="F65" s="252"/>
      <c r="G65" s="26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4"/>
      <c r="Q65" s="443" t="str">
        <f>IF(COUNTA(Q68:Q76)=0,"",COUNTA(Q68:Q76))</f>
        <v/>
      </c>
      <c r="R65" s="229"/>
      <c r="S65" s="351">
        <f>IF(R65=Instructions!$B$25,Instructions!$C$25,IF(R65=Instructions!$B$26,Instructions!$C$26,IF(R65=Instructions!$B$27,Instructions!$C$27,0)))</f>
        <v>0</v>
      </c>
    </row>
    <row r="66" spans="1:19" ht="51" hidden="1" outlineLevel="2">
      <c r="A66" s="180"/>
      <c r="B66" s="4"/>
      <c r="C66" s="337" t="s">
        <v>1016</v>
      </c>
      <c r="D66" s="168"/>
      <c r="E66" s="184"/>
      <c r="F66" s="184"/>
      <c r="G66" s="257"/>
      <c r="H66" s="173"/>
      <c r="I66" s="173"/>
      <c r="J66" s="173"/>
      <c r="K66" s="173"/>
      <c r="L66" s="173"/>
      <c r="M66" s="245"/>
      <c r="N66" s="170"/>
      <c r="O66" s="170"/>
      <c r="P66" s="245"/>
      <c r="Q66" s="169"/>
      <c r="R66" s="171"/>
      <c r="S66" s="374"/>
    </row>
    <row r="67" spans="1:19" ht="76.5" hidden="1" outlineLevel="2">
      <c r="A67" s="180"/>
      <c r="B67" s="4"/>
      <c r="C67" s="337" t="s">
        <v>1017</v>
      </c>
      <c r="D67" s="168"/>
      <c r="E67" s="184"/>
      <c r="F67" s="184"/>
      <c r="G67" s="257"/>
      <c r="H67" s="173"/>
      <c r="I67" s="173"/>
      <c r="J67" s="173"/>
      <c r="K67" s="173"/>
      <c r="L67" s="173"/>
      <c r="M67" s="245"/>
      <c r="N67" s="170"/>
      <c r="O67" s="170"/>
      <c r="P67" s="245"/>
      <c r="Q67" s="169"/>
      <c r="R67" s="171"/>
      <c r="S67" s="374"/>
    </row>
    <row r="68" spans="1:19" ht="60.75" hidden="1" customHeight="1" outlineLevel="2">
      <c r="A68" s="180"/>
      <c r="B68" s="4"/>
      <c r="C68" s="337" t="s">
        <v>590</v>
      </c>
      <c r="D68" s="168"/>
      <c r="E68" s="184"/>
      <c r="F68" s="184"/>
      <c r="G68" s="257"/>
      <c r="H68" s="173"/>
      <c r="I68" s="173"/>
      <c r="J68" s="173"/>
      <c r="K68" s="173"/>
      <c r="L68" s="173"/>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15.75" customHeight="1" collapsed="1">
      <c r="A77" s="269"/>
      <c r="B77" s="341" t="s">
        <v>370</v>
      </c>
      <c r="C77" s="335" t="s">
        <v>427</v>
      </c>
      <c r="D77" s="251"/>
      <c r="E77" s="252"/>
      <c r="F77" s="252"/>
      <c r="G77" s="26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4"/>
      <c r="Q77" s="443" t="str">
        <f>IF(COUNTA(Q80:Q88)=0,"",COUNTA(Q80:Q88))</f>
        <v/>
      </c>
      <c r="R77" s="229"/>
      <c r="S77" s="351">
        <f>IF(R77=Instructions!$B$25,Instructions!$C$25,IF(R77=Instructions!$B$26,Instructions!$C$26,IF(R77=Instructions!$B$27,Instructions!$C$27,0)))</f>
        <v>0</v>
      </c>
    </row>
    <row r="78" spans="1:19" ht="140.25" hidden="1" outlineLevel="2">
      <c r="A78" s="180"/>
      <c r="B78" s="4"/>
      <c r="C78" s="337" t="s">
        <v>1018</v>
      </c>
      <c r="D78" s="168"/>
      <c r="E78" s="184"/>
      <c r="F78" s="184"/>
      <c r="G78" s="257"/>
      <c r="H78" s="173"/>
      <c r="I78" s="173"/>
      <c r="J78" s="173"/>
      <c r="K78" s="173"/>
      <c r="L78" s="173"/>
      <c r="M78" s="245"/>
      <c r="N78" s="170"/>
      <c r="O78" s="170"/>
      <c r="P78" s="245"/>
      <c r="Q78" s="169"/>
      <c r="R78" s="171"/>
      <c r="S78" s="374"/>
    </row>
    <row r="79" spans="1:19" ht="89.25" hidden="1" outlineLevel="2">
      <c r="A79" s="180"/>
      <c r="B79" s="4"/>
      <c r="C79" s="337" t="s">
        <v>1019</v>
      </c>
      <c r="D79" s="168"/>
      <c r="E79" s="184"/>
      <c r="F79" s="184"/>
      <c r="G79" s="257"/>
      <c r="H79" s="173"/>
      <c r="I79" s="173"/>
      <c r="J79" s="173"/>
      <c r="K79" s="173"/>
      <c r="L79" s="173"/>
      <c r="M79" s="245"/>
      <c r="N79" s="170"/>
      <c r="O79" s="170"/>
      <c r="P79" s="245"/>
      <c r="Q79" s="169"/>
      <c r="R79" s="171"/>
      <c r="S79" s="374"/>
    </row>
    <row r="80" spans="1:19" ht="42.75" hidden="1" customHeight="1" outlineLevel="2">
      <c r="A80" s="180"/>
      <c r="B80" s="4"/>
      <c r="C80" s="337" t="s">
        <v>592</v>
      </c>
      <c r="D80" s="168"/>
      <c r="E80" s="184"/>
      <c r="F80" s="184"/>
      <c r="G80" s="257"/>
      <c r="H80" s="173"/>
      <c r="I80" s="173"/>
      <c r="J80" s="173"/>
      <c r="K80" s="173"/>
      <c r="L80" s="173"/>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15.75" customHeight="1" collapsed="1">
      <c r="A89" s="269"/>
      <c r="B89" s="341" t="s">
        <v>371</v>
      </c>
      <c r="C89" s="335" t="s">
        <v>428</v>
      </c>
      <c r="D89" s="251"/>
      <c r="E89" s="252"/>
      <c r="F89" s="252"/>
      <c r="G89" s="263"/>
      <c r="H89" s="350" t="str">
        <f>IF(HasAffirmation(H93:H99,$O93:$O99),1,"")</f>
        <v/>
      </c>
      <c r="I89" s="350" t="str">
        <f>IF(HasAffirmation(I93:I99,$O93:$O99),1,"")</f>
        <v/>
      </c>
      <c r="J89" s="350" t="str">
        <f>IF(HasAffirmation(J93:J99,$O93:$O99),1,"")</f>
        <v/>
      </c>
      <c r="K89" s="350" t="str">
        <f>IF(HasAffirmation(K93:K99,$O93:$O99),1,"")</f>
        <v/>
      </c>
      <c r="L89" s="350" t="str">
        <f>IF(HasAffirmation(L93:L99,$O93:$O99),1,"")</f>
        <v/>
      </c>
      <c r="M89" s="254"/>
      <c r="N89" s="350">
        <f>COUNTA(N93:N99)</f>
        <v>0</v>
      </c>
      <c r="O89" s="350">
        <f>SUM(H89:L89)</f>
        <v>0</v>
      </c>
      <c r="P89" s="254"/>
      <c r="Q89" s="443" t="str">
        <f>IF(COUNTA(Q92:Q100)=0,"",COUNTA(Q92:Q100))</f>
        <v/>
      </c>
      <c r="R89" s="229"/>
      <c r="S89" s="351">
        <f>IF(R89=Instructions!$B$25,Instructions!$C$25,IF(R89=Instructions!$B$26,Instructions!$C$26,IF(R89=Instructions!$B$27,Instructions!$C$27,0)))</f>
        <v>0</v>
      </c>
    </row>
    <row r="90" spans="1:19" ht="102" hidden="1" outlineLevel="2">
      <c r="A90" s="180"/>
      <c r="B90" s="4"/>
      <c r="C90" s="337" t="s">
        <v>1020</v>
      </c>
      <c r="D90" s="168"/>
      <c r="E90" s="184"/>
      <c r="F90" s="184"/>
      <c r="G90" s="257"/>
      <c r="H90" s="173"/>
      <c r="I90" s="173"/>
      <c r="J90" s="173"/>
      <c r="K90" s="173"/>
      <c r="L90" s="173"/>
      <c r="M90" s="245"/>
      <c r="N90" s="170"/>
      <c r="O90" s="170"/>
      <c r="P90" s="245"/>
      <c r="Q90" s="169"/>
      <c r="R90" s="171"/>
      <c r="S90" s="374"/>
    </row>
    <row r="91" spans="1:19" ht="76.5" hidden="1" outlineLevel="2">
      <c r="A91" s="180"/>
      <c r="B91" s="4"/>
      <c r="C91" s="337" t="s">
        <v>1021</v>
      </c>
      <c r="D91" s="168"/>
      <c r="E91" s="184"/>
      <c r="F91" s="184"/>
      <c r="G91" s="257"/>
      <c r="H91" s="173"/>
      <c r="I91" s="173"/>
      <c r="J91" s="173"/>
      <c r="K91" s="173"/>
      <c r="L91" s="173"/>
      <c r="M91" s="245"/>
      <c r="N91" s="170"/>
      <c r="O91" s="170"/>
      <c r="P91" s="245"/>
      <c r="Q91" s="169"/>
      <c r="R91" s="171"/>
      <c r="S91" s="374"/>
    </row>
    <row r="92" spans="1:19" ht="76.5" hidden="1" outlineLevel="2">
      <c r="A92" s="180"/>
      <c r="B92" s="4"/>
      <c r="C92" s="337" t="s">
        <v>591</v>
      </c>
      <c r="D92" s="168"/>
      <c r="E92" s="184"/>
      <c r="F92" s="184"/>
      <c r="G92" s="257"/>
      <c r="H92" s="173"/>
      <c r="I92" s="173"/>
      <c r="J92" s="173"/>
      <c r="K92" s="173"/>
      <c r="L92" s="173"/>
      <c r="M92" s="245"/>
      <c r="N92" s="170"/>
      <c r="O92" s="170"/>
      <c r="P92" s="245"/>
      <c r="Q92" s="169"/>
      <c r="R92" s="171"/>
      <c r="S92" s="374"/>
    </row>
    <row r="93" spans="1:19" ht="15" hidden="1" outlineLevel="1">
      <c r="A93" s="174"/>
      <c r="B93" s="336">
        <v>1</v>
      </c>
      <c r="C93" s="175"/>
      <c r="D93" s="168"/>
      <c r="E93" s="169"/>
      <c r="F93" s="172"/>
      <c r="G93" s="257"/>
      <c r="H93" s="170"/>
      <c r="I93" s="170"/>
      <c r="J93" s="170"/>
      <c r="K93" s="170"/>
      <c r="L93" s="170"/>
      <c r="M93" s="245"/>
      <c r="N93" s="170"/>
      <c r="O93" s="170"/>
      <c r="P93" s="245"/>
      <c r="Q93" s="169"/>
      <c r="R93" s="171"/>
      <c r="S93" s="374"/>
    </row>
    <row r="94" spans="1:19" ht="15" hidden="1" outlineLevel="1">
      <c r="A94" s="174"/>
      <c r="B94" s="336">
        <v>2</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3</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4</v>
      </c>
      <c r="C96" s="175"/>
      <c r="D96" s="168"/>
      <c r="E96" s="169"/>
      <c r="F96" s="172"/>
      <c r="G96" s="257"/>
      <c r="H96" s="170"/>
      <c r="I96" s="170"/>
      <c r="J96" s="170"/>
      <c r="K96" s="170"/>
      <c r="L96" s="170"/>
      <c r="M96" s="245"/>
      <c r="N96" s="170"/>
      <c r="O96" s="170"/>
      <c r="P96" s="245"/>
      <c r="Q96" s="169"/>
      <c r="R96" s="171"/>
      <c r="S96" s="374"/>
    </row>
    <row r="97" spans="1:19" ht="15" hidden="1" outlineLevel="1">
      <c r="A97" s="174"/>
      <c r="B97" s="336">
        <v>5</v>
      </c>
      <c r="C97" s="175"/>
      <c r="D97" s="168"/>
      <c r="E97" s="169"/>
      <c r="F97" s="169"/>
      <c r="G97" s="257"/>
      <c r="H97" s="170"/>
      <c r="I97" s="170"/>
      <c r="J97" s="170"/>
      <c r="K97" s="170"/>
      <c r="L97" s="170"/>
      <c r="M97" s="245"/>
      <c r="N97" s="170"/>
      <c r="O97" s="170"/>
      <c r="P97" s="245"/>
      <c r="Q97" s="169"/>
      <c r="R97" s="171"/>
      <c r="S97" s="374"/>
    </row>
    <row r="98" spans="1:19" ht="15" hidden="1" outlineLevel="1">
      <c r="A98" s="174"/>
      <c r="B98" s="336">
        <v>6</v>
      </c>
      <c r="C98" s="175"/>
      <c r="D98" s="168"/>
      <c r="E98" s="169"/>
      <c r="F98" s="169"/>
      <c r="G98" s="257"/>
      <c r="H98" s="170"/>
      <c r="I98" s="170"/>
      <c r="J98" s="170"/>
      <c r="K98" s="170"/>
      <c r="L98" s="170"/>
      <c r="M98" s="245"/>
      <c r="N98" s="170"/>
      <c r="O98" s="170"/>
      <c r="P98" s="245"/>
      <c r="Q98" s="169"/>
      <c r="R98" s="171"/>
      <c r="S98" s="374"/>
    </row>
    <row r="99" spans="1:19" ht="15" hidden="1" outlineLevel="1">
      <c r="A99" s="174"/>
      <c r="B99" s="336">
        <v>7</v>
      </c>
      <c r="C99" s="175"/>
      <c r="D99" s="168"/>
      <c r="E99" s="169"/>
      <c r="F99" s="169"/>
      <c r="G99" s="257"/>
      <c r="H99" s="170"/>
      <c r="I99" s="170"/>
      <c r="J99" s="170"/>
      <c r="K99" s="170"/>
      <c r="L99" s="170"/>
      <c r="M99" s="245"/>
      <c r="N99" s="170"/>
      <c r="O99" s="170"/>
      <c r="P99" s="245"/>
      <c r="Q99" s="169"/>
      <c r="R99" s="171"/>
      <c r="S99" s="374"/>
    </row>
    <row r="100" spans="1:19"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row>
    <row r="101" spans="1:19" ht="20.25" collapsed="1">
      <c r="A101" s="269"/>
      <c r="B101" s="341" t="s">
        <v>275</v>
      </c>
      <c r="C101" s="335" t="s">
        <v>410</v>
      </c>
      <c r="D101" s="251"/>
      <c r="E101" s="252"/>
      <c r="F101" s="252"/>
      <c r="G101" s="263"/>
      <c r="H101" s="350" t="str">
        <f>IF(HasAffirmation(H105:H111,$O105:$O111),1,"")</f>
        <v/>
      </c>
      <c r="I101" s="350" t="str">
        <f>IF(HasAffirmation(I105:I111,$O105:$O111),1,"")</f>
        <v/>
      </c>
      <c r="J101" s="350" t="str">
        <f>IF(HasAffirmation(J105:J111,$O105:$O111),1,"")</f>
        <v/>
      </c>
      <c r="K101" s="350" t="str">
        <f>IF(HasAffirmation(K105:K111,$O105:$O111),1,"")</f>
        <v/>
      </c>
      <c r="L101" s="350" t="str">
        <f>IF(HasAffirmation(L105:L111,$O105:$O111),1,"")</f>
        <v/>
      </c>
      <c r="M101" s="254"/>
      <c r="N101" s="350">
        <f>COUNTA(N105:N111)</f>
        <v>0</v>
      </c>
      <c r="O101" s="350">
        <f>SUM(H101:L101)</f>
        <v>0</v>
      </c>
      <c r="P101" s="254"/>
      <c r="Q101" s="443" t="str">
        <f>IF(COUNTA(Q104:Q112)=0,"",COUNTA(Q104:Q112))</f>
        <v/>
      </c>
      <c r="R101" s="229"/>
      <c r="S101" s="351">
        <f>IF(R101=Instructions!$B$25,Instructions!$C$25,IF(R101=Instructions!$B$26,Instructions!$C$26,IF(R101=Instructions!$B$27,Instructions!$C$27,0)))</f>
        <v>0</v>
      </c>
    </row>
    <row r="102" spans="1:19" ht="63.75" hidden="1" outlineLevel="2">
      <c r="A102" s="180"/>
      <c r="B102" s="4"/>
      <c r="C102" s="337" t="s">
        <v>1022</v>
      </c>
      <c r="D102" s="168"/>
      <c r="E102" s="184"/>
      <c r="F102" s="184"/>
      <c r="G102" s="257"/>
      <c r="H102" s="173"/>
      <c r="I102" s="173"/>
      <c r="J102" s="173"/>
      <c r="K102" s="173"/>
      <c r="L102" s="173"/>
      <c r="M102" s="245"/>
      <c r="N102" s="170"/>
      <c r="O102" s="170"/>
      <c r="P102" s="245"/>
      <c r="Q102" s="169"/>
      <c r="R102" s="171"/>
      <c r="S102" s="374"/>
    </row>
    <row r="103" spans="1:19" ht="63.75" hidden="1" outlineLevel="2">
      <c r="A103" s="180"/>
      <c r="B103" s="4"/>
      <c r="C103" s="337" t="s">
        <v>647</v>
      </c>
      <c r="D103" s="168"/>
      <c r="E103" s="184"/>
      <c r="F103" s="184"/>
      <c r="G103" s="257"/>
      <c r="H103" s="173"/>
      <c r="I103" s="173"/>
      <c r="J103" s="173"/>
      <c r="K103" s="173"/>
      <c r="L103" s="173"/>
      <c r="M103" s="245"/>
      <c r="N103" s="170"/>
      <c r="O103" s="170"/>
      <c r="P103" s="245"/>
      <c r="Q103" s="169"/>
      <c r="R103" s="171"/>
      <c r="S103" s="374"/>
    </row>
    <row r="104" spans="1:19" ht="63.75" hidden="1" outlineLevel="2">
      <c r="A104" s="180"/>
      <c r="B104" s="4"/>
      <c r="C104" s="337" t="s">
        <v>593</v>
      </c>
      <c r="D104" s="168"/>
      <c r="E104" s="184"/>
      <c r="F104" s="184"/>
      <c r="G104" s="257"/>
      <c r="H104" s="173"/>
      <c r="I104" s="173"/>
      <c r="J104" s="173"/>
      <c r="K104" s="173"/>
      <c r="L104" s="186"/>
      <c r="M104" s="245"/>
      <c r="N104" s="170"/>
      <c r="O104" s="170"/>
      <c r="P104" s="245"/>
      <c r="Q104" s="169"/>
      <c r="R104" s="171"/>
      <c r="S104" s="374"/>
    </row>
    <row r="105" spans="1:19"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row>
    <row r="107" spans="1:19"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row>
    <row r="109" spans="1:19"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row>
    <row r="110" spans="1:19"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row>
    <row r="111" spans="1:19"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row>
    <row r="112" spans="1:19"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row>
    <row r="113" spans="1:19" ht="20.25" collapsed="1">
      <c r="A113" s="269"/>
      <c r="B113" s="341" t="s">
        <v>277</v>
      </c>
      <c r="C113" s="335" t="s">
        <v>411</v>
      </c>
      <c r="D113" s="251"/>
      <c r="E113" s="252"/>
      <c r="F113" s="252"/>
      <c r="G113" s="263"/>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54"/>
      <c r="Q113" s="443" t="str">
        <f>IF(COUNTA(Q115:Q123)=0,"",COUNTA(Q115:Q123))</f>
        <v/>
      </c>
      <c r="R113" s="229"/>
      <c r="S113" s="351">
        <f>IF(R113=Instructions!$B$25,Instructions!$C$25,IF(R113=Instructions!$B$26,Instructions!$C$26,IF(R113=Instructions!$B$27,Instructions!$C$27,0)))</f>
        <v>0</v>
      </c>
    </row>
    <row r="114" spans="1:19" ht="25.5" hidden="1" outlineLevel="2">
      <c r="A114" s="180"/>
      <c r="B114" s="4"/>
      <c r="C114" s="337" t="s">
        <v>1023</v>
      </c>
      <c r="D114" s="168"/>
      <c r="E114" s="184"/>
      <c r="F114" s="184"/>
      <c r="G114" s="257"/>
      <c r="H114" s="173"/>
      <c r="I114" s="173"/>
      <c r="J114" s="173"/>
      <c r="K114" s="173"/>
      <c r="L114" s="173"/>
      <c r="M114" s="245"/>
      <c r="N114" s="170"/>
      <c r="O114" s="170"/>
      <c r="P114" s="245"/>
      <c r="Q114" s="169"/>
      <c r="R114" s="171"/>
      <c r="S114" s="374"/>
    </row>
    <row r="115" spans="1:19" ht="63.75" hidden="1" outlineLevel="2">
      <c r="A115" s="180"/>
      <c r="B115" s="4"/>
      <c r="C115" s="337" t="s">
        <v>594</v>
      </c>
      <c r="D115" s="168"/>
      <c r="E115" s="184"/>
      <c r="F115" s="184"/>
      <c r="G115" s="257"/>
      <c r="H115" s="173"/>
      <c r="I115" s="173"/>
      <c r="J115" s="173"/>
      <c r="K115" s="173"/>
      <c r="L115" s="173"/>
      <c r="M115" s="245"/>
      <c r="N115" s="170"/>
      <c r="O115" s="170"/>
      <c r="P115" s="245"/>
      <c r="Q115" s="169"/>
      <c r="R115" s="171"/>
      <c r="S115" s="374"/>
    </row>
    <row r="116" spans="1:19"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row>
    <row r="117" spans="1:19"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row>
    <row r="118" spans="1:19"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row>
    <row r="119" spans="1:19"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row>
    <row r="120" spans="1:19"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row>
    <row r="121" spans="1:19"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row>
    <row r="123" spans="1:19"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row>
    <row r="124" spans="1:19" ht="15.75" customHeight="1" collapsed="1">
      <c r="A124" s="269"/>
      <c r="B124" s="341" t="s">
        <v>278</v>
      </c>
      <c r="C124" s="335" t="s">
        <v>412</v>
      </c>
      <c r="D124" s="251"/>
      <c r="E124" s="252"/>
      <c r="F124" s="252"/>
      <c r="G124" s="263"/>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54"/>
      <c r="Q124" s="443" t="str">
        <f>IF(COUNTA(Q126:Q134)=0,"",COUNTA(Q126:Q134))</f>
        <v/>
      </c>
      <c r="R124" s="229"/>
      <c r="S124" s="351">
        <f>IF(R124=Instructions!$B$25,Instructions!$C$25,IF(R124=Instructions!$B$26,Instructions!$C$26,IF(R124=Instructions!$B$27,Instructions!$C$27,0)))</f>
        <v>0</v>
      </c>
    </row>
    <row r="125" spans="1:19" ht="25.5" hidden="1" outlineLevel="2">
      <c r="A125" s="180"/>
      <c r="B125" s="4"/>
      <c r="C125" s="337" t="s">
        <v>1024</v>
      </c>
      <c r="D125" s="168"/>
      <c r="E125" s="184"/>
      <c r="F125" s="184"/>
      <c r="G125" s="257"/>
      <c r="H125" s="173"/>
      <c r="I125" s="173"/>
      <c r="J125" s="173"/>
      <c r="K125" s="173"/>
      <c r="L125" s="173"/>
      <c r="M125" s="245"/>
      <c r="N125" s="170"/>
      <c r="O125" s="170"/>
      <c r="P125" s="245"/>
      <c r="Q125" s="169"/>
      <c r="R125" s="171"/>
      <c r="S125" s="374"/>
    </row>
    <row r="126" spans="1:19" ht="76.5" hidden="1" outlineLevel="2">
      <c r="A126" s="180"/>
      <c r="B126" s="4"/>
      <c r="C126" s="337" t="s">
        <v>595</v>
      </c>
      <c r="D126" s="168"/>
      <c r="E126" s="184"/>
      <c r="F126" s="184"/>
      <c r="G126" s="257"/>
      <c r="H126" s="173"/>
      <c r="I126" s="173"/>
      <c r="J126" s="173"/>
      <c r="K126" s="173"/>
      <c r="L126" s="173"/>
      <c r="M126" s="245"/>
      <c r="N126" s="170"/>
      <c r="O126" s="170"/>
      <c r="P126" s="245"/>
      <c r="Q126" s="169"/>
      <c r="R126" s="171"/>
      <c r="S126" s="374"/>
    </row>
    <row r="127" spans="1:19"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row>
    <row r="128" spans="1:19"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row>
    <row r="129" spans="1:19"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row>
    <row r="132" spans="1:19"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row>
    <row r="134" spans="1:19"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row>
    <row r="135" spans="1:19" ht="27.75">
      <c r="A135" s="268"/>
      <c r="B135" s="353" t="s">
        <v>355</v>
      </c>
      <c r="C135" s="333" t="s">
        <v>251</v>
      </c>
      <c r="D135" s="234"/>
      <c r="E135" s="235"/>
      <c r="F135" s="235"/>
      <c r="G135" s="270"/>
      <c r="H135" s="347">
        <f>SUM(H136,H147,H158)</f>
        <v>0</v>
      </c>
      <c r="I135" s="347">
        <f>SUM(I136,I147,I158)</f>
        <v>0</v>
      </c>
      <c r="J135" s="347">
        <f>SUM(J136,J147,J158)</f>
        <v>0</v>
      </c>
      <c r="K135" s="347">
        <f>SUM(K136,K147,K158)</f>
        <v>0</v>
      </c>
      <c r="L135" s="347">
        <f>SUM(L136,L147,L158)</f>
        <v>0</v>
      </c>
      <c r="M135" s="237"/>
      <c r="N135" s="237"/>
      <c r="O135" s="348">
        <f>SUM(H135:L135)/(COUNT(H135:L135)*3)</f>
        <v>0</v>
      </c>
      <c r="P135" s="242"/>
      <c r="Q135" s="445"/>
      <c r="R135" s="228"/>
      <c r="S135" s="349">
        <f>AVERAGE(S136:S169)</f>
        <v>0</v>
      </c>
    </row>
    <row r="136" spans="1:19" ht="23.25" customHeight="1" collapsed="1">
      <c r="A136" s="269"/>
      <c r="B136" s="341" t="s">
        <v>374</v>
      </c>
      <c r="C136" s="335" t="s">
        <v>413</v>
      </c>
      <c r="D136" s="251"/>
      <c r="E136" s="252"/>
      <c r="F136" s="252"/>
      <c r="G136" s="263"/>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54"/>
      <c r="Q136" s="443" t="str">
        <f>IF(COUNTA(Q138:Q146)=0,"",COUNTA(Q138:Q146))</f>
        <v/>
      </c>
      <c r="R136" s="229"/>
      <c r="S136" s="351">
        <f>IF(R136=Instructions!$B$25,Instructions!$C$25,IF(R136=Instructions!$B$26,Instructions!$C$26,IF(R136=Instructions!$B$27,Instructions!$C$27,0)))</f>
        <v>0</v>
      </c>
    </row>
    <row r="137" spans="1:19" ht="25.5" hidden="1" outlineLevel="2">
      <c r="A137" s="180"/>
      <c r="B137" s="4"/>
      <c r="C137" s="337" t="s">
        <v>1025</v>
      </c>
      <c r="D137" s="168"/>
      <c r="E137" s="184"/>
      <c r="F137" s="184"/>
      <c r="G137" s="257"/>
      <c r="H137" s="173"/>
      <c r="I137" s="173"/>
      <c r="J137" s="173"/>
      <c r="K137" s="173"/>
      <c r="L137" s="173"/>
      <c r="M137" s="245"/>
      <c r="N137" s="170"/>
      <c r="O137" s="170"/>
      <c r="P137" s="245"/>
      <c r="Q137" s="169"/>
      <c r="R137" s="171"/>
      <c r="S137" s="374"/>
    </row>
    <row r="138" spans="1:19" ht="63.75" hidden="1" outlineLevel="2">
      <c r="A138" s="180"/>
      <c r="B138" s="4"/>
      <c r="C138" s="337" t="s">
        <v>596</v>
      </c>
      <c r="D138" s="168"/>
      <c r="E138" s="184"/>
      <c r="F138" s="184"/>
      <c r="G138" s="257"/>
      <c r="H138" s="173"/>
      <c r="I138" s="173"/>
      <c r="J138" s="173"/>
      <c r="K138" s="173"/>
      <c r="L138" s="173"/>
      <c r="M138" s="245"/>
      <c r="N138" s="170"/>
      <c r="O138" s="170"/>
      <c r="P138" s="245"/>
      <c r="Q138" s="169"/>
      <c r="R138" s="171"/>
      <c r="S138" s="374"/>
    </row>
    <row r="139" spans="1:19" ht="15" hidden="1" outlineLevel="1">
      <c r="A139" s="174"/>
      <c r="B139" s="336">
        <v>1</v>
      </c>
      <c r="C139" s="175"/>
      <c r="D139" s="168"/>
      <c r="E139" s="169"/>
      <c r="F139" s="172"/>
      <c r="G139" s="257"/>
      <c r="H139" s="170"/>
      <c r="I139" s="170"/>
      <c r="J139" s="170"/>
      <c r="K139" s="170"/>
      <c r="L139" s="170"/>
      <c r="M139" s="245"/>
      <c r="N139" s="170"/>
      <c r="O139" s="170"/>
      <c r="P139" s="245"/>
      <c r="Q139" s="169"/>
      <c r="R139" s="171"/>
      <c r="S139" s="374"/>
    </row>
    <row r="140" spans="1:19" ht="15" hidden="1" outlineLevel="1">
      <c r="A140" s="174"/>
      <c r="B140" s="336">
        <v>2</v>
      </c>
      <c r="C140" s="175"/>
      <c r="D140" s="168"/>
      <c r="E140" s="169"/>
      <c r="F140" s="172"/>
      <c r="G140" s="257"/>
      <c r="H140" s="170"/>
      <c r="I140" s="170"/>
      <c r="J140" s="170"/>
      <c r="K140" s="170"/>
      <c r="L140" s="170"/>
      <c r="M140" s="245"/>
      <c r="N140" s="170"/>
      <c r="O140" s="170"/>
      <c r="P140" s="245"/>
      <c r="Q140" s="185"/>
      <c r="R140" s="187"/>
      <c r="S140" s="374"/>
    </row>
    <row r="141" spans="1:19" ht="15" hidden="1" outlineLevel="1">
      <c r="A141" s="174"/>
      <c r="B141" s="336">
        <v>3</v>
      </c>
      <c r="C141" s="175"/>
      <c r="D141" s="168"/>
      <c r="E141" s="169"/>
      <c r="F141" s="169"/>
      <c r="G141" s="257"/>
      <c r="H141" s="170"/>
      <c r="I141" s="170"/>
      <c r="J141" s="170"/>
      <c r="K141" s="170"/>
      <c r="L141" s="170"/>
      <c r="M141" s="245"/>
      <c r="N141" s="170"/>
      <c r="O141" s="170"/>
      <c r="P141" s="245"/>
      <c r="Q141" s="185"/>
      <c r="R141" s="187"/>
      <c r="S141" s="374"/>
    </row>
    <row r="142" spans="1:19" ht="15" hidden="1" outlineLevel="1">
      <c r="A142" s="174"/>
      <c r="B142" s="336">
        <v>4</v>
      </c>
      <c r="C142" s="175"/>
      <c r="D142" s="168"/>
      <c r="E142" s="169"/>
      <c r="F142" s="172"/>
      <c r="G142" s="257"/>
      <c r="H142" s="170"/>
      <c r="I142" s="170"/>
      <c r="J142" s="170"/>
      <c r="K142" s="170"/>
      <c r="L142" s="170"/>
      <c r="M142" s="245"/>
      <c r="N142" s="170"/>
      <c r="O142" s="170"/>
      <c r="P142" s="245"/>
      <c r="Q142" s="185"/>
      <c r="R142" s="187"/>
      <c r="S142" s="374"/>
    </row>
    <row r="143" spans="1:19" ht="15" hidden="1" outlineLevel="1">
      <c r="A143" s="174"/>
      <c r="B143" s="336">
        <v>5</v>
      </c>
      <c r="C143" s="175"/>
      <c r="D143" s="168"/>
      <c r="E143" s="169"/>
      <c r="F143" s="169"/>
      <c r="G143" s="257"/>
      <c r="H143" s="170"/>
      <c r="I143" s="170"/>
      <c r="J143" s="170"/>
      <c r="K143" s="170"/>
      <c r="L143" s="170"/>
      <c r="M143" s="245"/>
      <c r="N143" s="170"/>
      <c r="O143" s="170"/>
      <c r="P143" s="245"/>
      <c r="Q143" s="185"/>
      <c r="R143" s="187"/>
      <c r="S143" s="374"/>
    </row>
    <row r="144" spans="1:19" ht="15" hidden="1" outlineLevel="1">
      <c r="A144" s="174"/>
      <c r="B144" s="336">
        <v>6</v>
      </c>
      <c r="C144" s="175"/>
      <c r="D144" s="168"/>
      <c r="E144" s="169"/>
      <c r="F144" s="169"/>
      <c r="G144" s="257"/>
      <c r="H144" s="170"/>
      <c r="I144" s="170"/>
      <c r="J144" s="170"/>
      <c r="K144" s="170"/>
      <c r="L144" s="170"/>
      <c r="M144" s="245"/>
      <c r="N144" s="170"/>
      <c r="O144" s="170"/>
      <c r="P144" s="245"/>
      <c r="Q144" s="185"/>
      <c r="R144" s="187"/>
      <c r="S144" s="374"/>
    </row>
    <row r="145" spans="1:19" ht="15" hidden="1" outlineLevel="1">
      <c r="A145" s="174"/>
      <c r="B145" s="336">
        <v>7</v>
      </c>
      <c r="C145" s="175"/>
      <c r="D145" s="168"/>
      <c r="E145" s="169"/>
      <c r="F145" s="169"/>
      <c r="G145" s="257"/>
      <c r="H145" s="170"/>
      <c r="I145" s="170"/>
      <c r="J145" s="170"/>
      <c r="K145" s="170"/>
      <c r="L145" s="170"/>
      <c r="M145" s="245"/>
      <c r="N145" s="170"/>
      <c r="O145" s="170"/>
      <c r="P145" s="245"/>
      <c r="Q145" s="185"/>
      <c r="R145" s="187"/>
      <c r="S145" s="374"/>
    </row>
    <row r="146" spans="1:19"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row>
    <row r="147" spans="1:19" ht="20.25" collapsed="1">
      <c r="A147" s="269"/>
      <c r="B147" s="341" t="s">
        <v>375</v>
      </c>
      <c r="C147" s="335" t="s">
        <v>1026</v>
      </c>
      <c r="D147" s="251"/>
      <c r="E147" s="252"/>
      <c r="F147" s="252"/>
      <c r="G147" s="263"/>
      <c r="H147" s="350" t="str">
        <f>IF(HasAffirmation(H150:H156,$O150:$O156),1,"")</f>
        <v/>
      </c>
      <c r="I147" s="350" t="str">
        <f>IF(HasAffirmation(I150:I156,$O150:$O156),1,"")</f>
        <v/>
      </c>
      <c r="J147" s="350" t="str">
        <f>IF(HasAffirmation(J150:J156,$O150:$O156),1,"")</f>
        <v/>
      </c>
      <c r="K147" s="350" t="str">
        <f>IF(HasAffirmation(K150:K156,$O150:$O156),1,"")</f>
        <v/>
      </c>
      <c r="L147" s="350" t="str">
        <f>IF(HasAffirmation(L150:L156,$O150:$O156),1,"")</f>
        <v/>
      </c>
      <c r="M147" s="254"/>
      <c r="N147" s="350">
        <f>COUNTA(N150:N156)</f>
        <v>0</v>
      </c>
      <c r="O147" s="350">
        <f>SUM(H147:L147)</f>
        <v>0</v>
      </c>
      <c r="P147" s="254"/>
      <c r="Q147" s="443" t="str">
        <f>IF(COUNTA(Q149:Q157)=0,"",COUNTA(Q149:Q157))</f>
        <v/>
      </c>
      <c r="R147" s="229"/>
      <c r="S147" s="351">
        <f>IF(R147=Instructions!$B$25,Instructions!$C$25,IF(R147=Instructions!$B$26,Instructions!$C$26,IF(R147=Instructions!$B$27,Instructions!$C$27,0)))</f>
        <v>0</v>
      </c>
    </row>
    <row r="148" spans="1:19" ht="89.25" hidden="1" outlineLevel="2">
      <c r="A148" s="180"/>
      <c r="B148" s="4"/>
      <c r="C148" s="337" t="s">
        <v>1027</v>
      </c>
      <c r="D148" s="168"/>
      <c r="E148" s="184"/>
      <c r="F148" s="184"/>
      <c r="G148" s="257"/>
      <c r="H148" s="173"/>
      <c r="I148" s="173"/>
      <c r="J148" s="173"/>
      <c r="K148" s="173"/>
      <c r="L148" s="173"/>
      <c r="M148" s="245"/>
      <c r="N148" s="170"/>
      <c r="O148" s="170"/>
      <c r="P148" s="245"/>
      <c r="Q148" s="169"/>
      <c r="R148" s="171"/>
      <c r="S148" s="374"/>
    </row>
    <row r="149" spans="1:19" ht="51" hidden="1" outlineLevel="2">
      <c r="A149" s="180"/>
      <c r="B149" s="4"/>
      <c r="C149" s="337" t="s">
        <v>597</v>
      </c>
      <c r="D149" s="168"/>
      <c r="E149" s="184"/>
      <c r="F149" s="184"/>
      <c r="G149" s="257"/>
      <c r="H149" s="173"/>
      <c r="I149" s="173"/>
      <c r="J149" s="173"/>
      <c r="K149" s="173"/>
      <c r="L149" s="186"/>
      <c r="M149" s="245"/>
      <c r="N149" s="170"/>
      <c r="O149" s="170"/>
      <c r="P149" s="245"/>
      <c r="Q149" s="169"/>
      <c r="R149" s="171"/>
      <c r="S149" s="374"/>
    </row>
    <row r="150" spans="1:19" ht="15" hidden="1" outlineLevel="1">
      <c r="A150" s="174"/>
      <c r="B150" s="336">
        <v>1</v>
      </c>
      <c r="C150" s="175"/>
      <c r="D150" s="168"/>
      <c r="E150" s="169"/>
      <c r="F150" s="172"/>
      <c r="G150" s="257"/>
      <c r="H150" s="170"/>
      <c r="I150" s="170"/>
      <c r="J150" s="170"/>
      <c r="K150" s="170"/>
      <c r="L150" s="170"/>
      <c r="M150" s="245"/>
      <c r="N150" s="170"/>
      <c r="O150" s="170"/>
      <c r="P150" s="245"/>
      <c r="Q150" s="169"/>
      <c r="R150" s="171"/>
      <c r="S150" s="374"/>
    </row>
    <row r="151" spans="1:19" ht="15" hidden="1" outlineLevel="1">
      <c r="A151" s="174"/>
      <c r="B151" s="336">
        <v>2</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3</v>
      </c>
      <c r="C152" s="175"/>
      <c r="D152" s="168"/>
      <c r="E152" s="169"/>
      <c r="F152" s="169"/>
      <c r="G152" s="257"/>
      <c r="H152" s="170"/>
      <c r="I152" s="170"/>
      <c r="J152" s="170"/>
      <c r="K152" s="170"/>
      <c r="L152" s="170"/>
      <c r="M152" s="245"/>
      <c r="N152" s="170"/>
      <c r="O152" s="170"/>
      <c r="P152" s="245"/>
      <c r="Q152" s="169"/>
      <c r="R152" s="171"/>
      <c r="S152" s="374"/>
    </row>
    <row r="153" spans="1:19" ht="15" hidden="1" outlineLevel="1">
      <c r="A153" s="174"/>
      <c r="B153" s="336">
        <v>4</v>
      </c>
      <c r="C153" s="175"/>
      <c r="D153" s="168"/>
      <c r="E153" s="169"/>
      <c r="F153" s="172"/>
      <c r="G153" s="257"/>
      <c r="H153" s="170"/>
      <c r="I153" s="170"/>
      <c r="J153" s="170"/>
      <c r="K153" s="170"/>
      <c r="L153" s="170"/>
      <c r="M153" s="245"/>
      <c r="N153" s="170"/>
      <c r="O153" s="170"/>
      <c r="P153" s="245"/>
      <c r="Q153" s="169"/>
      <c r="R153" s="171"/>
      <c r="S153" s="374"/>
    </row>
    <row r="154" spans="1:19" ht="15" hidden="1" outlineLevel="1">
      <c r="A154" s="174"/>
      <c r="B154" s="336">
        <v>5</v>
      </c>
      <c r="C154" s="175"/>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6</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7</v>
      </c>
      <c r="C156" s="175"/>
      <c r="D156" s="168"/>
      <c r="E156" s="169"/>
      <c r="F156" s="169"/>
      <c r="G156" s="257"/>
      <c r="H156" s="170"/>
      <c r="I156" s="170"/>
      <c r="J156" s="170"/>
      <c r="K156" s="170"/>
      <c r="L156" s="170"/>
      <c r="M156" s="245"/>
      <c r="N156" s="170"/>
      <c r="O156" s="170"/>
      <c r="P156" s="245"/>
      <c r="Q156" s="169"/>
      <c r="R156" s="171"/>
      <c r="S156" s="374"/>
    </row>
    <row r="157" spans="1:19"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row>
    <row r="158" spans="1:19" ht="31.5" collapsed="1">
      <c r="A158" s="269"/>
      <c r="B158" s="341" t="s">
        <v>376</v>
      </c>
      <c r="C158" s="335" t="s">
        <v>343</v>
      </c>
      <c r="D158" s="251"/>
      <c r="E158" s="252"/>
      <c r="F158" s="252"/>
      <c r="G158" s="263"/>
      <c r="H158" s="350" t="str">
        <f>IF(HasAffirmation(H162:H168,$O162:$O168),1,"")</f>
        <v/>
      </c>
      <c r="I158" s="350" t="str">
        <f>IF(HasAffirmation(I162:I168,$O162:$O168),1,"")</f>
        <v/>
      </c>
      <c r="J158" s="350" t="str">
        <f>IF(HasAffirmation(J162:J168,$O162:$O168),1,"")</f>
        <v/>
      </c>
      <c r="K158" s="350" t="str">
        <f>IF(HasAffirmation(K162:K168,$O162:$O168),1,"")</f>
        <v/>
      </c>
      <c r="L158" s="350" t="str">
        <f>IF(HasAffirmation(L162:L168,$O162:$O168),1,"")</f>
        <v/>
      </c>
      <c r="M158" s="254"/>
      <c r="N158" s="350">
        <f>COUNTA(N162:N168)</f>
        <v>0</v>
      </c>
      <c r="O158" s="350">
        <f>SUM(H158:L158)</f>
        <v>0</v>
      </c>
      <c r="P158" s="254"/>
      <c r="Q158" s="443" t="str">
        <f>IF(COUNTA(Q161:Q169)=0,"",COUNTA(Q161:Q169))</f>
        <v/>
      </c>
      <c r="R158" s="229"/>
      <c r="S158" s="351">
        <f>IF(R158=Instructions!$B$25,Instructions!$C$25,IF(R158=Instructions!$B$26,Instructions!$C$26,IF(R158=Instructions!$B$27,Instructions!$C$27,0)))</f>
        <v>0</v>
      </c>
    </row>
    <row r="159" spans="1:19" ht="38.25" hidden="1" outlineLevel="2">
      <c r="A159" s="180"/>
      <c r="B159" s="4"/>
      <c r="C159" s="337" t="s">
        <v>1029</v>
      </c>
      <c r="D159" s="168"/>
      <c r="E159" s="184"/>
      <c r="F159" s="184"/>
      <c r="G159" s="257"/>
      <c r="H159" s="173"/>
      <c r="I159" s="173"/>
      <c r="J159" s="173"/>
      <c r="K159" s="173"/>
      <c r="L159" s="173"/>
      <c r="M159" s="245"/>
      <c r="N159" s="170"/>
      <c r="O159" s="170"/>
      <c r="P159" s="245"/>
      <c r="Q159" s="169"/>
      <c r="R159" s="171"/>
      <c r="S159" s="374"/>
    </row>
    <row r="160" spans="1:19" ht="102" hidden="1" outlineLevel="2">
      <c r="A160" s="180"/>
      <c r="B160" s="4"/>
      <c r="C160" s="337" t="s">
        <v>1028</v>
      </c>
      <c r="D160" s="168"/>
      <c r="E160" s="184"/>
      <c r="F160" s="184"/>
      <c r="G160" s="257"/>
      <c r="H160" s="173"/>
      <c r="I160" s="173"/>
      <c r="J160" s="173"/>
      <c r="K160" s="173"/>
      <c r="L160" s="173"/>
      <c r="M160" s="245"/>
      <c r="N160" s="170"/>
      <c r="O160" s="170"/>
      <c r="P160" s="245"/>
      <c r="Q160" s="169"/>
      <c r="R160" s="171"/>
      <c r="S160" s="374"/>
    </row>
    <row r="161" spans="1:19" ht="140.25" hidden="1" outlineLevel="2">
      <c r="A161" s="180"/>
      <c r="B161" s="4"/>
      <c r="C161" s="337" t="s">
        <v>598</v>
      </c>
      <c r="D161" s="179"/>
      <c r="E161" s="185"/>
      <c r="F161" s="185"/>
      <c r="G161" s="257"/>
      <c r="H161" s="188"/>
      <c r="I161" s="188"/>
      <c r="J161" s="188"/>
      <c r="K161" s="188"/>
      <c r="L161" s="173"/>
      <c r="M161" s="257"/>
      <c r="N161" s="167"/>
      <c r="O161" s="167"/>
      <c r="P161" s="257"/>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57"/>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ht="27.75">
      <c r="A170" s="239"/>
      <c r="B170" s="332" t="s">
        <v>490</v>
      </c>
      <c r="C170" s="333" t="s">
        <v>491</v>
      </c>
      <c r="D170" s="240"/>
      <c r="E170" s="241"/>
      <c r="F170" s="241"/>
      <c r="G170" s="242"/>
      <c r="H170" s="347">
        <f>SUM(H171,H182,H194,H205,H216,H226,H236,H247,H258,H268)</f>
        <v>0</v>
      </c>
      <c r="I170" s="347">
        <f>SUM(I171,I182,I194,I205,I216,I226,I236,I247,I258,I268)</f>
        <v>0</v>
      </c>
      <c r="J170" s="347">
        <f>SUM(J171,J182,J194,J205,J216,J226,J236,J247,J258,J268)</f>
        <v>0</v>
      </c>
      <c r="K170" s="347">
        <f>SUM(K171,K182,K194,K205,K216,K226,K236,K247,K258,K268)</f>
        <v>0</v>
      </c>
      <c r="L170" s="347">
        <f>SUM(L171,L182,L194,L205,L216,L226,L236,L247,L258,L268)</f>
        <v>0</v>
      </c>
      <c r="M170" s="237"/>
      <c r="N170" s="237"/>
      <c r="O170" s="348">
        <f>SUM(H170:L170)/(COUNT(H170:L170)*10)</f>
        <v>0</v>
      </c>
      <c r="P170" s="242"/>
      <c r="Q170" s="235"/>
      <c r="R170" s="228"/>
      <c r="S170" s="349">
        <f>AVERAGE(S171:S268)</f>
        <v>0</v>
      </c>
    </row>
    <row r="171" spans="1:19" s="306" customFormat="1" ht="31.5" collapsed="1">
      <c r="A171" s="243"/>
      <c r="B171" s="341" t="s">
        <v>489</v>
      </c>
      <c r="C171" s="335" t="s">
        <v>333</v>
      </c>
      <c r="D171" s="251"/>
      <c r="E171" s="255"/>
      <c r="F171" s="255"/>
      <c r="G171" s="256"/>
      <c r="H171" s="350" t="str">
        <f>IF(HasAffirmation(H174:H180,$O174:$O180),1,"")</f>
        <v/>
      </c>
      <c r="I171" s="350" t="str">
        <f>IF(HasAffirmation(I174:I180,$O174:$O180),1,"")</f>
        <v/>
      </c>
      <c r="J171" s="350" t="str">
        <f>IF(HasAffirmation(J174:J180,$O174:$O180),1,"")</f>
        <v/>
      </c>
      <c r="K171" s="350" t="str">
        <f>IF(HasAffirmation(K174:K180,$O174:$O180),1,"")</f>
        <v/>
      </c>
      <c r="L171" s="350" t="str">
        <f>IF(HasAffirmation(L174:L180,$O174:$O180),1,"")</f>
        <v/>
      </c>
      <c r="M171" s="254"/>
      <c r="N171" s="350">
        <f>COUNTA(N174:N180)</f>
        <v>0</v>
      </c>
      <c r="O171" s="350">
        <f>SUM(H171:L171)</f>
        <v>0</v>
      </c>
      <c r="P171" s="244"/>
      <c r="Q171" s="443" t="str">
        <f>IF(COUNTA(Q173:Q181)=0,"",COUNTA(Q173:Q181))</f>
        <v/>
      </c>
      <c r="R171" s="229"/>
      <c r="S171" s="351">
        <f>IF(R171=Instructions!$B$25,Instructions!$C$25,IF(R171=Instructions!$B$26,Instructions!$C$26,IF(R171=Instructions!$B$27,Instructions!$C$27,0)))</f>
        <v>0</v>
      </c>
    </row>
    <row r="172" spans="1:19" ht="38.25" hidden="1" outlineLevel="2">
      <c r="A172" s="178"/>
      <c r="B172" s="4"/>
      <c r="C172" s="337" t="s">
        <v>1400</v>
      </c>
      <c r="D172" s="168"/>
      <c r="E172" s="169"/>
      <c r="F172" s="169"/>
      <c r="G172" s="257"/>
      <c r="H172" s="170"/>
      <c r="I172" s="170"/>
      <c r="J172" s="170"/>
      <c r="K172" s="170"/>
      <c r="L172" s="170"/>
      <c r="M172" s="245"/>
      <c r="N172" s="170"/>
      <c r="O172" s="170"/>
      <c r="P172" s="245"/>
      <c r="Q172" s="456"/>
      <c r="R172" s="171"/>
      <c r="S172" s="374"/>
    </row>
    <row r="173" spans="1:19" ht="204" hidden="1" customHeight="1" outlineLevel="2">
      <c r="A173" s="178"/>
      <c r="B173" s="4"/>
      <c r="C173" s="337" t="s">
        <v>606</v>
      </c>
      <c r="D173" s="168"/>
      <c r="E173" s="169"/>
      <c r="F173" s="169"/>
      <c r="G173" s="257"/>
      <c r="H173" s="170"/>
      <c r="I173" s="170"/>
      <c r="J173" s="170"/>
      <c r="K173" s="170"/>
      <c r="L173" s="170"/>
      <c r="M173" s="245"/>
      <c r="N173" s="170"/>
      <c r="O173" s="170"/>
      <c r="P173" s="245"/>
      <c r="Q173" s="169"/>
      <c r="R173" s="171"/>
      <c r="S173" s="374"/>
    </row>
    <row r="174" spans="1:19" ht="15" hidden="1" outlineLevel="1">
      <c r="A174" s="174"/>
      <c r="B174" s="336">
        <v>1</v>
      </c>
      <c r="C174" s="175"/>
      <c r="D174" s="168"/>
      <c r="E174" s="169"/>
      <c r="F174" s="172"/>
      <c r="G174" s="257"/>
      <c r="H174" s="170"/>
      <c r="I174" s="170"/>
      <c r="J174" s="170"/>
      <c r="K174" s="170"/>
      <c r="L174" s="170"/>
      <c r="M174" s="245"/>
      <c r="N174" s="170"/>
      <c r="O174" s="170"/>
      <c r="P174" s="245"/>
      <c r="Q174" s="169"/>
      <c r="R174" s="171"/>
      <c r="S174" s="374"/>
    </row>
    <row r="175" spans="1:19" ht="15" hidden="1" outlineLevel="1">
      <c r="A175" s="174"/>
      <c r="B175" s="336">
        <v>2</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3</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4</v>
      </c>
      <c r="C177" s="175"/>
      <c r="D177" s="168"/>
      <c r="E177" s="169"/>
      <c r="F177" s="172"/>
      <c r="G177" s="257"/>
      <c r="H177" s="170"/>
      <c r="I177" s="170"/>
      <c r="J177" s="170"/>
      <c r="K177" s="170"/>
      <c r="L177" s="170"/>
      <c r="M177" s="245"/>
      <c r="N177" s="170"/>
      <c r="O177" s="170"/>
      <c r="P177" s="245"/>
      <c r="Q177" s="169"/>
      <c r="R177" s="171"/>
      <c r="S177" s="374"/>
    </row>
    <row r="178" spans="1:19" ht="15" hidden="1" outlineLevel="1">
      <c r="A178" s="174"/>
      <c r="B178" s="336">
        <v>5</v>
      </c>
      <c r="C178" s="175"/>
      <c r="D178" s="168"/>
      <c r="E178" s="169"/>
      <c r="F178" s="169"/>
      <c r="G178" s="257"/>
      <c r="H178" s="170"/>
      <c r="I178" s="170"/>
      <c r="J178" s="170"/>
      <c r="K178" s="170"/>
      <c r="L178" s="170"/>
      <c r="M178" s="245"/>
      <c r="N178" s="170"/>
      <c r="O178" s="170"/>
      <c r="P178" s="245"/>
      <c r="Q178" s="169"/>
      <c r="R178" s="171"/>
      <c r="S178" s="374"/>
    </row>
    <row r="179" spans="1:19" ht="15" hidden="1" outlineLevel="1">
      <c r="A179" s="174"/>
      <c r="B179" s="336">
        <v>6</v>
      </c>
      <c r="C179" s="175"/>
      <c r="D179" s="168"/>
      <c r="E179" s="169"/>
      <c r="F179" s="169"/>
      <c r="G179" s="257"/>
      <c r="H179" s="170"/>
      <c r="I179" s="170"/>
      <c r="J179" s="170"/>
      <c r="K179" s="170"/>
      <c r="L179" s="170"/>
      <c r="M179" s="245"/>
      <c r="N179" s="170"/>
      <c r="O179" s="170"/>
      <c r="P179" s="245"/>
      <c r="Q179" s="169"/>
      <c r="R179" s="171"/>
      <c r="S179" s="374"/>
    </row>
    <row r="180" spans="1:19" ht="15" hidden="1" outlineLevel="1">
      <c r="A180" s="174"/>
      <c r="B180" s="336">
        <v>7</v>
      </c>
      <c r="C180" s="175"/>
      <c r="D180" s="168"/>
      <c r="E180" s="169"/>
      <c r="F180" s="169"/>
      <c r="G180" s="257"/>
      <c r="H180" s="170"/>
      <c r="I180" s="170"/>
      <c r="J180" s="170"/>
      <c r="K180" s="170"/>
      <c r="L180" s="170"/>
      <c r="M180" s="245"/>
      <c r="N180" s="170"/>
      <c r="O180" s="170"/>
      <c r="P180" s="245"/>
      <c r="Q180" s="169"/>
      <c r="R180" s="171"/>
      <c r="S180" s="374"/>
    </row>
    <row r="181" spans="1:19"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row>
    <row r="182" spans="1:19" s="306" customFormat="1" ht="15.75" collapsed="1">
      <c r="A182" s="243"/>
      <c r="B182" s="341" t="s">
        <v>380</v>
      </c>
      <c r="C182" s="335" t="s">
        <v>334</v>
      </c>
      <c r="D182" s="251"/>
      <c r="E182" s="255"/>
      <c r="F182" s="255"/>
      <c r="G182" s="256"/>
      <c r="H182" s="350" t="str">
        <f>IF(HasAffirmation(H186:H192,$O186:$O192),1,"")</f>
        <v/>
      </c>
      <c r="I182" s="350" t="str">
        <f>IF(HasAffirmation(I186:I192,$O186:$O192),1,"")</f>
        <v/>
      </c>
      <c r="J182" s="350" t="str">
        <f>IF(HasAffirmation(J186:J192,$O186:$O192),1,"")</f>
        <v/>
      </c>
      <c r="K182" s="350" t="str">
        <f>IF(HasAffirmation(K186:K192,$O186:$O192),1,"")</f>
        <v/>
      </c>
      <c r="L182" s="350" t="str">
        <f>IF(HasAffirmation(L186:L192,$O186:$O192),1,"")</f>
        <v/>
      </c>
      <c r="M182" s="254"/>
      <c r="N182" s="350">
        <f>COUNTA(N186:N192)</f>
        <v>0</v>
      </c>
      <c r="O182" s="350">
        <f>SUM(H182:L182)</f>
        <v>0</v>
      </c>
      <c r="P182" s="244"/>
      <c r="Q182" s="443" t="str">
        <f>IF(COUNTA(Q185:Q193)=0,"",COUNTA(Q185:Q193))</f>
        <v/>
      </c>
      <c r="R182" s="229"/>
      <c r="S182" s="351">
        <f>IF(R182=Instructions!$B$25,Instructions!$C$25,IF(R182=Instructions!$B$26,Instructions!$C$26,IF(R182=Instructions!$B$27,Instructions!$C$27,0)))</f>
        <v>0</v>
      </c>
    </row>
    <row r="183" spans="1:19" ht="63.75" hidden="1" outlineLevel="2">
      <c r="A183" s="178"/>
      <c r="B183" s="4"/>
      <c r="C183" s="337" t="s">
        <v>642</v>
      </c>
      <c r="D183" s="168"/>
      <c r="E183" s="169"/>
      <c r="F183" s="169"/>
      <c r="G183" s="257"/>
      <c r="H183" s="170"/>
      <c r="I183" s="170"/>
      <c r="J183" s="170"/>
      <c r="K183" s="170"/>
      <c r="L183" s="170"/>
      <c r="M183" s="245"/>
      <c r="N183" s="170"/>
      <c r="O183" s="170"/>
      <c r="P183" s="245"/>
      <c r="Q183" s="169"/>
      <c r="R183" s="171"/>
      <c r="S183" s="374"/>
    </row>
    <row r="184" spans="1:19" ht="38.25" hidden="1" outlineLevel="2">
      <c r="A184" s="178"/>
      <c r="B184" s="4"/>
      <c r="C184" s="363" t="s">
        <v>1422</v>
      </c>
      <c r="D184" s="168"/>
      <c r="E184" s="169"/>
      <c r="F184" s="169"/>
      <c r="G184" s="257"/>
      <c r="H184" s="170"/>
      <c r="I184" s="170"/>
      <c r="J184" s="170"/>
      <c r="K184" s="170"/>
      <c r="L184" s="170"/>
      <c r="M184" s="245"/>
      <c r="N184" s="170"/>
      <c r="O184" s="170"/>
      <c r="P184" s="245"/>
      <c r="Q184" s="169"/>
      <c r="R184" s="171"/>
      <c r="S184" s="374"/>
    </row>
    <row r="185" spans="1:19" ht="325.5" hidden="1" customHeight="1" outlineLevel="2">
      <c r="A185" s="178"/>
      <c r="B185" s="4"/>
      <c r="C185" s="337" t="s">
        <v>607</v>
      </c>
      <c r="D185" s="168"/>
      <c r="E185" s="169"/>
      <c r="F185" s="169"/>
      <c r="G185" s="257"/>
      <c r="H185" s="170"/>
      <c r="I185" s="170"/>
      <c r="J185" s="170"/>
      <c r="K185" s="170"/>
      <c r="L185" s="170"/>
      <c r="M185" s="245"/>
      <c r="N185" s="170"/>
      <c r="O185" s="170"/>
      <c r="P185" s="245"/>
      <c r="Q185" s="169"/>
      <c r="R185" s="171"/>
      <c r="S185" s="374"/>
    </row>
    <row r="186" spans="1:19" ht="15" hidden="1" outlineLevel="1">
      <c r="A186" s="174"/>
      <c r="B186" s="336">
        <v>1</v>
      </c>
      <c r="C186" s="175"/>
      <c r="D186" s="168"/>
      <c r="E186" s="169"/>
      <c r="F186" s="172"/>
      <c r="G186" s="257"/>
      <c r="H186" s="170"/>
      <c r="I186" s="170"/>
      <c r="J186" s="170"/>
      <c r="K186" s="170"/>
      <c r="L186" s="170"/>
      <c r="M186" s="245"/>
      <c r="N186" s="170"/>
      <c r="O186" s="170"/>
      <c r="P186" s="245"/>
      <c r="Q186" s="169"/>
      <c r="R186" s="171"/>
      <c r="S186" s="374"/>
    </row>
    <row r="187" spans="1:19" ht="15" hidden="1" outlineLevel="1">
      <c r="A187" s="174"/>
      <c r="B187" s="336">
        <v>2</v>
      </c>
      <c r="C187" s="175"/>
      <c r="D187" s="168"/>
      <c r="E187" s="169"/>
      <c r="F187" s="172"/>
      <c r="G187" s="257"/>
      <c r="H187" s="170"/>
      <c r="I187" s="170"/>
      <c r="J187" s="170"/>
      <c r="K187" s="170"/>
      <c r="L187" s="170"/>
      <c r="M187" s="245"/>
      <c r="N187" s="170"/>
      <c r="O187" s="170"/>
      <c r="P187" s="245"/>
      <c r="Q187" s="169"/>
      <c r="R187" s="171"/>
      <c r="S187" s="374"/>
    </row>
    <row r="188" spans="1:19" ht="15" hidden="1" outlineLevel="1">
      <c r="A188" s="174"/>
      <c r="B188" s="336">
        <v>3</v>
      </c>
      <c r="C188" s="175"/>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4</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5</v>
      </c>
      <c r="C190" s="175"/>
      <c r="D190" s="168"/>
      <c r="E190" s="169"/>
      <c r="F190" s="169"/>
      <c r="G190" s="257"/>
      <c r="H190" s="170"/>
      <c r="I190" s="170"/>
      <c r="J190" s="170"/>
      <c r="K190" s="170"/>
      <c r="L190" s="170"/>
      <c r="M190" s="245"/>
      <c r="N190" s="170"/>
      <c r="O190" s="170"/>
      <c r="P190" s="245"/>
      <c r="Q190" s="169"/>
      <c r="R190" s="171"/>
      <c r="S190" s="374"/>
    </row>
    <row r="191" spans="1:19" ht="15" hidden="1" outlineLevel="1">
      <c r="A191" s="174"/>
      <c r="B191" s="336">
        <v>6</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7</v>
      </c>
      <c r="C192" s="175"/>
      <c r="D192" s="168"/>
      <c r="E192" s="169"/>
      <c r="F192" s="169"/>
      <c r="G192" s="257"/>
      <c r="H192" s="170"/>
      <c r="I192" s="170"/>
      <c r="J192" s="170"/>
      <c r="K192" s="170"/>
      <c r="L192" s="170"/>
      <c r="M192" s="245"/>
      <c r="N192" s="170"/>
      <c r="O192" s="170"/>
      <c r="P192" s="245"/>
      <c r="Q192" s="169"/>
      <c r="R192" s="171"/>
      <c r="S192" s="374"/>
    </row>
    <row r="193" spans="1:19"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row>
    <row r="194" spans="1:19" s="306" customFormat="1" ht="31.5" collapsed="1">
      <c r="A194" s="243"/>
      <c r="B194" s="341" t="s">
        <v>382</v>
      </c>
      <c r="C194" s="335" t="s">
        <v>335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row>
    <row r="195" spans="1:19" ht="25.5" hidden="1" outlineLevel="2">
      <c r="A195" s="178"/>
      <c r="B195" s="4"/>
      <c r="C195" s="363" t="s">
        <v>1435</v>
      </c>
      <c r="D195" s="168"/>
      <c r="E195" s="169"/>
      <c r="F195" s="169"/>
      <c r="G195" s="257"/>
      <c r="H195" s="170"/>
      <c r="I195" s="170"/>
      <c r="J195" s="170"/>
      <c r="K195" s="170"/>
      <c r="L195" s="170"/>
      <c r="M195" s="245"/>
      <c r="N195" s="170"/>
      <c r="O195" s="170"/>
      <c r="P195" s="245"/>
      <c r="Q195" s="169"/>
      <c r="R195" s="171"/>
      <c r="S195" s="374"/>
    </row>
    <row r="196" spans="1:19" ht="187.5" hidden="1" customHeight="1" outlineLevel="2">
      <c r="A196" s="178"/>
      <c r="B196" s="4"/>
      <c r="C196" s="337" t="s">
        <v>608</v>
      </c>
      <c r="D196" s="168"/>
      <c r="E196" s="169"/>
      <c r="F196" s="169"/>
      <c r="G196" s="257"/>
      <c r="H196" s="170"/>
      <c r="I196" s="170"/>
      <c r="J196" s="170"/>
      <c r="K196" s="170"/>
      <c r="L196" s="170"/>
      <c r="M196" s="245"/>
      <c r="N196" s="170"/>
      <c r="O196" s="170"/>
      <c r="P196" s="245"/>
      <c r="Q196" s="169"/>
      <c r="R196" s="171"/>
      <c r="S196" s="374"/>
    </row>
    <row r="197" spans="1:19" ht="15" hidden="1" outlineLevel="1">
      <c r="A197" s="174"/>
      <c r="B197" s="336">
        <v>1</v>
      </c>
      <c r="C197" s="175"/>
      <c r="D197" s="168"/>
      <c r="E197" s="169"/>
      <c r="F197" s="172"/>
      <c r="G197" s="257"/>
      <c r="H197" s="170"/>
      <c r="I197" s="170"/>
      <c r="J197" s="170"/>
      <c r="K197" s="170"/>
      <c r="L197" s="170"/>
      <c r="M197" s="245"/>
      <c r="N197" s="170"/>
      <c r="O197" s="170"/>
      <c r="P197" s="245"/>
      <c r="Q197" s="169"/>
      <c r="R197" s="171"/>
      <c r="S197" s="374"/>
    </row>
    <row r="198" spans="1:19" ht="15" hidden="1" outlineLevel="1">
      <c r="A198" s="174"/>
      <c r="B198" s="336">
        <v>2</v>
      </c>
      <c r="C198" s="175"/>
      <c r="D198" s="168"/>
      <c r="E198" s="169"/>
      <c r="F198" s="172"/>
      <c r="G198" s="257"/>
      <c r="H198" s="170"/>
      <c r="I198" s="170"/>
      <c r="J198" s="170"/>
      <c r="K198" s="170"/>
      <c r="L198" s="170"/>
      <c r="M198" s="245"/>
      <c r="N198" s="170"/>
      <c r="O198" s="170"/>
      <c r="P198" s="245"/>
      <c r="Q198" s="169"/>
      <c r="R198" s="171"/>
      <c r="S198" s="374"/>
    </row>
    <row r="199" spans="1:19" ht="15" hidden="1" outlineLevel="1">
      <c r="A199" s="174"/>
      <c r="B199" s="336">
        <v>3</v>
      </c>
      <c r="C199" s="175"/>
      <c r="D199" s="168"/>
      <c r="E199" s="169"/>
      <c r="F199" s="169"/>
      <c r="G199" s="257"/>
      <c r="H199" s="170"/>
      <c r="I199" s="170"/>
      <c r="J199" s="170"/>
      <c r="K199" s="170"/>
      <c r="L199" s="170"/>
      <c r="M199" s="245"/>
      <c r="N199" s="170"/>
      <c r="O199" s="170"/>
      <c r="P199" s="245"/>
      <c r="Q199" s="169"/>
      <c r="R199" s="171"/>
      <c r="S199" s="374"/>
    </row>
    <row r="200" spans="1:19" ht="15" hidden="1" outlineLevel="1">
      <c r="A200" s="174"/>
      <c r="B200" s="336">
        <v>4</v>
      </c>
      <c r="C200" s="175"/>
      <c r="D200" s="168"/>
      <c r="E200" s="169"/>
      <c r="F200" s="172"/>
      <c r="G200" s="257"/>
      <c r="H200" s="170"/>
      <c r="I200" s="170"/>
      <c r="J200" s="170"/>
      <c r="K200" s="170"/>
      <c r="L200" s="170"/>
      <c r="M200" s="245"/>
      <c r="N200" s="170"/>
      <c r="O200" s="170"/>
      <c r="P200" s="245"/>
      <c r="Q200" s="169"/>
      <c r="R200" s="171"/>
      <c r="S200" s="374"/>
    </row>
    <row r="201" spans="1:19" ht="15" hidden="1" outlineLevel="1">
      <c r="A201" s="174"/>
      <c r="B201" s="336">
        <v>5</v>
      </c>
      <c r="C201" s="175"/>
      <c r="D201" s="168"/>
      <c r="E201" s="169"/>
      <c r="F201" s="169"/>
      <c r="G201" s="257"/>
      <c r="H201" s="170"/>
      <c r="I201" s="170"/>
      <c r="J201" s="170"/>
      <c r="K201" s="170"/>
      <c r="L201" s="170"/>
      <c r="M201" s="245"/>
      <c r="N201" s="170"/>
      <c r="O201" s="170"/>
      <c r="P201" s="245"/>
      <c r="Q201" s="169"/>
      <c r="R201" s="171"/>
      <c r="S201" s="374"/>
    </row>
    <row r="202" spans="1:19" ht="15" hidden="1" outlineLevel="1">
      <c r="A202" s="174"/>
      <c r="B202" s="336">
        <v>6</v>
      </c>
      <c r="C202" s="175"/>
      <c r="D202" s="168"/>
      <c r="E202" s="169"/>
      <c r="F202" s="169"/>
      <c r="G202" s="257"/>
      <c r="H202" s="170"/>
      <c r="I202" s="170"/>
      <c r="J202" s="170"/>
      <c r="K202" s="170"/>
      <c r="L202" s="170"/>
      <c r="M202" s="245"/>
      <c r="N202" s="170"/>
      <c r="O202" s="170"/>
      <c r="P202" s="245"/>
      <c r="Q202" s="169"/>
      <c r="R202" s="171"/>
      <c r="S202" s="374"/>
    </row>
    <row r="203" spans="1:19" ht="15" hidden="1" outlineLevel="1">
      <c r="A203" s="174"/>
      <c r="B203" s="336">
        <v>7</v>
      </c>
      <c r="C203" s="175"/>
      <c r="D203" s="168"/>
      <c r="E203" s="169"/>
      <c r="F203" s="169"/>
      <c r="G203" s="257"/>
      <c r="H203" s="170"/>
      <c r="I203" s="170"/>
      <c r="J203" s="170"/>
      <c r="K203" s="170"/>
      <c r="L203" s="170"/>
      <c r="M203" s="245"/>
      <c r="N203" s="170"/>
      <c r="O203" s="170"/>
      <c r="P203" s="245"/>
      <c r="Q203" s="169"/>
      <c r="R203" s="171"/>
      <c r="S203" s="374"/>
    </row>
    <row r="204" spans="1:19"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row>
    <row r="205" spans="1:19" s="306" customFormat="1" ht="31.5" collapsed="1">
      <c r="A205" s="243"/>
      <c r="B205" s="341" t="s">
        <v>384</v>
      </c>
      <c r="C205" s="335" t="s">
        <v>336</v>
      </c>
      <c r="D205" s="251"/>
      <c r="E205" s="255"/>
      <c r="F205" s="255"/>
      <c r="G205" s="256"/>
      <c r="H205" s="350" t="str">
        <f>IF(HasAffirmation(H208:H214,$O208:$O214),1,"")</f>
        <v/>
      </c>
      <c r="I205" s="350" t="str">
        <f>IF(HasAffirmation(I208:I214,$O208:$O214),1,"")</f>
        <v/>
      </c>
      <c r="J205" s="350" t="str">
        <f>IF(HasAffirmation(J208:J214,$O208:$O214),1,"")</f>
        <v/>
      </c>
      <c r="K205" s="350" t="str">
        <f>IF(HasAffirmation(K208:K214,$O208:$O214),1,"")</f>
        <v/>
      </c>
      <c r="L205" s="350" t="str">
        <f>IF(HasAffirmation(L208:L214,$O208:$O214),1,"")</f>
        <v/>
      </c>
      <c r="M205" s="254"/>
      <c r="N205" s="350">
        <f>COUNTA(N208:N214)</f>
        <v>0</v>
      </c>
      <c r="O205" s="350">
        <f>SUM(H205:L205)</f>
        <v>0</v>
      </c>
      <c r="P205" s="244"/>
      <c r="Q205" s="443" t="str">
        <f>IF(COUNTA(Q207:Q215)=0,"",COUNTA(Q207:Q215))</f>
        <v/>
      </c>
      <c r="R205" s="229"/>
      <c r="S205" s="351">
        <f>IF(R205=Instructions!$B$25,Instructions!$C$25,IF(R205=Instructions!$B$26,Instructions!$C$26,IF(R205=Instructions!$B$27,Instructions!$C$27,0)))</f>
        <v>0</v>
      </c>
    </row>
    <row r="206" spans="1:19" ht="51" hidden="1" outlineLevel="2">
      <c r="A206" s="178"/>
      <c r="B206" s="4"/>
      <c r="C206" s="337" t="s">
        <v>582</v>
      </c>
      <c r="D206" s="168"/>
      <c r="E206" s="169"/>
      <c r="F206" s="169"/>
      <c r="G206" s="257"/>
      <c r="H206" s="170"/>
      <c r="I206" s="170"/>
      <c r="J206" s="170"/>
      <c r="K206" s="170"/>
      <c r="L206" s="170"/>
      <c r="M206" s="245"/>
      <c r="N206" s="170"/>
      <c r="O206" s="170"/>
      <c r="P206" s="245"/>
      <c r="Q206" s="169"/>
      <c r="R206" s="171"/>
      <c r="S206" s="374"/>
    </row>
    <row r="207" spans="1:19" ht="140.25" hidden="1" outlineLevel="2">
      <c r="A207" s="178"/>
      <c r="B207" s="4"/>
      <c r="C207" s="337" t="s">
        <v>897</v>
      </c>
      <c r="D207" s="168"/>
      <c r="E207" s="169"/>
      <c r="F207" s="169"/>
      <c r="G207" s="257"/>
      <c r="H207" s="170"/>
      <c r="I207" s="170"/>
      <c r="J207" s="170"/>
      <c r="K207" s="170"/>
      <c r="L207" s="170"/>
      <c r="M207" s="245"/>
      <c r="N207" s="170"/>
      <c r="O207" s="170"/>
      <c r="P207" s="245"/>
      <c r="Q207" s="169"/>
      <c r="R207" s="171"/>
      <c r="S207" s="374"/>
    </row>
    <row r="208" spans="1:19" ht="15" hidden="1" outlineLevel="1">
      <c r="A208" s="174"/>
      <c r="B208" s="336">
        <v>1</v>
      </c>
      <c r="C208" s="175"/>
      <c r="D208" s="168"/>
      <c r="E208" s="169"/>
      <c r="F208" s="172"/>
      <c r="G208" s="257"/>
      <c r="H208" s="170"/>
      <c r="I208" s="170"/>
      <c r="J208" s="170"/>
      <c r="K208" s="170"/>
      <c r="L208" s="170"/>
      <c r="M208" s="245"/>
      <c r="N208" s="170"/>
      <c r="O208" s="170"/>
      <c r="P208" s="245"/>
      <c r="Q208" s="169"/>
      <c r="R208" s="171"/>
      <c r="S208" s="374"/>
    </row>
    <row r="209" spans="1:19" ht="15" hidden="1" outlineLevel="1">
      <c r="A209" s="174"/>
      <c r="B209" s="336">
        <v>2</v>
      </c>
      <c r="C209" s="175"/>
      <c r="D209" s="168"/>
      <c r="E209" s="169"/>
      <c r="F209" s="172"/>
      <c r="G209" s="257"/>
      <c r="H209" s="170"/>
      <c r="I209" s="170"/>
      <c r="J209" s="170"/>
      <c r="K209" s="170"/>
      <c r="L209" s="170"/>
      <c r="M209" s="245"/>
      <c r="N209" s="170"/>
      <c r="O209" s="170"/>
      <c r="P209" s="245"/>
      <c r="Q209" s="169"/>
      <c r="R209" s="171"/>
      <c r="S209" s="374"/>
    </row>
    <row r="210" spans="1:19" ht="15" hidden="1" outlineLevel="1">
      <c r="A210" s="174"/>
      <c r="B210" s="336">
        <v>3</v>
      </c>
      <c r="C210" s="175"/>
      <c r="D210" s="168"/>
      <c r="E210" s="169"/>
      <c r="F210" s="169"/>
      <c r="G210" s="257"/>
      <c r="H210" s="170"/>
      <c r="I210" s="170"/>
      <c r="J210" s="170"/>
      <c r="K210" s="170"/>
      <c r="L210" s="170"/>
      <c r="M210" s="245"/>
      <c r="N210" s="170"/>
      <c r="O210" s="170"/>
      <c r="P210" s="245"/>
      <c r="Q210" s="169"/>
      <c r="R210" s="171"/>
      <c r="S210" s="374"/>
    </row>
    <row r="211" spans="1:19" ht="15" hidden="1" outlineLevel="1">
      <c r="A211" s="174"/>
      <c r="B211" s="336">
        <v>4</v>
      </c>
      <c r="C211" s="175"/>
      <c r="D211" s="168"/>
      <c r="E211" s="169"/>
      <c r="F211" s="172"/>
      <c r="G211" s="257"/>
      <c r="H211" s="170"/>
      <c r="I211" s="170"/>
      <c r="J211" s="170"/>
      <c r="K211" s="170"/>
      <c r="L211" s="170"/>
      <c r="M211" s="245"/>
      <c r="N211" s="170"/>
      <c r="O211" s="170"/>
      <c r="P211" s="245"/>
      <c r="Q211" s="169"/>
      <c r="R211" s="171"/>
      <c r="S211" s="374"/>
    </row>
    <row r="212" spans="1:19" ht="15" hidden="1" outlineLevel="1">
      <c r="A212" s="174"/>
      <c r="B212" s="336">
        <v>5</v>
      </c>
      <c r="C212" s="175"/>
      <c r="D212" s="168"/>
      <c r="E212" s="169"/>
      <c r="F212" s="169"/>
      <c r="G212" s="257"/>
      <c r="H212" s="170"/>
      <c r="I212" s="170"/>
      <c r="J212" s="170"/>
      <c r="K212" s="170"/>
      <c r="L212" s="170"/>
      <c r="M212" s="245"/>
      <c r="N212" s="170"/>
      <c r="O212" s="170"/>
      <c r="P212" s="245"/>
      <c r="Q212" s="169"/>
      <c r="R212" s="171"/>
      <c r="S212" s="374"/>
    </row>
    <row r="213" spans="1:19" ht="15" hidden="1" outlineLevel="1">
      <c r="A213" s="174"/>
      <c r="B213" s="336">
        <v>6</v>
      </c>
      <c r="C213" s="175"/>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7</v>
      </c>
      <c r="C214" s="175"/>
      <c r="D214" s="168"/>
      <c r="E214" s="169"/>
      <c r="F214" s="169"/>
      <c r="G214" s="257"/>
      <c r="H214" s="170"/>
      <c r="I214" s="170"/>
      <c r="J214" s="170"/>
      <c r="K214" s="170"/>
      <c r="L214" s="170"/>
      <c r="M214" s="245"/>
      <c r="N214" s="170"/>
      <c r="O214" s="170"/>
      <c r="P214" s="245"/>
      <c r="Q214" s="169"/>
      <c r="R214" s="171"/>
      <c r="S214" s="374"/>
    </row>
    <row r="215" spans="1:19" ht="60" hidden="1" customHeight="1" outlineLevel="1">
      <c r="A215" s="174"/>
      <c r="B215" s="339" t="s">
        <v>353</v>
      </c>
      <c r="C215" s="175"/>
      <c r="D215" s="176"/>
      <c r="E215" s="169"/>
      <c r="F215" s="169"/>
      <c r="G215" s="265"/>
      <c r="H215" s="230"/>
      <c r="I215" s="230"/>
      <c r="J215" s="230"/>
      <c r="K215" s="230"/>
      <c r="L215" s="230"/>
      <c r="M215" s="238"/>
      <c r="N215" s="177"/>
      <c r="O215" s="177"/>
      <c r="P215" s="238"/>
      <c r="Q215" s="444"/>
      <c r="R215" s="171"/>
      <c r="S215" s="374"/>
    </row>
    <row r="216" spans="1:19" s="306" customFormat="1" ht="31.5" collapsed="1">
      <c r="A216" s="243"/>
      <c r="B216" s="341" t="s">
        <v>386</v>
      </c>
      <c r="C216" s="335" t="s">
        <v>337</v>
      </c>
      <c r="D216" s="251"/>
      <c r="E216" s="255"/>
      <c r="F216" s="255"/>
      <c r="G216" s="256"/>
      <c r="H216" s="350" t="str">
        <f>IF(HasAffirmation(H218:H224,$O218:$O224),1,"")</f>
        <v/>
      </c>
      <c r="I216" s="350" t="str">
        <f>IF(HasAffirmation(I218:I224,$O218:$O224),1,"")</f>
        <v/>
      </c>
      <c r="J216" s="350" t="str">
        <f>IF(HasAffirmation(J218:J224,$O218:$O224),1,"")</f>
        <v/>
      </c>
      <c r="K216" s="350" t="str">
        <f>IF(HasAffirmation(K218:K224,$O218:$O224),1,"")</f>
        <v/>
      </c>
      <c r="L216" s="350" t="str">
        <f>IF(HasAffirmation(L218:L224,$O218:$O224),1,"")</f>
        <v/>
      </c>
      <c r="M216" s="254"/>
      <c r="N216" s="350">
        <f>COUNTA(N218:N224)</f>
        <v>0</v>
      </c>
      <c r="O216" s="350">
        <f>SUM(H216:L216)</f>
        <v>0</v>
      </c>
      <c r="P216" s="244"/>
      <c r="Q216" s="443" t="str">
        <f>IF(COUNTA(Q217:Q225)=0,"",COUNTA(Q217:Q225))</f>
        <v/>
      </c>
      <c r="R216" s="229"/>
      <c r="S216" s="351">
        <f>IF(R216=Instructions!$B$25,Instructions!$C$25,IF(R216=Instructions!$B$26,Instructions!$C$26,IF(R216=Instructions!$B$27,Instructions!$C$27,0)))</f>
        <v>0</v>
      </c>
    </row>
    <row r="217" spans="1:19" ht="199.5" hidden="1" customHeight="1" outlineLevel="2">
      <c r="A217" s="178"/>
      <c r="B217" s="4"/>
      <c r="C217" s="337" t="s">
        <v>609</v>
      </c>
      <c r="D217" s="168"/>
      <c r="E217" s="169"/>
      <c r="F217" s="169"/>
      <c r="G217" s="257"/>
      <c r="H217" s="170"/>
      <c r="I217" s="170"/>
      <c r="J217" s="170"/>
      <c r="K217" s="170"/>
      <c r="L217" s="170"/>
      <c r="M217" s="245"/>
      <c r="N217" s="170"/>
      <c r="O217" s="170"/>
      <c r="P217" s="245"/>
      <c r="Q217" s="169"/>
      <c r="R217" s="171"/>
      <c r="S217" s="374"/>
    </row>
    <row r="218" spans="1:19" ht="15" hidden="1" outlineLevel="1">
      <c r="A218" s="174"/>
      <c r="B218" s="336">
        <v>1</v>
      </c>
      <c r="C218" s="175"/>
      <c r="D218" s="168"/>
      <c r="E218" s="169"/>
      <c r="F218" s="172"/>
      <c r="G218" s="257"/>
      <c r="H218" s="170"/>
      <c r="I218" s="170"/>
      <c r="J218" s="170"/>
      <c r="K218" s="170"/>
      <c r="L218" s="170"/>
      <c r="M218" s="245"/>
      <c r="N218" s="170"/>
      <c r="O218" s="170"/>
      <c r="P218" s="245"/>
      <c r="Q218" s="169"/>
      <c r="R218" s="171"/>
      <c r="S218" s="374"/>
    </row>
    <row r="219" spans="1:19" ht="15" hidden="1" outlineLevel="1">
      <c r="A219" s="174"/>
      <c r="B219" s="336">
        <v>2</v>
      </c>
      <c r="C219" s="175"/>
      <c r="D219" s="168"/>
      <c r="E219" s="169"/>
      <c r="F219" s="172"/>
      <c r="G219" s="257"/>
      <c r="H219" s="170"/>
      <c r="I219" s="170"/>
      <c r="J219" s="170"/>
      <c r="K219" s="170"/>
      <c r="L219" s="170"/>
      <c r="M219" s="245"/>
      <c r="N219" s="170"/>
      <c r="O219" s="170"/>
      <c r="P219" s="245"/>
      <c r="Q219" s="169"/>
      <c r="R219" s="171"/>
      <c r="S219" s="374"/>
    </row>
    <row r="220" spans="1:19" ht="15" hidden="1" outlineLevel="1">
      <c r="A220" s="174"/>
      <c r="B220" s="336">
        <v>3</v>
      </c>
      <c r="C220" s="175"/>
      <c r="D220" s="168"/>
      <c r="E220" s="169"/>
      <c r="F220" s="169"/>
      <c r="G220" s="257"/>
      <c r="H220" s="170"/>
      <c r="I220" s="170"/>
      <c r="J220" s="170"/>
      <c r="K220" s="170"/>
      <c r="L220" s="170"/>
      <c r="M220" s="245"/>
      <c r="N220" s="170"/>
      <c r="O220" s="170"/>
      <c r="P220" s="245"/>
      <c r="Q220" s="169"/>
      <c r="R220" s="171"/>
      <c r="S220" s="374"/>
    </row>
    <row r="221" spans="1:19" ht="15" hidden="1" outlineLevel="1">
      <c r="A221" s="174"/>
      <c r="B221" s="336">
        <v>4</v>
      </c>
      <c r="C221" s="175"/>
      <c r="D221" s="168"/>
      <c r="E221" s="169"/>
      <c r="F221" s="172"/>
      <c r="G221" s="257"/>
      <c r="H221" s="170"/>
      <c r="I221" s="170"/>
      <c r="J221" s="170"/>
      <c r="K221" s="170"/>
      <c r="L221" s="170"/>
      <c r="M221" s="245"/>
      <c r="N221" s="170"/>
      <c r="O221" s="170"/>
      <c r="P221" s="245"/>
      <c r="Q221" s="169"/>
      <c r="R221" s="171"/>
      <c r="S221" s="374"/>
    </row>
    <row r="222" spans="1:19" ht="15" hidden="1" outlineLevel="1">
      <c r="A222" s="174"/>
      <c r="B222" s="336">
        <v>5</v>
      </c>
      <c r="C222" s="175"/>
      <c r="D222" s="168"/>
      <c r="E222" s="169"/>
      <c r="F222" s="169"/>
      <c r="G222" s="257"/>
      <c r="H222" s="170"/>
      <c r="I222" s="170"/>
      <c r="J222" s="170"/>
      <c r="K222" s="170"/>
      <c r="L222" s="170"/>
      <c r="M222" s="245"/>
      <c r="N222" s="170"/>
      <c r="O222" s="170"/>
      <c r="P222" s="245"/>
      <c r="Q222" s="169"/>
      <c r="R222" s="171"/>
      <c r="S222" s="374"/>
    </row>
    <row r="223" spans="1:19" ht="15" hidden="1" outlineLevel="1">
      <c r="A223" s="174"/>
      <c r="B223" s="336">
        <v>6</v>
      </c>
      <c r="C223" s="175"/>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7</v>
      </c>
      <c r="C224" s="175"/>
      <c r="D224" s="168"/>
      <c r="E224" s="169"/>
      <c r="F224" s="169"/>
      <c r="G224" s="257"/>
      <c r="H224" s="170"/>
      <c r="I224" s="170"/>
      <c r="J224" s="170"/>
      <c r="K224" s="170"/>
      <c r="L224" s="170"/>
      <c r="M224" s="245"/>
      <c r="N224" s="170"/>
      <c r="O224" s="170"/>
      <c r="P224" s="245"/>
      <c r="Q224" s="169"/>
      <c r="R224" s="171"/>
      <c r="S224" s="374"/>
    </row>
    <row r="225" spans="1:19" ht="60" hidden="1" customHeight="1" outlineLevel="1">
      <c r="A225" s="174"/>
      <c r="B225" s="339" t="s">
        <v>353</v>
      </c>
      <c r="C225" s="175"/>
      <c r="D225" s="176"/>
      <c r="E225" s="169"/>
      <c r="F225" s="169"/>
      <c r="G225" s="265"/>
      <c r="H225" s="230"/>
      <c r="I225" s="230"/>
      <c r="J225" s="230"/>
      <c r="K225" s="230"/>
      <c r="L225" s="230"/>
      <c r="M225" s="238"/>
      <c r="N225" s="177"/>
      <c r="O225" s="177"/>
      <c r="P225" s="238"/>
      <c r="Q225" s="444"/>
      <c r="R225" s="171"/>
      <c r="S225" s="374"/>
    </row>
    <row r="226" spans="1:19" s="306" customFormat="1" ht="15.75" collapsed="1">
      <c r="A226" s="243"/>
      <c r="B226" s="341" t="s">
        <v>388</v>
      </c>
      <c r="C226" s="335" t="s">
        <v>993</v>
      </c>
      <c r="D226" s="251"/>
      <c r="E226" s="255"/>
      <c r="F226" s="255"/>
      <c r="G226" s="256"/>
      <c r="H226" s="350" t="str">
        <f>IF(HasAffirmation(H228:H234,$O228:$O234),1,"")</f>
        <v/>
      </c>
      <c r="I226" s="350" t="str">
        <f>IF(HasAffirmation(I228:I234,$O228:$O234),1,"")</f>
        <v/>
      </c>
      <c r="J226" s="350" t="str">
        <f>IF(HasAffirmation(J228:J234,$O228:$O234),1,"")</f>
        <v/>
      </c>
      <c r="K226" s="350" t="str">
        <f>IF(HasAffirmation(K228:K234,$O228:$O234),1,"")</f>
        <v/>
      </c>
      <c r="L226" s="350" t="str">
        <f>IF(HasAffirmation(L228:L234,$O228:$O234),1,"")</f>
        <v/>
      </c>
      <c r="M226" s="254"/>
      <c r="N226" s="350">
        <f>COUNTA(N228:N234)</f>
        <v>0</v>
      </c>
      <c r="O226" s="350">
        <f>SUM(H226:L226)</f>
        <v>0</v>
      </c>
      <c r="P226" s="244"/>
      <c r="Q226" s="443" t="str">
        <f>IF(COUNTA(Q227:Q235)=0,"",COUNTA(Q227:Q235))</f>
        <v/>
      </c>
      <c r="R226" s="229"/>
      <c r="S226" s="351">
        <f>IF(R226=Instructions!$B$25,Instructions!$C$25,IF(R226=Instructions!$B$26,Instructions!$C$26,IF(R226=Instructions!$B$27,Instructions!$C$27,0)))</f>
        <v>0</v>
      </c>
    </row>
    <row r="227" spans="1:19" ht="249.75" hidden="1" customHeight="1" outlineLevel="2">
      <c r="A227" s="178"/>
      <c r="B227" s="4"/>
      <c r="C227" s="337" t="s">
        <v>610</v>
      </c>
      <c r="D227" s="168"/>
      <c r="E227" s="169"/>
      <c r="F227" s="169"/>
      <c r="G227" s="257"/>
      <c r="H227" s="170"/>
      <c r="I227" s="170"/>
      <c r="J227" s="170"/>
      <c r="K227" s="170"/>
      <c r="L227" s="170"/>
      <c r="M227" s="245"/>
      <c r="N227" s="170"/>
      <c r="O227" s="170"/>
      <c r="P227" s="245"/>
      <c r="Q227" s="169"/>
      <c r="R227" s="171"/>
      <c r="S227" s="374"/>
    </row>
    <row r="228" spans="1:19" ht="15" hidden="1" outlineLevel="1">
      <c r="A228" s="174"/>
      <c r="B228" s="336">
        <v>1</v>
      </c>
      <c r="C228" s="175"/>
      <c r="D228" s="168"/>
      <c r="E228" s="169"/>
      <c r="F228" s="172"/>
      <c r="G228" s="257"/>
      <c r="H228" s="170"/>
      <c r="I228" s="170"/>
      <c r="J228" s="170"/>
      <c r="K228" s="170"/>
      <c r="L228" s="170"/>
      <c r="M228" s="245"/>
      <c r="N228" s="170"/>
      <c r="O228" s="170"/>
      <c r="P228" s="245"/>
      <c r="Q228" s="169"/>
      <c r="R228" s="171"/>
      <c r="S228" s="374"/>
    </row>
    <row r="229" spans="1:19" ht="15" hidden="1" outlineLevel="1">
      <c r="A229" s="174"/>
      <c r="B229" s="336">
        <v>2</v>
      </c>
      <c r="C229" s="175"/>
      <c r="D229" s="168"/>
      <c r="E229" s="169"/>
      <c r="F229" s="172"/>
      <c r="G229" s="257"/>
      <c r="H229" s="170"/>
      <c r="I229" s="170"/>
      <c r="J229" s="170"/>
      <c r="K229" s="170"/>
      <c r="L229" s="170"/>
      <c r="M229" s="245"/>
      <c r="N229" s="170"/>
      <c r="O229" s="170"/>
      <c r="P229" s="245"/>
      <c r="Q229" s="169"/>
      <c r="R229" s="171"/>
      <c r="S229" s="374"/>
    </row>
    <row r="230" spans="1:19" ht="15" hidden="1" outlineLevel="1">
      <c r="A230" s="174"/>
      <c r="B230" s="336">
        <v>3</v>
      </c>
      <c r="C230" s="175"/>
      <c r="D230" s="168"/>
      <c r="E230" s="169"/>
      <c r="F230" s="169"/>
      <c r="G230" s="257"/>
      <c r="H230" s="170"/>
      <c r="I230" s="170"/>
      <c r="J230" s="170"/>
      <c r="K230" s="170"/>
      <c r="L230" s="170"/>
      <c r="M230" s="245"/>
      <c r="N230" s="170"/>
      <c r="O230" s="170"/>
      <c r="P230" s="245"/>
      <c r="Q230" s="169"/>
      <c r="R230" s="171"/>
      <c r="S230" s="374"/>
    </row>
    <row r="231" spans="1:19" ht="15" hidden="1" outlineLevel="1">
      <c r="A231" s="174"/>
      <c r="B231" s="336">
        <v>4</v>
      </c>
      <c r="C231" s="175"/>
      <c r="D231" s="168"/>
      <c r="E231" s="169"/>
      <c r="F231" s="172"/>
      <c r="G231" s="257"/>
      <c r="H231" s="170"/>
      <c r="I231" s="170"/>
      <c r="J231" s="170"/>
      <c r="K231" s="170"/>
      <c r="L231" s="170"/>
      <c r="M231" s="245"/>
      <c r="N231" s="170"/>
      <c r="O231" s="170"/>
      <c r="P231" s="245"/>
      <c r="Q231" s="169"/>
      <c r="R231" s="171"/>
      <c r="S231" s="374"/>
    </row>
    <row r="232" spans="1:19" ht="15" hidden="1" outlineLevel="1">
      <c r="A232" s="174"/>
      <c r="B232" s="336">
        <v>5</v>
      </c>
      <c r="C232" s="175"/>
      <c r="D232" s="168"/>
      <c r="E232" s="169"/>
      <c r="F232" s="169"/>
      <c r="G232" s="257"/>
      <c r="H232" s="170"/>
      <c r="I232" s="170"/>
      <c r="J232" s="170"/>
      <c r="K232" s="170"/>
      <c r="L232" s="170"/>
      <c r="M232" s="245"/>
      <c r="N232" s="170"/>
      <c r="O232" s="170"/>
      <c r="P232" s="245"/>
      <c r="Q232" s="169"/>
      <c r="R232" s="171"/>
      <c r="S232" s="374"/>
    </row>
    <row r="233" spans="1:19" ht="15" hidden="1" outlineLevel="1">
      <c r="A233" s="174"/>
      <c r="B233" s="336">
        <v>6</v>
      </c>
      <c r="C233" s="175"/>
      <c r="D233" s="168"/>
      <c r="E233" s="169"/>
      <c r="F233" s="169"/>
      <c r="G233" s="257"/>
      <c r="H233" s="170"/>
      <c r="I233" s="170"/>
      <c r="J233" s="170"/>
      <c r="K233" s="170"/>
      <c r="L233" s="170"/>
      <c r="M233" s="245"/>
      <c r="N233" s="170"/>
      <c r="O233" s="170"/>
      <c r="P233" s="245"/>
      <c r="Q233" s="169"/>
      <c r="R233" s="171"/>
      <c r="S233" s="374"/>
    </row>
    <row r="234" spans="1:19" ht="15" hidden="1" outlineLevel="1">
      <c r="A234" s="174"/>
      <c r="B234" s="336">
        <v>7</v>
      </c>
      <c r="C234" s="175"/>
      <c r="D234" s="168"/>
      <c r="E234" s="169"/>
      <c r="F234" s="169"/>
      <c r="G234" s="257"/>
      <c r="H234" s="170"/>
      <c r="I234" s="170"/>
      <c r="J234" s="170"/>
      <c r="K234" s="170"/>
      <c r="L234" s="170"/>
      <c r="M234" s="245"/>
      <c r="N234" s="170"/>
      <c r="O234" s="170"/>
      <c r="P234" s="245"/>
      <c r="Q234" s="169"/>
      <c r="R234" s="171"/>
      <c r="S234" s="374"/>
    </row>
    <row r="235" spans="1:19"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row>
    <row r="236" spans="1:19" s="306" customFormat="1" ht="31.5" collapsed="1">
      <c r="A236" s="243"/>
      <c r="B236" s="341" t="s">
        <v>389</v>
      </c>
      <c r="C236" s="335" t="s">
        <v>338</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row>
    <row r="237" spans="1:19" ht="51" hidden="1" outlineLevel="2">
      <c r="A237" s="178"/>
      <c r="B237" s="4"/>
      <c r="C237" s="337" t="s">
        <v>643</v>
      </c>
      <c r="D237" s="168"/>
      <c r="E237" s="169"/>
      <c r="F237" s="169"/>
      <c r="G237" s="257"/>
      <c r="H237" s="170"/>
      <c r="I237" s="170"/>
      <c r="J237" s="170"/>
      <c r="K237" s="170"/>
      <c r="L237" s="170"/>
      <c r="M237" s="245"/>
      <c r="N237" s="170"/>
      <c r="O237" s="170"/>
      <c r="P237" s="245"/>
      <c r="Q237" s="169"/>
      <c r="R237" s="171"/>
      <c r="S237" s="374"/>
    </row>
    <row r="238" spans="1:19" ht="322.5" hidden="1" customHeight="1" outlineLevel="2">
      <c r="A238" s="178"/>
      <c r="B238" s="4"/>
      <c r="C238" s="337" t="s">
        <v>611</v>
      </c>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1</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2</v>
      </c>
      <c r="C240" s="175"/>
      <c r="D240" s="168"/>
      <c r="E240" s="169"/>
      <c r="F240" s="172"/>
      <c r="G240" s="257"/>
      <c r="H240" s="170"/>
      <c r="I240" s="170"/>
      <c r="J240" s="170"/>
      <c r="K240" s="170"/>
      <c r="L240" s="170"/>
      <c r="M240" s="245"/>
      <c r="N240" s="170"/>
      <c r="O240" s="170"/>
      <c r="P240" s="245"/>
      <c r="Q240" s="169"/>
      <c r="R240" s="171"/>
      <c r="S240" s="374"/>
    </row>
    <row r="241" spans="1:19" ht="15" hidden="1" outlineLevel="1">
      <c r="A241" s="174"/>
      <c r="B241" s="336">
        <v>3</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4</v>
      </c>
      <c r="C242" s="175"/>
      <c r="D242" s="168"/>
      <c r="E242" s="169"/>
      <c r="F242" s="172"/>
      <c r="G242" s="257"/>
      <c r="H242" s="170"/>
      <c r="I242" s="170"/>
      <c r="J242" s="170"/>
      <c r="K242" s="170"/>
      <c r="L242" s="170"/>
      <c r="M242" s="245"/>
      <c r="N242" s="170"/>
      <c r="O242" s="170"/>
      <c r="P242" s="245"/>
      <c r="Q242" s="169"/>
      <c r="R242" s="171"/>
      <c r="S242" s="374"/>
    </row>
    <row r="243" spans="1:19" ht="15" hidden="1" outlineLevel="1">
      <c r="A243" s="174"/>
      <c r="B243" s="336">
        <v>5</v>
      </c>
      <c r="C243" s="175"/>
      <c r="D243" s="168"/>
      <c r="E243" s="169"/>
      <c r="F243" s="169"/>
      <c r="G243" s="257"/>
      <c r="H243" s="170"/>
      <c r="I243" s="170"/>
      <c r="J243" s="170"/>
      <c r="K243" s="170"/>
      <c r="L243" s="170"/>
      <c r="M243" s="245"/>
      <c r="N243" s="170"/>
      <c r="O243" s="170"/>
      <c r="P243" s="245"/>
      <c r="Q243" s="169"/>
      <c r="R243" s="171"/>
      <c r="S243" s="374"/>
    </row>
    <row r="244" spans="1:19" ht="15" hidden="1" outlineLevel="1">
      <c r="A244" s="174"/>
      <c r="B244" s="336">
        <v>6</v>
      </c>
      <c r="C244" s="175"/>
      <c r="D244" s="168"/>
      <c r="E244" s="169"/>
      <c r="F244" s="169"/>
      <c r="G244" s="257"/>
      <c r="H244" s="170"/>
      <c r="I244" s="170"/>
      <c r="J244" s="170"/>
      <c r="K244" s="170"/>
      <c r="L244" s="170"/>
      <c r="M244" s="245"/>
      <c r="N244" s="170"/>
      <c r="O244" s="170"/>
      <c r="P244" s="245"/>
      <c r="Q244" s="169"/>
      <c r="R244" s="171"/>
      <c r="S244" s="374"/>
    </row>
    <row r="245" spans="1:19" ht="15" hidden="1" outlineLevel="1">
      <c r="A245" s="174"/>
      <c r="B245" s="336">
        <v>7</v>
      </c>
      <c r="C245" s="175"/>
      <c r="D245" s="168"/>
      <c r="E245" s="169"/>
      <c r="F245" s="169"/>
      <c r="G245" s="257"/>
      <c r="H245" s="170"/>
      <c r="I245" s="170"/>
      <c r="J245" s="170"/>
      <c r="K245" s="170"/>
      <c r="L245" s="170"/>
      <c r="M245" s="245"/>
      <c r="N245" s="170"/>
      <c r="O245" s="170"/>
      <c r="P245" s="245"/>
      <c r="Q245" s="169"/>
      <c r="R245" s="171"/>
      <c r="S245" s="374"/>
    </row>
    <row r="246" spans="1:19"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row>
    <row r="247" spans="1:19" s="306" customFormat="1" ht="31.5" collapsed="1">
      <c r="A247" s="243"/>
      <c r="B247" s="341" t="s">
        <v>391</v>
      </c>
      <c r="C247" s="335" t="s">
        <v>252</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row>
    <row r="248" spans="1:19" ht="127.5" hidden="1" outlineLevel="2">
      <c r="A248" s="178"/>
      <c r="B248" s="4"/>
      <c r="C248" s="337" t="s">
        <v>1447</v>
      </c>
      <c r="D248" s="168"/>
      <c r="E248" s="169"/>
      <c r="F248" s="169"/>
      <c r="G248" s="257"/>
      <c r="H248" s="170"/>
      <c r="I248" s="170"/>
      <c r="J248" s="170"/>
      <c r="K248" s="170"/>
      <c r="L248" s="170"/>
      <c r="M248" s="245"/>
      <c r="N248" s="170"/>
      <c r="O248" s="170"/>
      <c r="P248" s="245"/>
      <c r="Q248" s="169"/>
      <c r="R248" s="171"/>
      <c r="S248" s="374"/>
    </row>
    <row r="249" spans="1:19" ht="178.5" hidden="1" outlineLevel="2">
      <c r="A249" s="178"/>
      <c r="B249" s="4"/>
      <c r="C249" s="337" t="s">
        <v>612</v>
      </c>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1</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2</v>
      </c>
      <c r="C251" s="175"/>
      <c r="D251" s="168"/>
      <c r="E251" s="169"/>
      <c r="F251" s="172"/>
      <c r="G251" s="257"/>
      <c r="H251" s="170"/>
      <c r="I251" s="170"/>
      <c r="J251" s="170"/>
      <c r="K251" s="170"/>
      <c r="L251" s="170"/>
      <c r="M251" s="245"/>
      <c r="N251" s="170"/>
      <c r="O251" s="170"/>
      <c r="P251" s="245"/>
      <c r="Q251" s="169"/>
      <c r="R251" s="171"/>
      <c r="S251" s="374"/>
    </row>
    <row r="252" spans="1:19" ht="15" hidden="1" outlineLevel="1">
      <c r="A252" s="174"/>
      <c r="B252" s="336">
        <v>3</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4</v>
      </c>
      <c r="C253" s="175"/>
      <c r="D253" s="168"/>
      <c r="E253" s="169"/>
      <c r="F253" s="172"/>
      <c r="G253" s="257"/>
      <c r="H253" s="170"/>
      <c r="I253" s="170"/>
      <c r="J253" s="170"/>
      <c r="K253" s="170"/>
      <c r="L253" s="170"/>
      <c r="M253" s="245"/>
      <c r="N253" s="170"/>
      <c r="O253" s="170"/>
      <c r="P253" s="245"/>
      <c r="Q253" s="169"/>
      <c r="R253" s="171"/>
      <c r="S253" s="374"/>
    </row>
    <row r="254" spans="1:19" ht="15" hidden="1" outlineLevel="1">
      <c r="A254" s="174"/>
      <c r="B254" s="336">
        <v>5</v>
      </c>
      <c r="C254" s="175"/>
      <c r="D254" s="168"/>
      <c r="E254" s="169"/>
      <c r="F254" s="169"/>
      <c r="G254" s="257"/>
      <c r="H254" s="170"/>
      <c r="I254" s="170"/>
      <c r="J254" s="170"/>
      <c r="K254" s="170"/>
      <c r="L254" s="170"/>
      <c r="M254" s="245"/>
      <c r="N254" s="170"/>
      <c r="O254" s="170"/>
      <c r="P254" s="245"/>
      <c r="Q254" s="169"/>
      <c r="R254" s="171"/>
      <c r="S254" s="374"/>
    </row>
    <row r="255" spans="1:19" ht="15" hidden="1" outlineLevel="1">
      <c r="A255" s="174"/>
      <c r="B255" s="336">
        <v>6</v>
      </c>
      <c r="C255" s="175"/>
      <c r="D255" s="168"/>
      <c r="E255" s="169"/>
      <c r="F255" s="169"/>
      <c r="G255" s="257"/>
      <c r="H255" s="170"/>
      <c r="I255" s="170"/>
      <c r="J255" s="170"/>
      <c r="K255" s="170"/>
      <c r="L255" s="170"/>
      <c r="M255" s="245"/>
      <c r="N255" s="170"/>
      <c r="O255" s="170"/>
      <c r="P255" s="245"/>
      <c r="Q255" s="169"/>
      <c r="R255" s="171"/>
      <c r="S255" s="374"/>
    </row>
    <row r="256" spans="1:19" ht="15" hidden="1" outlineLevel="1">
      <c r="A256" s="174"/>
      <c r="B256" s="336">
        <v>7</v>
      </c>
      <c r="C256" s="175"/>
      <c r="D256" s="168"/>
      <c r="E256" s="169"/>
      <c r="F256" s="169"/>
      <c r="G256" s="257"/>
      <c r="H256" s="170"/>
      <c r="I256" s="170"/>
      <c r="J256" s="170"/>
      <c r="K256" s="170"/>
      <c r="L256" s="170"/>
      <c r="M256" s="245"/>
      <c r="N256" s="170"/>
      <c r="O256" s="170"/>
      <c r="P256" s="245"/>
      <c r="Q256" s="169"/>
      <c r="R256" s="171"/>
      <c r="S256" s="374"/>
    </row>
    <row r="257" spans="1:19"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row>
    <row r="258" spans="1:19" s="306" customFormat="1" ht="31.5" collapsed="1">
      <c r="A258" s="243"/>
      <c r="B258" s="341" t="s">
        <v>392</v>
      </c>
      <c r="C258" s="335" t="s">
        <v>994</v>
      </c>
      <c r="D258" s="251"/>
      <c r="E258" s="255"/>
      <c r="F258" s="255"/>
      <c r="G258" s="256"/>
      <c r="H258" s="350" t="str">
        <f>IF(HasAffirmation(H260:H266,$O260:$O266),1,"")</f>
        <v/>
      </c>
      <c r="I258" s="350" t="str">
        <f>IF(HasAffirmation(I260:I266,$O260:$O266),1,"")</f>
        <v/>
      </c>
      <c r="J258" s="350" t="str">
        <f>IF(HasAffirmation(J260:J266,$O260:$O266),1,"")</f>
        <v/>
      </c>
      <c r="K258" s="350" t="str">
        <f>IF(HasAffirmation(K260:K266,$O260:$O266),1,"")</f>
        <v/>
      </c>
      <c r="L258" s="350" t="str">
        <f>IF(HasAffirmation(L260:L266,$O260:$O266),1,"")</f>
        <v/>
      </c>
      <c r="M258" s="254"/>
      <c r="N258" s="350">
        <f>COUNTA(N260:N266)</f>
        <v>0</v>
      </c>
      <c r="O258" s="350">
        <f>SUM(H258:L258)</f>
        <v>0</v>
      </c>
      <c r="P258" s="244"/>
      <c r="Q258" s="443" t="str">
        <f>IF(COUNTA(Q259:Q267)=0,"",COUNTA(Q259:Q267))</f>
        <v/>
      </c>
      <c r="R258" s="229"/>
      <c r="S258" s="351">
        <f>IF(R258=Instructions!$B$25,Instructions!$C$25,IF(R258=Instructions!$B$26,Instructions!$C$26,IF(R258=Instructions!$B$27,Instructions!$C$27,0)))</f>
        <v>0</v>
      </c>
    </row>
    <row r="259" spans="1:19" ht="316.5" hidden="1" customHeight="1" outlineLevel="2">
      <c r="A259" s="178"/>
      <c r="B259" s="4"/>
      <c r="C259" s="337" t="s">
        <v>613</v>
      </c>
      <c r="D259" s="168"/>
      <c r="E259" s="169"/>
      <c r="F259" s="169"/>
      <c r="G259" s="257"/>
      <c r="H259" s="170"/>
      <c r="I259" s="170"/>
      <c r="J259" s="170"/>
      <c r="K259" s="170"/>
      <c r="L259" s="170"/>
      <c r="M259" s="245"/>
      <c r="N259" s="170"/>
      <c r="O259" s="170"/>
      <c r="P259" s="245"/>
      <c r="Q259" s="169"/>
      <c r="R259" s="171"/>
      <c r="S259" s="374"/>
    </row>
    <row r="260" spans="1:19" ht="15" hidden="1" outlineLevel="1">
      <c r="A260" s="174"/>
      <c r="B260" s="336">
        <v>1</v>
      </c>
      <c r="C260" s="175"/>
      <c r="D260" s="168"/>
      <c r="E260" s="169"/>
      <c r="F260" s="172"/>
      <c r="G260" s="257"/>
      <c r="H260" s="170"/>
      <c r="I260" s="170"/>
      <c r="J260" s="170"/>
      <c r="K260" s="170"/>
      <c r="L260" s="170"/>
      <c r="M260" s="245"/>
      <c r="N260" s="170"/>
      <c r="O260" s="170"/>
      <c r="P260" s="245"/>
      <c r="Q260" s="169"/>
      <c r="R260" s="171"/>
      <c r="S260" s="374"/>
    </row>
    <row r="261" spans="1:19" ht="15" hidden="1" outlineLevel="1">
      <c r="A261" s="174"/>
      <c r="B261" s="336">
        <v>2</v>
      </c>
      <c r="C261" s="175"/>
      <c r="D261" s="168"/>
      <c r="E261" s="169"/>
      <c r="F261" s="172"/>
      <c r="G261" s="257"/>
      <c r="H261" s="170"/>
      <c r="I261" s="170"/>
      <c r="J261" s="170"/>
      <c r="K261" s="170"/>
      <c r="L261" s="170"/>
      <c r="M261" s="245"/>
      <c r="N261" s="170"/>
      <c r="O261" s="170"/>
      <c r="P261" s="245"/>
      <c r="Q261" s="169"/>
      <c r="R261" s="171"/>
      <c r="S261" s="374"/>
    </row>
    <row r="262" spans="1:19" ht="15" hidden="1" outlineLevel="1">
      <c r="A262" s="174"/>
      <c r="B262" s="336">
        <v>3</v>
      </c>
      <c r="C262" s="175"/>
      <c r="D262" s="168"/>
      <c r="E262" s="169"/>
      <c r="F262" s="169"/>
      <c r="G262" s="257"/>
      <c r="H262" s="170"/>
      <c r="I262" s="170"/>
      <c r="J262" s="170"/>
      <c r="K262" s="170"/>
      <c r="L262" s="170"/>
      <c r="M262" s="245"/>
      <c r="N262" s="170"/>
      <c r="O262" s="170"/>
      <c r="P262" s="245"/>
      <c r="Q262" s="169"/>
      <c r="R262" s="171"/>
      <c r="S262" s="374"/>
    </row>
    <row r="263" spans="1:19" ht="15" hidden="1" outlineLevel="1">
      <c r="A263" s="174"/>
      <c r="B263" s="336">
        <v>4</v>
      </c>
      <c r="C263" s="175"/>
      <c r="D263" s="168"/>
      <c r="E263" s="169"/>
      <c r="F263" s="172"/>
      <c r="G263" s="257"/>
      <c r="H263" s="170"/>
      <c r="I263" s="170"/>
      <c r="J263" s="170"/>
      <c r="K263" s="170"/>
      <c r="L263" s="170"/>
      <c r="M263" s="245"/>
      <c r="N263" s="170"/>
      <c r="O263" s="170"/>
      <c r="P263" s="245"/>
      <c r="Q263" s="169"/>
      <c r="R263" s="171"/>
      <c r="S263" s="374"/>
    </row>
    <row r="264" spans="1:19" ht="15" hidden="1" outlineLevel="1">
      <c r="A264" s="174"/>
      <c r="B264" s="336">
        <v>5</v>
      </c>
      <c r="C264" s="175"/>
      <c r="D264" s="168"/>
      <c r="E264" s="169"/>
      <c r="F264" s="169"/>
      <c r="G264" s="257"/>
      <c r="H264" s="170"/>
      <c r="I264" s="170"/>
      <c r="J264" s="170"/>
      <c r="K264" s="170"/>
      <c r="L264" s="170"/>
      <c r="M264" s="245"/>
      <c r="N264" s="170"/>
      <c r="O264" s="170"/>
      <c r="P264" s="245"/>
      <c r="Q264" s="169"/>
      <c r="R264" s="171"/>
      <c r="S264" s="374"/>
    </row>
    <row r="265" spans="1:19" ht="15" hidden="1" outlineLevel="1">
      <c r="A265" s="174"/>
      <c r="B265" s="336">
        <v>6</v>
      </c>
      <c r="C265" s="175"/>
      <c r="D265" s="168"/>
      <c r="E265" s="169"/>
      <c r="F265" s="169"/>
      <c r="G265" s="257"/>
      <c r="H265" s="170"/>
      <c r="I265" s="170"/>
      <c r="J265" s="170"/>
      <c r="K265" s="170"/>
      <c r="L265" s="170"/>
      <c r="M265" s="245"/>
      <c r="N265" s="170"/>
      <c r="O265" s="170"/>
      <c r="P265" s="245"/>
      <c r="Q265" s="169"/>
      <c r="R265" s="171"/>
      <c r="S265" s="374"/>
    </row>
    <row r="266" spans="1:19" ht="15" hidden="1" outlineLevel="1">
      <c r="A266" s="174"/>
      <c r="B266" s="336">
        <v>7</v>
      </c>
      <c r="C266" s="175"/>
      <c r="D266" s="168"/>
      <c r="E266" s="169"/>
      <c r="F266" s="169"/>
      <c r="G266" s="257"/>
      <c r="H266" s="170"/>
      <c r="I266" s="170"/>
      <c r="J266" s="170"/>
      <c r="K266" s="170"/>
      <c r="L266" s="170"/>
      <c r="M266" s="245"/>
      <c r="N266" s="170"/>
      <c r="O266" s="170"/>
      <c r="P266" s="245"/>
      <c r="Q266" s="169"/>
      <c r="R266" s="171"/>
      <c r="S266" s="374"/>
    </row>
    <row r="267" spans="1:19" ht="60" hidden="1" customHeight="1" outlineLevel="1">
      <c r="A267" s="174"/>
      <c r="B267" s="339" t="s">
        <v>353</v>
      </c>
      <c r="C267" s="175"/>
      <c r="D267" s="176"/>
      <c r="E267" s="169"/>
      <c r="F267" s="169"/>
      <c r="G267" s="265"/>
      <c r="H267" s="230"/>
      <c r="I267" s="230"/>
      <c r="J267" s="230"/>
      <c r="K267" s="230"/>
      <c r="L267" s="230"/>
      <c r="M267" s="238"/>
      <c r="N267" s="177"/>
      <c r="O267" s="177"/>
      <c r="P267" s="238"/>
      <c r="Q267" s="444"/>
      <c r="R267" s="171"/>
      <c r="S267" s="374"/>
    </row>
    <row r="268" spans="1:19" s="306" customFormat="1" ht="31.5" collapsed="1">
      <c r="A268" s="243"/>
      <c r="B268" s="341" t="s">
        <v>393</v>
      </c>
      <c r="C268" s="335" t="s">
        <v>339</v>
      </c>
      <c r="D268" s="251"/>
      <c r="E268" s="255"/>
      <c r="F268" s="255"/>
      <c r="G268" s="256"/>
      <c r="H268" s="350" t="str">
        <f>IF(HasAffirmation(H270:H276,$O270:$O276),1,"")</f>
        <v/>
      </c>
      <c r="I268" s="350" t="str">
        <f>IF(HasAffirmation(I270:I276,$O270:$O276),1,"")</f>
        <v/>
      </c>
      <c r="J268" s="350" t="str">
        <f>IF(HasAffirmation(J270:J276,$O270:$O276),1,"")</f>
        <v/>
      </c>
      <c r="K268" s="350" t="str">
        <f>IF(HasAffirmation(K270:K276,$O270:$O276),1,"")</f>
        <v/>
      </c>
      <c r="L268" s="350" t="str">
        <f>IF(HasAffirmation(L270:L276,$O270:$O276),1,"")</f>
        <v/>
      </c>
      <c r="M268" s="254"/>
      <c r="N268" s="350">
        <f>COUNTA(N270:N276)</f>
        <v>0</v>
      </c>
      <c r="O268" s="350">
        <f>SUM(H268:L268)</f>
        <v>0</v>
      </c>
      <c r="P268" s="244"/>
      <c r="Q268" s="443" t="str">
        <f>IF(COUNTA(Q269:Q277)=0,"",COUNTA(Q269:Q277))</f>
        <v/>
      </c>
      <c r="R268" s="229"/>
      <c r="S268" s="351">
        <f>IF(R268=Instructions!$B$25,Instructions!$C$25,IF(R268=Instructions!$B$26,Instructions!$C$26,IF(R268=Instructions!$B$27,Instructions!$C$27,0)))</f>
        <v>0</v>
      </c>
    </row>
    <row r="269" spans="1:19" ht="127.5" hidden="1" outlineLevel="2">
      <c r="A269" s="178"/>
      <c r="B269" s="4"/>
      <c r="C269" s="337" t="s">
        <v>614</v>
      </c>
      <c r="D269" s="168"/>
      <c r="E269" s="169"/>
      <c r="F269" s="169"/>
      <c r="G269" s="257"/>
      <c r="H269" s="170"/>
      <c r="I269" s="170"/>
      <c r="J269" s="170"/>
      <c r="K269" s="170"/>
      <c r="L269" s="170"/>
      <c r="M269" s="245"/>
      <c r="N269" s="170"/>
      <c r="O269" s="170"/>
      <c r="P269" s="245"/>
      <c r="Q269" s="169"/>
      <c r="R269" s="171"/>
      <c r="S269" s="374"/>
    </row>
    <row r="270" spans="1:19" ht="15" hidden="1" outlineLevel="1">
      <c r="A270" s="174"/>
      <c r="B270" s="336">
        <v>1</v>
      </c>
      <c r="C270" s="175"/>
      <c r="D270" s="168"/>
      <c r="E270" s="169"/>
      <c r="F270" s="172"/>
      <c r="G270" s="257"/>
      <c r="H270" s="170"/>
      <c r="I270" s="170"/>
      <c r="J270" s="170"/>
      <c r="K270" s="170"/>
      <c r="L270" s="170"/>
      <c r="M270" s="245"/>
      <c r="N270" s="170"/>
      <c r="O270" s="170"/>
      <c r="P270" s="245"/>
      <c r="Q270" s="169"/>
      <c r="R270" s="171"/>
      <c r="S270" s="374"/>
    </row>
    <row r="271" spans="1:19" ht="15" hidden="1" outlineLevel="1">
      <c r="A271" s="174"/>
      <c r="B271" s="336">
        <v>2</v>
      </c>
      <c r="C271" s="175"/>
      <c r="D271" s="168"/>
      <c r="E271" s="169"/>
      <c r="F271" s="172"/>
      <c r="G271" s="257"/>
      <c r="H271" s="170"/>
      <c r="I271" s="170"/>
      <c r="J271" s="170"/>
      <c r="K271" s="170"/>
      <c r="L271" s="170"/>
      <c r="M271" s="245"/>
      <c r="N271" s="170"/>
      <c r="O271" s="170"/>
      <c r="P271" s="245"/>
      <c r="Q271" s="169"/>
      <c r="R271" s="171"/>
      <c r="S271" s="374"/>
    </row>
    <row r="272" spans="1:19" ht="15" hidden="1" outlineLevel="1">
      <c r="A272" s="174"/>
      <c r="B272" s="336">
        <v>3</v>
      </c>
      <c r="C272" s="175"/>
      <c r="D272" s="168"/>
      <c r="E272" s="169"/>
      <c r="F272" s="169"/>
      <c r="G272" s="257"/>
      <c r="H272" s="170"/>
      <c r="I272" s="170"/>
      <c r="J272" s="170"/>
      <c r="K272" s="170"/>
      <c r="L272" s="170"/>
      <c r="M272" s="245"/>
      <c r="N272" s="170"/>
      <c r="O272" s="170"/>
      <c r="P272" s="245"/>
      <c r="Q272" s="169"/>
      <c r="R272" s="171"/>
      <c r="S272" s="374"/>
    </row>
    <row r="273" spans="1:19" ht="15" hidden="1" outlineLevel="1">
      <c r="A273" s="174"/>
      <c r="B273" s="336">
        <v>4</v>
      </c>
      <c r="C273" s="175"/>
      <c r="D273" s="168"/>
      <c r="E273" s="169"/>
      <c r="F273" s="172"/>
      <c r="G273" s="257"/>
      <c r="H273" s="170"/>
      <c r="I273" s="170"/>
      <c r="J273" s="170"/>
      <c r="K273" s="170"/>
      <c r="L273" s="170"/>
      <c r="M273" s="245"/>
      <c r="N273" s="170"/>
      <c r="O273" s="170"/>
      <c r="P273" s="245"/>
      <c r="Q273" s="169"/>
      <c r="R273" s="171"/>
      <c r="S273" s="374"/>
    </row>
    <row r="274" spans="1:19" ht="15" hidden="1" outlineLevel="1">
      <c r="A274" s="174"/>
      <c r="B274" s="336">
        <v>5</v>
      </c>
      <c r="C274" s="175"/>
      <c r="D274" s="168"/>
      <c r="E274" s="169"/>
      <c r="F274" s="169"/>
      <c r="G274" s="257"/>
      <c r="H274" s="170"/>
      <c r="I274" s="170"/>
      <c r="J274" s="170"/>
      <c r="K274" s="170"/>
      <c r="L274" s="170"/>
      <c r="M274" s="245"/>
      <c r="N274" s="170"/>
      <c r="O274" s="170"/>
      <c r="P274" s="245"/>
      <c r="Q274" s="169"/>
      <c r="R274" s="171"/>
      <c r="S274" s="374"/>
    </row>
    <row r="275" spans="1:19" ht="15" hidden="1" outlineLevel="1">
      <c r="A275" s="174"/>
      <c r="B275" s="336">
        <v>6</v>
      </c>
      <c r="C275" s="175"/>
      <c r="D275" s="168"/>
      <c r="E275" s="169"/>
      <c r="F275" s="169"/>
      <c r="G275" s="257"/>
      <c r="H275" s="170"/>
      <c r="I275" s="170"/>
      <c r="J275" s="170"/>
      <c r="K275" s="170"/>
      <c r="L275" s="170"/>
      <c r="M275" s="245"/>
      <c r="N275" s="170"/>
      <c r="O275" s="170"/>
      <c r="P275" s="245"/>
      <c r="Q275" s="169"/>
      <c r="R275" s="171"/>
      <c r="S275" s="374"/>
    </row>
    <row r="276" spans="1:19" ht="15" hidden="1" outlineLevel="1">
      <c r="A276" s="174"/>
      <c r="B276" s="336">
        <v>7</v>
      </c>
      <c r="C276" s="175"/>
      <c r="D276" s="168"/>
      <c r="E276" s="169"/>
      <c r="F276" s="169"/>
      <c r="G276" s="257"/>
      <c r="H276" s="170"/>
      <c r="I276" s="170"/>
      <c r="J276" s="170"/>
      <c r="K276" s="170"/>
      <c r="L276" s="170"/>
      <c r="M276" s="245"/>
      <c r="N276" s="170"/>
      <c r="O276" s="170"/>
      <c r="P276" s="245"/>
      <c r="Q276" s="169"/>
      <c r="R276" s="171"/>
      <c r="S276" s="374"/>
    </row>
    <row r="277" spans="1:19" ht="60" hidden="1" customHeight="1" outlineLevel="1">
      <c r="A277" s="174"/>
      <c r="B277" s="339" t="s">
        <v>353</v>
      </c>
      <c r="C277" s="175"/>
      <c r="D277" s="176"/>
      <c r="E277" s="169"/>
      <c r="F277" s="169"/>
      <c r="G277" s="265"/>
      <c r="H277" s="230"/>
      <c r="I277" s="230"/>
      <c r="J277" s="230"/>
      <c r="K277" s="230"/>
      <c r="L277" s="230"/>
      <c r="M277" s="238"/>
      <c r="N277" s="177"/>
      <c r="O277" s="177"/>
      <c r="P277" s="238"/>
      <c r="Q277" s="444"/>
      <c r="R277" s="171"/>
      <c r="S277" s="374"/>
    </row>
    <row r="278" spans="1:19" ht="27.75">
      <c r="A278" s="239"/>
      <c r="B278" s="332" t="s">
        <v>399</v>
      </c>
      <c r="C278" s="333" t="s">
        <v>398</v>
      </c>
      <c r="D278" s="240"/>
      <c r="E278" s="241"/>
      <c r="F278" s="241"/>
      <c r="G278" s="242"/>
      <c r="H278" s="347">
        <f>SUM(H279,H290)</f>
        <v>0</v>
      </c>
      <c r="I278" s="347">
        <f>SUM(I279,I290)</f>
        <v>0</v>
      </c>
      <c r="J278" s="347">
        <f>SUM(J279,J290)</f>
        <v>0</v>
      </c>
      <c r="K278" s="347">
        <f>SUM(K279,K290)</f>
        <v>0</v>
      </c>
      <c r="L278" s="347">
        <f>SUM(L279,L290)</f>
        <v>0</v>
      </c>
      <c r="M278" s="237"/>
      <c r="N278" s="237"/>
      <c r="O278" s="348">
        <f>SUM(H278:L278)/(COUNT(H278:L278)*2)</f>
        <v>0</v>
      </c>
      <c r="P278" s="242"/>
      <c r="Q278" s="235"/>
      <c r="R278" s="228"/>
      <c r="S278" s="349">
        <f>AVERAGE(S279:S290)</f>
        <v>0</v>
      </c>
    </row>
    <row r="279" spans="1:19" s="306" customFormat="1" ht="15.75" collapsed="1">
      <c r="A279" s="243"/>
      <c r="B279" s="341" t="s">
        <v>395</v>
      </c>
      <c r="C279" s="335" t="s">
        <v>340</v>
      </c>
      <c r="D279" s="251"/>
      <c r="E279" s="255"/>
      <c r="F279" s="255"/>
      <c r="G279" s="256"/>
      <c r="H279" s="350" t="str">
        <f>IF(HasAffirmation(H282:H288,$O282:$O288),1,"")</f>
        <v/>
      </c>
      <c r="I279" s="350" t="str">
        <f>IF(HasAffirmation(I282:I288,$O282:$O288),1,"")</f>
        <v/>
      </c>
      <c r="J279" s="350" t="str">
        <f>IF(HasAffirmation(J282:J288,$O282:$O288),1,"")</f>
        <v/>
      </c>
      <c r="K279" s="350" t="str">
        <f>IF(HasAffirmation(K282:K288,$O282:$O288),1,"")</f>
        <v/>
      </c>
      <c r="L279" s="350" t="str">
        <f>IF(HasAffirmation(L282:L288,$O282:$O288),1,"")</f>
        <v/>
      </c>
      <c r="M279" s="254"/>
      <c r="N279" s="350">
        <f>COUNTA(N282:N288)</f>
        <v>0</v>
      </c>
      <c r="O279" s="350">
        <f>SUM(H279:L279)</f>
        <v>0</v>
      </c>
      <c r="P279" s="244"/>
      <c r="Q279" s="443" t="str">
        <f>IF(COUNTA(Q281:Q289)=0,"",COUNTA(Q281:Q289))</f>
        <v/>
      </c>
      <c r="R279" s="229"/>
      <c r="S279" s="351">
        <f>IF(R279=Instructions!$B$25,Instructions!$C$25,IF(R279=Instructions!$B$26,Instructions!$C$26,IF(R279=Instructions!$B$27,Instructions!$C$27,0)))</f>
        <v>0</v>
      </c>
    </row>
    <row r="280" spans="1:19" ht="102" hidden="1" outlineLevel="2">
      <c r="A280" s="178"/>
      <c r="B280" s="4"/>
      <c r="C280" s="337" t="s">
        <v>583</v>
      </c>
      <c r="D280" s="168"/>
      <c r="E280" s="169"/>
      <c r="F280" s="169"/>
      <c r="G280" s="257"/>
      <c r="H280" s="170"/>
      <c r="I280" s="170"/>
      <c r="J280" s="170"/>
      <c r="K280" s="170"/>
      <c r="L280" s="170"/>
      <c r="M280" s="245"/>
      <c r="N280" s="170"/>
      <c r="O280" s="170"/>
      <c r="P280" s="245"/>
      <c r="Q280" s="169"/>
      <c r="R280" s="171"/>
      <c r="S280" s="374"/>
    </row>
    <row r="281" spans="1:19" ht="206.25" hidden="1" customHeight="1" outlineLevel="2">
      <c r="A281" s="178"/>
      <c r="B281" s="4"/>
      <c r="C281" s="337" t="s">
        <v>574</v>
      </c>
      <c r="D281" s="168"/>
      <c r="E281" s="169"/>
      <c r="F281" s="169"/>
      <c r="G281" s="257"/>
      <c r="H281" s="170"/>
      <c r="I281" s="170"/>
      <c r="J281" s="170"/>
      <c r="K281" s="170"/>
      <c r="L281" s="170"/>
      <c r="M281" s="245"/>
      <c r="N281" s="170"/>
      <c r="O281" s="170"/>
      <c r="P281" s="245"/>
      <c r="Q281" s="169"/>
      <c r="R281" s="171"/>
      <c r="S281" s="374"/>
    </row>
    <row r="282" spans="1:19" ht="15" hidden="1" outlineLevel="1">
      <c r="A282" s="174"/>
      <c r="B282" s="336">
        <v>1</v>
      </c>
      <c r="C282" s="175"/>
      <c r="D282" s="168"/>
      <c r="E282" s="169"/>
      <c r="F282" s="172"/>
      <c r="G282" s="257"/>
      <c r="H282" s="170"/>
      <c r="I282" s="170"/>
      <c r="J282" s="170"/>
      <c r="K282" s="170"/>
      <c r="L282" s="170"/>
      <c r="M282" s="245"/>
      <c r="N282" s="170"/>
      <c r="O282" s="170"/>
      <c r="P282" s="245"/>
      <c r="Q282" s="169"/>
      <c r="R282" s="171"/>
      <c r="S282" s="374"/>
    </row>
    <row r="283" spans="1:19" ht="15" hidden="1" outlineLevel="1">
      <c r="A283" s="174"/>
      <c r="B283" s="336">
        <v>2</v>
      </c>
      <c r="C283" s="175"/>
      <c r="D283" s="168"/>
      <c r="E283" s="169"/>
      <c r="F283" s="172"/>
      <c r="G283" s="257"/>
      <c r="H283" s="170"/>
      <c r="I283" s="170"/>
      <c r="J283" s="170"/>
      <c r="K283" s="170"/>
      <c r="L283" s="170"/>
      <c r="M283" s="245"/>
      <c r="N283" s="170"/>
      <c r="O283" s="170"/>
      <c r="P283" s="245"/>
      <c r="Q283" s="169"/>
      <c r="R283" s="171"/>
      <c r="S283" s="374"/>
    </row>
    <row r="284" spans="1:19" ht="15" hidden="1" outlineLevel="1">
      <c r="A284" s="174"/>
      <c r="B284" s="336">
        <v>3</v>
      </c>
      <c r="C284" s="175"/>
      <c r="D284" s="168"/>
      <c r="E284" s="169"/>
      <c r="F284" s="169"/>
      <c r="G284" s="257"/>
      <c r="H284" s="170"/>
      <c r="I284" s="170"/>
      <c r="J284" s="170"/>
      <c r="K284" s="170"/>
      <c r="L284" s="170"/>
      <c r="M284" s="245"/>
      <c r="N284" s="170"/>
      <c r="O284" s="170"/>
      <c r="P284" s="245"/>
      <c r="Q284" s="169"/>
      <c r="R284" s="171"/>
      <c r="S284" s="374"/>
    </row>
    <row r="285" spans="1:19" ht="15" hidden="1" outlineLevel="1">
      <c r="A285" s="174"/>
      <c r="B285" s="336">
        <v>4</v>
      </c>
      <c r="C285" s="175"/>
      <c r="D285" s="168"/>
      <c r="E285" s="169"/>
      <c r="F285" s="172"/>
      <c r="G285" s="257"/>
      <c r="H285" s="170"/>
      <c r="I285" s="170"/>
      <c r="J285" s="170"/>
      <c r="K285" s="170"/>
      <c r="L285" s="170"/>
      <c r="M285" s="245"/>
      <c r="N285" s="170"/>
      <c r="O285" s="170"/>
      <c r="P285" s="245"/>
      <c r="Q285" s="169"/>
      <c r="R285" s="171"/>
      <c r="S285" s="374"/>
    </row>
    <row r="286" spans="1:19" ht="15" hidden="1" outlineLevel="1">
      <c r="A286" s="174"/>
      <c r="B286" s="336">
        <v>5</v>
      </c>
      <c r="C286" s="175"/>
      <c r="D286" s="168"/>
      <c r="E286" s="169"/>
      <c r="F286" s="169"/>
      <c r="G286" s="257"/>
      <c r="H286" s="170"/>
      <c r="I286" s="170"/>
      <c r="J286" s="170"/>
      <c r="K286" s="170"/>
      <c r="L286" s="170"/>
      <c r="M286" s="245"/>
      <c r="N286" s="170"/>
      <c r="O286" s="170"/>
      <c r="P286" s="245"/>
      <c r="Q286" s="169"/>
      <c r="R286" s="171"/>
      <c r="S286" s="374"/>
    </row>
    <row r="287" spans="1:19" ht="15" hidden="1" outlineLevel="1">
      <c r="A287" s="174"/>
      <c r="B287" s="336">
        <v>6</v>
      </c>
      <c r="C287" s="175"/>
      <c r="D287" s="168"/>
      <c r="E287" s="169"/>
      <c r="F287" s="169"/>
      <c r="G287" s="257"/>
      <c r="H287" s="170"/>
      <c r="I287" s="170"/>
      <c r="J287" s="170"/>
      <c r="K287" s="170"/>
      <c r="L287" s="170"/>
      <c r="M287" s="245"/>
      <c r="N287" s="170"/>
      <c r="O287" s="170"/>
      <c r="P287" s="245"/>
      <c r="Q287" s="169"/>
      <c r="R287" s="171"/>
      <c r="S287" s="374"/>
    </row>
    <row r="288" spans="1:19" ht="15" hidden="1" outlineLevel="1">
      <c r="A288" s="174"/>
      <c r="B288" s="336">
        <v>7</v>
      </c>
      <c r="C288" s="175"/>
      <c r="D288" s="168"/>
      <c r="E288" s="169"/>
      <c r="F288" s="169"/>
      <c r="G288" s="257"/>
      <c r="H288" s="170"/>
      <c r="I288" s="170"/>
      <c r="J288" s="170"/>
      <c r="K288" s="170"/>
      <c r="L288" s="170"/>
      <c r="M288" s="245"/>
      <c r="N288" s="170"/>
      <c r="O288" s="170"/>
      <c r="P288" s="245"/>
      <c r="Q288" s="169"/>
      <c r="R288" s="171"/>
      <c r="S288" s="374"/>
    </row>
    <row r="289" spans="1:19" ht="60" hidden="1" customHeight="1" outlineLevel="1">
      <c r="A289" s="174"/>
      <c r="B289" s="339" t="s">
        <v>353</v>
      </c>
      <c r="C289" s="175"/>
      <c r="D289" s="176"/>
      <c r="E289" s="169"/>
      <c r="F289" s="169"/>
      <c r="G289" s="265"/>
      <c r="H289" s="230"/>
      <c r="I289" s="230"/>
      <c r="J289" s="230"/>
      <c r="K289" s="230"/>
      <c r="L289" s="230"/>
      <c r="M289" s="238"/>
      <c r="N289" s="177"/>
      <c r="O289" s="177"/>
      <c r="P289" s="238"/>
      <c r="Q289" s="444"/>
      <c r="R289" s="171"/>
      <c r="S289" s="374"/>
    </row>
    <row r="290" spans="1:19" s="306" customFormat="1" ht="47.25" collapsed="1">
      <c r="A290" s="243"/>
      <c r="B290" s="341" t="s">
        <v>397</v>
      </c>
      <c r="C290" s="335" t="s">
        <v>995</v>
      </c>
      <c r="D290" s="251"/>
      <c r="E290" s="255"/>
      <c r="F290" s="255"/>
      <c r="G290" s="256"/>
      <c r="H290" s="350" t="str">
        <f>IF(HasAffirmation(H293:H299,$O293:$O299),1,"")</f>
        <v/>
      </c>
      <c r="I290" s="350" t="str">
        <f>IF(HasAffirmation(I293:I299,$O293:$O299),1,"")</f>
        <v/>
      </c>
      <c r="J290" s="350" t="str">
        <f>IF(HasAffirmation(J293:J299,$O293:$O299),1,"")</f>
        <v/>
      </c>
      <c r="K290" s="350" t="str">
        <f>IF(HasAffirmation(K293:K299,$O293:$O299),1,"")</f>
        <v/>
      </c>
      <c r="L290" s="350" t="str">
        <f>IF(HasAffirmation(L293:L299,$O293:$O299),1,"")</f>
        <v/>
      </c>
      <c r="M290" s="254"/>
      <c r="N290" s="350">
        <f>COUNTA(N293:N299)</f>
        <v>0</v>
      </c>
      <c r="O290" s="350">
        <f>SUM(H290:L290)</f>
        <v>0</v>
      </c>
      <c r="P290" s="244"/>
      <c r="Q290" s="443" t="str">
        <f>IF(COUNTA(Q292:Q300)=0,"",COUNTA(Q292:Q300))</f>
        <v/>
      </c>
      <c r="R290" s="229"/>
      <c r="S290" s="351">
        <f>IF(R290=Instructions!$B$25,Instructions!$C$25,IF(R290=Instructions!$B$26,Instructions!$C$26,IF(R290=Instructions!$B$27,Instructions!$C$27,0)))</f>
        <v>0</v>
      </c>
    </row>
    <row r="291" spans="1:19" ht="63.75" hidden="1" outlineLevel="2">
      <c r="A291" s="178"/>
      <c r="B291" s="375"/>
      <c r="C291" s="352" t="s">
        <v>644</v>
      </c>
      <c r="D291" s="168"/>
      <c r="E291" s="169"/>
      <c r="F291" s="169"/>
      <c r="G291" s="257"/>
      <c r="H291" s="170"/>
      <c r="I291" s="170"/>
      <c r="J291" s="170"/>
      <c r="K291" s="170"/>
      <c r="L291" s="170"/>
      <c r="M291" s="245"/>
      <c r="N291" s="170"/>
      <c r="O291" s="170"/>
      <c r="P291" s="245"/>
      <c r="Q291" s="169"/>
      <c r="R291" s="171"/>
      <c r="S291" s="374"/>
    </row>
    <row r="292" spans="1:19" ht="196.5" hidden="1" customHeight="1" outlineLevel="2">
      <c r="A292" s="178"/>
      <c r="B292" s="375"/>
      <c r="C292" s="352" t="s">
        <v>615</v>
      </c>
      <c r="D292" s="168"/>
      <c r="E292" s="169"/>
      <c r="F292" s="169"/>
      <c r="G292" s="257"/>
      <c r="H292" s="170"/>
      <c r="I292" s="170"/>
      <c r="J292" s="170"/>
      <c r="K292" s="170"/>
      <c r="L292" s="170"/>
      <c r="M292" s="245"/>
      <c r="N292" s="170"/>
      <c r="O292" s="170"/>
      <c r="P292" s="245"/>
      <c r="Q292" s="169"/>
      <c r="R292" s="171"/>
      <c r="S292" s="374"/>
    </row>
    <row r="293" spans="1:19" ht="15" hidden="1" outlineLevel="1">
      <c r="A293" s="174"/>
      <c r="B293" s="336">
        <v>1</v>
      </c>
      <c r="C293" s="175"/>
      <c r="D293" s="168"/>
      <c r="E293" s="169"/>
      <c r="F293" s="172"/>
      <c r="G293" s="257"/>
      <c r="H293" s="170"/>
      <c r="I293" s="170"/>
      <c r="J293" s="170"/>
      <c r="K293" s="170"/>
      <c r="L293" s="170"/>
      <c r="M293" s="245"/>
      <c r="N293" s="170"/>
      <c r="O293" s="170"/>
      <c r="P293" s="245"/>
      <c r="Q293" s="169"/>
      <c r="R293" s="171"/>
      <c r="S293" s="374"/>
    </row>
    <row r="294" spans="1:19" ht="15" hidden="1" outlineLevel="1">
      <c r="A294" s="174"/>
      <c r="B294" s="336">
        <v>2</v>
      </c>
      <c r="C294" s="175"/>
      <c r="D294" s="168"/>
      <c r="E294" s="169"/>
      <c r="F294" s="172"/>
      <c r="G294" s="257"/>
      <c r="H294" s="170"/>
      <c r="I294" s="170"/>
      <c r="J294" s="170"/>
      <c r="K294" s="170"/>
      <c r="L294" s="170"/>
      <c r="M294" s="245"/>
      <c r="N294" s="170"/>
      <c r="O294" s="170"/>
      <c r="P294" s="245"/>
      <c r="Q294" s="169"/>
      <c r="R294" s="171"/>
      <c r="S294" s="374"/>
    </row>
    <row r="295" spans="1:19" ht="15" hidden="1" outlineLevel="1">
      <c r="A295" s="174"/>
      <c r="B295" s="336">
        <v>3</v>
      </c>
      <c r="C295" s="175"/>
      <c r="D295" s="168"/>
      <c r="E295" s="169"/>
      <c r="F295" s="169"/>
      <c r="G295" s="257"/>
      <c r="H295" s="170"/>
      <c r="I295" s="170"/>
      <c r="J295" s="170"/>
      <c r="K295" s="170"/>
      <c r="L295" s="170"/>
      <c r="M295" s="245"/>
      <c r="N295" s="170"/>
      <c r="O295" s="170"/>
      <c r="P295" s="245"/>
      <c r="Q295" s="169"/>
      <c r="R295" s="171"/>
      <c r="S295" s="374"/>
    </row>
    <row r="296" spans="1:19" ht="15" hidden="1" outlineLevel="1">
      <c r="A296" s="174"/>
      <c r="B296" s="336">
        <v>4</v>
      </c>
      <c r="C296" s="175"/>
      <c r="D296" s="168"/>
      <c r="E296" s="169"/>
      <c r="F296" s="172"/>
      <c r="G296" s="257"/>
      <c r="H296" s="170"/>
      <c r="I296" s="170"/>
      <c r="J296" s="170"/>
      <c r="K296" s="170"/>
      <c r="L296" s="170"/>
      <c r="M296" s="245"/>
      <c r="N296" s="170"/>
      <c r="O296" s="170"/>
      <c r="P296" s="245"/>
      <c r="Q296" s="169"/>
      <c r="R296" s="171"/>
      <c r="S296" s="374"/>
    </row>
    <row r="297" spans="1:19" ht="15" hidden="1" outlineLevel="1">
      <c r="A297" s="174"/>
      <c r="B297" s="336">
        <v>5</v>
      </c>
      <c r="C297" s="175"/>
      <c r="D297" s="168"/>
      <c r="E297" s="169"/>
      <c r="F297" s="169"/>
      <c r="G297" s="257"/>
      <c r="H297" s="170"/>
      <c r="I297" s="170"/>
      <c r="J297" s="170"/>
      <c r="K297" s="170"/>
      <c r="L297" s="170"/>
      <c r="M297" s="245"/>
      <c r="N297" s="170"/>
      <c r="O297" s="170"/>
      <c r="P297" s="245"/>
      <c r="Q297" s="169"/>
      <c r="R297" s="171"/>
      <c r="S297" s="374"/>
    </row>
    <row r="298" spans="1:19" ht="15" hidden="1" outlineLevel="1">
      <c r="A298" s="174"/>
      <c r="B298" s="336">
        <v>6</v>
      </c>
      <c r="C298" s="175"/>
      <c r="D298" s="168"/>
      <c r="E298" s="169"/>
      <c r="F298" s="169"/>
      <c r="G298" s="257"/>
      <c r="H298" s="170"/>
      <c r="I298" s="170"/>
      <c r="J298" s="170"/>
      <c r="K298" s="170"/>
      <c r="L298" s="170"/>
      <c r="M298" s="245"/>
      <c r="N298" s="170"/>
      <c r="O298" s="170"/>
      <c r="P298" s="245"/>
      <c r="Q298" s="169"/>
      <c r="R298" s="171"/>
      <c r="S298" s="374"/>
    </row>
    <row r="299" spans="1:19" ht="15" hidden="1" outlineLevel="1">
      <c r="A299" s="174"/>
      <c r="B299" s="336">
        <v>7</v>
      </c>
      <c r="C299" s="175"/>
      <c r="D299" s="168"/>
      <c r="E299" s="169"/>
      <c r="F299" s="169"/>
      <c r="G299" s="257"/>
      <c r="H299" s="170"/>
      <c r="I299" s="170"/>
      <c r="J299" s="170"/>
      <c r="K299" s="170"/>
      <c r="L299" s="170"/>
      <c r="M299" s="245"/>
      <c r="N299" s="170"/>
      <c r="O299" s="170"/>
      <c r="P299" s="245"/>
      <c r="Q299" s="169"/>
      <c r="R299" s="171"/>
      <c r="S299" s="374"/>
    </row>
    <row r="300" spans="1:19" ht="60" hidden="1" customHeight="1" outlineLevel="1">
      <c r="A300" s="174"/>
      <c r="B300" s="339" t="s">
        <v>353</v>
      </c>
      <c r="C300" s="175"/>
      <c r="D300" s="176"/>
      <c r="E300" s="169"/>
      <c r="F300" s="169"/>
      <c r="G300" s="265"/>
      <c r="H300" s="230"/>
      <c r="I300" s="230"/>
      <c r="J300" s="230"/>
      <c r="K300" s="230"/>
      <c r="L300" s="230"/>
      <c r="M300" s="238"/>
      <c r="N300" s="177"/>
      <c r="O300" s="177"/>
      <c r="P300" s="238"/>
      <c r="Q300" s="444"/>
      <c r="R300" s="171"/>
      <c r="S300" s="374"/>
    </row>
    <row r="301" spans="1:19">
      <c r="Q301"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5340" priority="3865" stopIfTrue="1" operator="equal">
      <formula>"NR"</formula>
    </cfRule>
    <cfRule type="cellIs" dxfId="15339" priority="3866" stopIfTrue="1" operator="equal">
      <formula>"U"</formula>
    </cfRule>
    <cfRule type="cellIs" dxfId="15338" priority="3867" stopIfTrue="1" operator="equal">
      <formula>"S"</formula>
    </cfRule>
  </conditionalFormatting>
  <conditionalFormatting sqref="R4">
    <cfRule type="cellIs" dxfId="15337" priority="949" stopIfTrue="1" operator="equal">
      <formula>"NR"</formula>
    </cfRule>
    <cfRule type="cellIs" dxfId="15336" priority="950" stopIfTrue="1" operator="equal">
      <formula>"U"</formula>
    </cfRule>
    <cfRule type="cellIs" dxfId="15335" priority="951" stopIfTrue="1" operator="equal">
      <formula>"S"</formula>
    </cfRule>
  </conditionalFormatting>
  <conditionalFormatting sqref="R52">
    <cfRule type="cellIs" dxfId="15334" priority="946" stopIfTrue="1" operator="equal">
      <formula>"NR"</formula>
    </cfRule>
    <cfRule type="cellIs" dxfId="15333" priority="947" stopIfTrue="1" operator="equal">
      <formula>"U"</formula>
    </cfRule>
    <cfRule type="cellIs" dxfId="15332" priority="948" stopIfTrue="1" operator="equal">
      <formula>"S"</formula>
    </cfRule>
  </conditionalFormatting>
  <conditionalFormatting sqref="R135">
    <cfRule type="cellIs" dxfId="15331" priority="943" stopIfTrue="1" operator="equal">
      <formula>"NR"</formula>
    </cfRule>
    <cfRule type="cellIs" dxfId="15330" priority="944" stopIfTrue="1" operator="equal">
      <formula>"U"</formula>
    </cfRule>
    <cfRule type="cellIs" dxfId="15329" priority="945" stopIfTrue="1" operator="equal">
      <formula>"S"</formula>
    </cfRule>
  </conditionalFormatting>
  <conditionalFormatting sqref="R170">
    <cfRule type="cellIs" dxfId="15328" priority="940" stopIfTrue="1" operator="equal">
      <formula>"NR"</formula>
    </cfRule>
    <cfRule type="cellIs" dxfId="15327" priority="941" stopIfTrue="1" operator="equal">
      <formula>"U"</formula>
    </cfRule>
    <cfRule type="cellIs" dxfId="15326" priority="942" stopIfTrue="1" operator="equal">
      <formula>"S"</formula>
    </cfRule>
  </conditionalFormatting>
  <conditionalFormatting sqref="R278">
    <cfRule type="cellIs" dxfId="15325" priority="937" stopIfTrue="1" operator="equal">
      <formula>"NR"</formula>
    </cfRule>
    <cfRule type="cellIs" dxfId="15324" priority="938" stopIfTrue="1" operator="equal">
      <formula>"U"</formula>
    </cfRule>
    <cfRule type="cellIs" dxfId="15323" priority="939" stopIfTrue="1" operator="equal">
      <formula>"S"</formula>
    </cfRule>
  </conditionalFormatting>
  <conditionalFormatting sqref="R5">
    <cfRule type="expression" dxfId="15322" priority="931" stopIfTrue="1">
      <formula>OR($R5="FI",$R5="Green",$R5="High")</formula>
    </cfRule>
    <cfRule type="expression" dxfId="15321" priority="932" stopIfTrue="1">
      <formula>OR($R5="NI",$R5="Red",$R5="Low")</formula>
    </cfRule>
    <cfRule type="cellIs" dxfId="15320" priority="933" stopIfTrue="1" operator="equal">
      <formula>"PI"</formula>
    </cfRule>
    <cfRule type="expression" dxfId="15319" priority="934" stopIfTrue="1">
      <formula>OR($R5="LI",$R5="Yellow",$R5="Medium")</formula>
    </cfRule>
    <cfRule type="expression" dxfId="15318" priority="935" stopIfTrue="1">
      <formula>OR($R5="NY",$R5="Not Yet")</formula>
    </cfRule>
    <cfRule type="cellIs" dxfId="15317" priority="936" stopIfTrue="1" operator="equal">
      <formula>"Out of Scope"</formula>
    </cfRule>
  </conditionalFormatting>
  <conditionalFormatting sqref="R17">
    <cfRule type="expression" dxfId="15316" priority="925" stopIfTrue="1">
      <formula>OR($R17="FI",$R17="Green",$R17="High")</formula>
    </cfRule>
    <cfRule type="expression" dxfId="15315" priority="926" stopIfTrue="1">
      <formula>OR($R17="NI",$R17="Red",$R17="Low")</formula>
    </cfRule>
    <cfRule type="cellIs" dxfId="15314" priority="927" stopIfTrue="1" operator="equal">
      <formula>"PI"</formula>
    </cfRule>
    <cfRule type="expression" dxfId="15313" priority="928" stopIfTrue="1">
      <formula>OR($R17="LI",$R17="Yellow",$R17="Medium")</formula>
    </cfRule>
    <cfRule type="expression" dxfId="15312" priority="929" stopIfTrue="1">
      <formula>OR($R17="NY",$R17="Not Yet")</formula>
    </cfRule>
    <cfRule type="cellIs" dxfId="15311" priority="930" stopIfTrue="1" operator="equal">
      <formula>"Out of Scope"</formula>
    </cfRule>
  </conditionalFormatting>
  <conditionalFormatting sqref="R29">
    <cfRule type="expression" dxfId="15310" priority="919" stopIfTrue="1">
      <formula>OR($R29="FI",$R29="Green",$R29="High")</formula>
    </cfRule>
    <cfRule type="expression" dxfId="15309" priority="920" stopIfTrue="1">
      <formula>OR($R29="NI",$R29="Red",$R29="Low")</formula>
    </cfRule>
    <cfRule type="cellIs" dxfId="15308" priority="921" stopIfTrue="1" operator="equal">
      <formula>"PI"</formula>
    </cfRule>
    <cfRule type="expression" dxfId="15307" priority="922" stopIfTrue="1">
      <formula>OR($R29="LI",$R29="Yellow",$R29="Medium")</formula>
    </cfRule>
    <cfRule type="expression" dxfId="15306" priority="923" stopIfTrue="1">
      <formula>OR($R29="NY",$R29="Not Yet")</formula>
    </cfRule>
    <cfRule type="cellIs" dxfId="15305" priority="924" stopIfTrue="1" operator="equal">
      <formula>"Out of Scope"</formula>
    </cfRule>
  </conditionalFormatting>
  <conditionalFormatting sqref="R40">
    <cfRule type="expression" dxfId="15304" priority="913" stopIfTrue="1">
      <formula>OR($R40="FI",$R40="Green",$R40="High")</formula>
    </cfRule>
    <cfRule type="expression" dxfId="15303" priority="914" stopIfTrue="1">
      <formula>OR($R40="NI",$R40="Red",$R40="Low")</formula>
    </cfRule>
    <cfRule type="cellIs" dxfId="15302" priority="915" stopIfTrue="1" operator="equal">
      <formula>"PI"</formula>
    </cfRule>
    <cfRule type="expression" dxfId="15301" priority="916" stopIfTrue="1">
      <formula>OR($R40="LI",$R40="Yellow",$R40="Medium")</formula>
    </cfRule>
    <cfRule type="expression" dxfId="15300" priority="917" stopIfTrue="1">
      <formula>OR($R40="NY",$R40="Not Yet")</formula>
    </cfRule>
    <cfRule type="cellIs" dxfId="15299" priority="918" stopIfTrue="1" operator="equal">
      <formula>"Out of Scope"</formula>
    </cfRule>
  </conditionalFormatting>
  <conditionalFormatting sqref="R53">
    <cfRule type="expression" dxfId="15298" priority="907" stopIfTrue="1">
      <formula>OR($R53="FI",$R53="Green",$R53="High")</formula>
    </cfRule>
    <cfRule type="expression" dxfId="15297" priority="908" stopIfTrue="1">
      <formula>OR($R53="NI",$R53="Red",$R53="Low")</formula>
    </cfRule>
    <cfRule type="cellIs" dxfId="15296" priority="909" stopIfTrue="1" operator="equal">
      <formula>"PI"</formula>
    </cfRule>
    <cfRule type="expression" dxfId="15295" priority="910" stopIfTrue="1">
      <formula>OR($R53="LI",$R53="Yellow",$R53="Medium")</formula>
    </cfRule>
    <cfRule type="expression" dxfId="15294" priority="911" stopIfTrue="1">
      <formula>OR($R53="NY",$R53="Not Yet")</formula>
    </cfRule>
    <cfRule type="cellIs" dxfId="15293" priority="912" stopIfTrue="1" operator="equal">
      <formula>"Out of Scope"</formula>
    </cfRule>
  </conditionalFormatting>
  <conditionalFormatting sqref="R65">
    <cfRule type="expression" dxfId="15292" priority="901" stopIfTrue="1">
      <formula>OR($R65="FI",$R65="Green",$R65="High")</formula>
    </cfRule>
    <cfRule type="expression" dxfId="15291" priority="902" stopIfTrue="1">
      <formula>OR($R65="NI",$R65="Red",$R65="Low")</formula>
    </cfRule>
    <cfRule type="cellIs" dxfId="15290" priority="903" stopIfTrue="1" operator="equal">
      <formula>"PI"</formula>
    </cfRule>
    <cfRule type="expression" dxfId="15289" priority="904" stopIfTrue="1">
      <formula>OR($R65="LI",$R65="Yellow",$R65="Medium")</formula>
    </cfRule>
    <cfRule type="expression" dxfId="15288" priority="905" stopIfTrue="1">
      <formula>OR($R65="NY",$R65="Not Yet")</formula>
    </cfRule>
    <cfRule type="cellIs" dxfId="15287" priority="906" stopIfTrue="1" operator="equal">
      <formula>"Out of Scope"</formula>
    </cfRule>
  </conditionalFormatting>
  <conditionalFormatting sqref="R77">
    <cfRule type="expression" dxfId="15286" priority="895" stopIfTrue="1">
      <formula>OR($R77="FI",$R77="Green",$R77="High")</formula>
    </cfRule>
    <cfRule type="expression" dxfId="15285" priority="896" stopIfTrue="1">
      <formula>OR($R77="NI",$R77="Red",$R77="Low")</formula>
    </cfRule>
    <cfRule type="cellIs" dxfId="15284" priority="897" stopIfTrue="1" operator="equal">
      <formula>"PI"</formula>
    </cfRule>
    <cfRule type="expression" dxfId="15283" priority="898" stopIfTrue="1">
      <formula>OR($R77="LI",$R77="Yellow",$R77="Medium")</formula>
    </cfRule>
    <cfRule type="expression" dxfId="15282" priority="899" stopIfTrue="1">
      <formula>OR($R77="NY",$R77="Not Yet")</formula>
    </cfRule>
    <cfRule type="cellIs" dxfId="15281" priority="900" stopIfTrue="1" operator="equal">
      <formula>"Out of Scope"</formula>
    </cfRule>
  </conditionalFormatting>
  <conditionalFormatting sqref="R89">
    <cfRule type="expression" dxfId="15280" priority="889" stopIfTrue="1">
      <formula>OR($R89="FI",$R89="Green",$R89="High")</formula>
    </cfRule>
    <cfRule type="expression" dxfId="15279" priority="890" stopIfTrue="1">
      <formula>OR($R89="NI",$R89="Red",$R89="Low")</formula>
    </cfRule>
    <cfRule type="cellIs" dxfId="15278" priority="891" stopIfTrue="1" operator="equal">
      <formula>"PI"</formula>
    </cfRule>
    <cfRule type="expression" dxfId="15277" priority="892" stopIfTrue="1">
      <formula>OR($R89="LI",$R89="Yellow",$R89="Medium")</formula>
    </cfRule>
    <cfRule type="expression" dxfId="15276" priority="893" stopIfTrue="1">
      <formula>OR($R89="NY",$R89="Not Yet")</formula>
    </cfRule>
    <cfRule type="cellIs" dxfId="15275" priority="894" stopIfTrue="1" operator="equal">
      <formula>"Out of Scope"</formula>
    </cfRule>
  </conditionalFormatting>
  <conditionalFormatting sqref="R101">
    <cfRule type="expression" dxfId="15274" priority="883" stopIfTrue="1">
      <formula>OR($R101="FI",$R101="Green",$R101="High")</formula>
    </cfRule>
    <cfRule type="expression" dxfId="15273" priority="884" stopIfTrue="1">
      <formula>OR($R101="NI",$R101="Red",$R101="Low")</formula>
    </cfRule>
    <cfRule type="cellIs" dxfId="15272" priority="885" stopIfTrue="1" operator="equal">
      <formula>"PI"</formula>
    </cfRule>
    <cfRule type="expression" dxfId="15271" priority="886" stopIfTrue="1">
      <formula>OR($R101="LI",$R101="Yellow",$R101="Medium")</formula>
    </cfRule>
    <cfRule type="expression" dxfId="15270" priority="887" stopIfTrue="1">
      <formula>OR($R101="NY",$R101="Not Yet")</formula>
    </cfRule>
    <cfRule type="cellIs" dxfId="15269" priority="888" stopIfTrue="1" operator="equal">
      <formula>"Out of Scope"</formula>
    </cfRule>
  </conditionalFormatting>
  <conditionalFormatting sqref="R113">
    <cfRule type="expression" dxfId="15268" priority="877" stopIfTrue="1">
      <formula>OR($R113="FI",$R113="Green",$R113="High")</formula>
    </cfRule>
    <cfRule type="expression" dxfId="15267" priority="878" stopIfTrue="1">
      <formula>OR($R113="NI",$R113="Red",$R113="Low")</formula>
    </cfRule>
    <cfRule type="cellIs" dxfId="15266" priority="879" stopIfTrue="1" operator="equal">
      <formula>"PI"</formula>
    </cfRule>
    <cfRule type="expression" dxfId="15265" priority="880" stopIfTrue="1">
      <formula>OR($R113="LI",$R113="Yellow",$R113="Medium")</formula>
    </cfRule>
    <cfRule type="expression" dxfId="15264" priority="881" stopIfTrue="1">
      <formula>OR($R113="NY",$R113="Not Yet")</formula>
    </cfRule>
    <cfRule type="cellIs" dxfId="15263" priority="882" stopIfTrue="1" operator="equal">
      <formula>"Out of Scope"</formula>
    </cfRule>
  </conditionalFormatting>
  <conditionalFormatting sqref="R124">
    <cfRule type="expression" dxfId="15262" priority="871" stopIfTrue="1">
      <formula>OR($R124="FI",$R124="Green",$R124="High")</formula>
    </cfRule>
    <cfRule type="expression" dxfId="15261" priority="872" stopIfTrue="1">
      <formula>OR($R124="NI",$R124="Red",$R124="Low")</formula>
    </cfRule>
    <cfRule type="cellIs" dxfId="15260" priority="873" stopIfTrue="1" operator="equal">
      <formula>"PI"</formula>
    </cfRule>
    <cfRule type="expression" dxfId="15259" priority="874" stopIfTrue="1">
      <formula>OR($R124="LI",$R124="Yellow",$R124="Medium")</formula>
    </cfRule>
    <cfRule type="expression" dxfId="15258" priority="875" stopIfTrue="1">
      <formula>OR($R124="NY",$R124="Not Yet")</formula>
    </cfRule>
    <cfRule type="cellIs" dxfId="15257" priority="876" stopIfTrue="1" operator="equal">
      <formula>"Out of Scope"</formula>
    </cfRule>
  </conditionalFormatting>
  <conditionalFormatting sqref="R136">
    <cfRule type="expression" dxfId="15256" priority="865" stopIfTrue="1">
      <formula>OR($R136="FI",$R136="Green",$R136="High")</formula>
    </cfRule>
    <cfRule type="expression" dxfId="15255" priority="866" stopIfTrue="1">
      <formula>OR($R136="NI",$R136="Red",$R136="Low")</formula>
    </cfRule>
    <cfRule type="cellIs" dxfId="15254" priority="867" stopIfTrue="1" operator="equal">
      <formula>"PI"</formula>
    </cfRule>
    <cfRule type="expression" dxfId="15253" priority="868" stopIfTrue="1">
      <formula>OR($R136="LI",$R136="Yellow",$R136="Medium")</formula>
    </cfRule>
    <cfRule type="expression" dxfId="15252" priority="869" stopIfTrue="1">
      <formula>OR($R136="NY",$R136="Not Yet")</formula>
    </cfRule>
    <cfRule type="cellIs" dxfId="15251" priority="870" stopIfTrue="1" operator="equal">
      <formula>"Out of Scope"</formula>
    </cfRule>
  </conditionalFormatting>
  <conditionalFormatting sqref="R147">
    <cfRule type="expression" dxfId="15250" priority="859" stopIfTrue="1">
      <formula>OR($R147="FI",$R147="Green",$R147="High")</formula>
    </cfRule>
    <cfRule type="expression" dxfId="15249" priority="860" stopIfTrue="1">
      <formula>OR($R147="NI",$R147="Red",$R147="Low")</formula>
    </cfRule>
    <cfRule type="cellIs" dxfId="15248" priority="861" stopIfTrue="1" operator="equal">
      <formula>"PI"</formula>
    </cfRule>
    <cfRule type="expression" dxfId="15247" priority="862" stopIfTrue="1">
      <formula>OR($R147="LI",$R147="Yellow",$R147="Medium")</formula>
    </cfRule>
    <cfRule type="expression" dxfId="15246" priority="863" stopIfTrue="1">
      <formula>OR($R147="NY",$R147="Not Yet")</formula>
    </cfRule>
    <cfRule type="cellIs" dxfId="15245" priority="864" stopIfTrue="1" operator="equal">
      <formula>"Out of Scope"</formula>
    </cfRule>
  </conditionalFormatting>
  <conditionalFormatting sqref="R158">
    <cfRule type="expression" dxfId="15244" priority="853" stopIfTrue="1">
      <formula>OR($R158="FI",$R158="Green",$R158="High")</formula>
    </cfRule>
    <cfRule type="expression" dxfId="15243" priority="854" stopIfTrue="1">
      <formula>OR($R158="NI",$R158="Red",$R158="Low")</formula>
    </cfRule>
    <cfRule type="cellIs" dxfId="15242" priority="855" stopIfTrue="1" operator="equal">
      <formula>"PI"</formula>
    </cfRule>
    <cfRule type="expression" dxfId="15241" priority="856" stopIfTrue="1">
      <formula>OR($R158="LI",$R158="Yellow",$R158="Medium")</formula>
    </cfRule>
    <cfRule type="expression" dxfId="15240" priority="857" stopIfTrue="1">
      <formula>OR($R158="NY",$R158="Not Yet")</formula>
    </cfRule>
    <cfRule type="cellIs" dxfId="15239" priority="858" stopIfTrue="1" operator="equal">
      <formula>"Out of Scope"</formula>
    </cfRule>
  </conditionalFormatting>
  <conditionalFormatting sqref="R171">
    <cfRule type="expression" dxfId="15238" priority="847" stopIfTrue="1">
      <formula>OR($R171="FI",$R171="Green",$R171="High")</formula>
    </cfRule>
    <cfRule type="expression" dxfId="15237" priority="848" stopIfTrue="1">
      <formula>OR($R171="NI",$R171="Red",$R171="Low")</formula>
    </cfRule>
    <cfRule type="cellIs" dxfId="15236" priority="849" stopIfTrue="1" operator="equal">
      <formula>"PI"</formula>
    </cfRule>
    <cfRule type="expression" dxfId="15235" priority="850" stopIfTrue="1">
      <formula>OR($R171="LI",$R171="Yellow",$R171="Medium")</formula>
    </cfRule>
    <cfRule type="expression" dxfId="15234" priority="851" stopIfTrue="1">
      <formula>OR($R171="NY",$R171="Not Yet")</formula>
    </cfRule>
    <cfRule type="cellIs" dxfId="15233" priority="852" stopIfTrue="1" operator="equal">
      <formula>"Out of Scope"</formula>
    </cfRule>
  </conditionalFormatting>
  <conditionalFormatting sqref="R182">
    <cfRule type="expression" dxfId="15232" priority="841" stopIfTrue="1">
      <formula>OR($R182="FI",$R182="Green",$R182="High")</formula>
    </cfRule>
    <cfRule type="expression" dxfId="15231" priority="842" stopIfTrue="1">
      <formula>OR($R182="NI",$R182="Red",$R182="Low")</formula>
    </cfRule>
    <cfRule type="cellIs" dxfId="15230" priority="843" stopIfTrue="1" operator="equal">
      <formula>"PI"</formula>
    </cfRule>
    <cfRule type="expression" dxfId="15229" priority="844" stopIfTrue="1">
      <formula>OR($R182="LI",$R182="Yellow",$R182="Medium")</formula>
    </cfRule>
    <cfRule type="expression" dxfId="15228" priority="845" stopIfTrue="1">
      <formula>OR($R182="NY",$R182="Not Yet")</formula>
    </cfRule>
    <cfRule type="cellIs" dxfId="15227" priority="846" stopIfTrue="1" operator="equal">
      <formula>"Out of Scope"</formula>
    </cfRule>
  </conditionalFormatting>
  <conditionalFormatting sqref="R194">
    <cfRule type="expression" dxfId="15226" priority="835" stopIfTrue="1">
      <formula>OR($R194="FI",$R194="Green",$R194="High")</formula>
    </cfRule>
    <cfRule type="expression" dxfId="15225" priority="836" stopIfTrue="1">
      <formula>OR($R194="NI",$R194="Red",$R194="Low")</formula>
    </cfRule>
    <cfRule type="cellIs" dxfId="15224" priority="837" stopIfTrue="1" operator="equal">
      <formula>"PI"</formula>
    </cfRule>
    <cfRule type="expression" dxfId="15223" priority="838" stopIfTrue="1">
      <formula>OR($R194="LI",$R194="Yellow",$R194="Medium")</formula>
    </cfRule>
    <cfRule type="expression" dxfId="15222" priority="839" stopIfTrue="1">
      <formula>OR($R194="NY",$R194="Not Yet")</formula>
    </cfRule>
    <cfRule type="cellIs" dxfId="15221" priority="840" stopIfTrue="1" operator="equal">
      <formula>"Out of Scope"</formula>
    </cfRule>
  </conditionalFormatting>
  <conditionalFormatting sqref="R205">
    <cfRule type="expression" dxfId="15220" priority="829" stopIfTrue="1">
      <formula>OR($R205="FI",$R205="Green",$R205="High")</formula>
    </cfRule>
    <cfRule type="expression" dxfId="15219" priority="830" stopIfTrue="1">
      <formula>OR($R205="NI",$R205="Red",$R205="Low")</formula>
    </cfRule>
    <cfRule type="cellIs" dxfId="15218" priority="831" stopIfTrue="1" operator="equal">
      <formula>"PI"</formula>
    </cfRule>
    <cfRule type="expression" dxfId="15217" priority="832" stopIfTrue="1">
      <formula>OR($R205="LI",$R205="Yellow",$R205="Medium")</formula>
    </cfRule>
    <cfRule type="expression" dxfId="15216" priority="833" stopIfTrue="1">
      <formula>OR($R205="NY",$R205="Not Yet")</formula>
    </cfRule>
    <cfRule type="cellIs" dxfId="15215" priority="834" stopIfTrue="1" operator="equal">
      <formula>"Out of Scope"</formula>
    </cfRule>
  </conditionalFormatting>
  <conditionalFormatting sqref="R216">
    <cfRule type="expression" dxfId="15214" priority="823" stopIfTrue="1">
      <formula>OR($R216="FI",$R216="Green",$R216="High")</formula>
    </cfRule>
    <cfRule type="expression" dxfId="15213" priority="824" stopIfTrue="1">
      <formula>OR($R216="NI",$R216="Red",$R216="Low")</formula>
    </cfRule>
    <cfRule type="cellIs" dxfId="15212" priority="825" stopIfTrue="1" operator="equal">
      <formula>"PI"</formula>
    </cfRule>
    <cfRule type="expression" dxfId="15211" priority="826" stopIfTrue="1">
      <formula>OR($R216="LI",$R216="Yellow",$R216="Medium")</formula>
    </cfRule>
    <cfRule type="expression" dxfId="15210" priority="827" stopIfTrue="1">
      <formula>OR($R216="NY",$R216="Not Yet")</formula>
    </cfRule>
    <cfRule type="cellIs" dxfId="15209" priority="828" stopIfTrue="1" operator="equal">
      <formula>"Out of Scope"</formula>
    </cfRule>
  </conditionalFormatting>
  <conditionalFormatting sqref="R226">
    <cfRule type="expression" dxfId="15208" priority="817" stopIfTrue="1">
      <formula>OR($R226="FI",$R226="Green",$R226="High")</formula>
    </cfRule>
    <cfRule type="expression" dxfId="15207" priority="818" stopIfTrue="1">
      <formula>OR($R226="NI",$R226="Red",$R226="Low")</formula>
    </cfRule>
    <cfRule type="cellIs" dxfId="15206" priority="819" stopIfTrue="1" operator="equal">
      <formula>"PI"</formula>
    </cfRule>
    <cfRule type="expression" dxfId="15205" priority="820" stopIfTrue="1">
      <formula>OR($R226="LI",$R226="Yellow",$R226="Medium")</formula>
    </cfRule>
    <cfRule type="expression" dxfId="15204" priority="821" stopIfTrue="1">
      <formula>OR($R226="NY",$R226="Not Yet")</formula>
    </cfRule>
    <cfRule type="cellIs" dxfId="15203" priority="822" stopIfTrue="1" operator="equal">
      <formula>"Out of Scope"</formula>
    </cfRule>
  </conditionalFormatting>
  <conditionalFormatting sqref="R236">
    <cfRule type="expression" dxfId="15202" priority="811" stopIfTrue="1">
      <formula>OR($R236="FI",$R236="Green",$R236="High")</formula>
    </cfRule>
    <cfRule type="expression" dxfId="15201" priority="812" stopIfTrue="1">
      <formula>OR($R236="NI",$R236="Red",$R236="Low")</formula>
    </cfRule>
    <cfRule type="cellIs" dxfId="15200" priority="813" stopIfTrue="1" operator="equal">
      <formula>"PI"</formula>
    </cfRule>
    <cfRule type="expression" dxfId="15199" priority="814" stopIfTrue="1">
      <formula>OR($R236="LI",$R236="Yellow",$R236="Medium")</formula>
    </cfRule>
    <cfRule type="expression" dxfId="15198" priority="815" stopIfTrue="1">
      <formula>OR($R236="NY",$R236="Not Yet")</formula>
    </cfRule>
    <cfRule type="cellIs" dxfId="15197" priority="816" stopIfTrue="1" operator="equal">
      <formula>"Out of Scope"</formula>
    </cfRule>
  </conditionalFormatting>
  <conditionalFormatting sqref="R247">
    <cfRule type="expression" dxfId="15196" priority="805" stopIfTrue="1">
      <formula>OR($R247="FI",$R247="Green",$R247="High")</formula>
    </cfRule>
    <cfRule type="expression" dxfId="15195" priority="806" stopIfTrue="1">
      <formula>OR($R247="NI",$R247="Red",$R247="Low")</formula>
    </cfRule>
    <cfRule type="cellIs" dxfId="15194" priority="807" stopIfTrue="1" operator="equal">
      <formula>"PI"</formula>
    </cfRule>
    <cfRule type="expression" dxfId="15193" priority="808" stopIfTrue="1">
      <formula>OR($R247="LI",$R247="Yellow",$R247="Medium")</formula>
    </cfRule>
    <cfRule type="expression" dxfId="15192" priority="809" stopIfTrue="1">
      <formula>OR($R247="NY",$R247="Not Yet")</formula>
    </cfRule>
    <cfRule type="cellIs" dxfId="15191" priority="810" stopIfTrue="1" operator="equal">
      <formula>"Out of Scope"</formula>
    </cfRule>
  </conditionalFormatting>
  <conditionalFormatting sqref="R258">
    <cfRule type="expression" dxfId="15190" priority="799" stopIfTrue="1">
      <formula>OR($R258="FI",$R258="Green",$R258="High")</formula>
    </cfRule>
    <cfRule type="expression" dxfId="15189" priority="800" stopIfTrue="1">
      <formula>OR($R258="NI",$R258="Red",$R258="Low")</formula>
    </cfRule>
    <cfRule type="cellIs" dxfId="15188" priority="801" stopIfTrue="1" operator="equal">
      <formula>"PI"</formula>
    </cfRule>
    <cfRule type="expression" dxfId="15187" priority="802" stopIfTrue="1">
      <formula>OR($R258="LI",$R258="Yellow",$R258="Medium")</formula>
    </cfRule>
    <cfRule type="expression" dxfId="15186" priority="803" stopIfTrue="1">
      <formula>OR($R258="NY",$R258="Not Yet")</formula>
    </cfRule>
    <cfRule type="cellIs" dxfId="15185" priority="804" stopIfTrue="1" operator="equal">
      <formula>"Out of Scope"</formula>
    </cfRule>
  </conditionalFormatting>
  <conditionalFormatting sqref="R268">
    <cfRule type="expression" dxfId="15184" priority="793" stopIfTrue="1">
      <formula>OR($R268="FI",$R268="Green",$R268="High")</formula>
    </cfRule>
    <cfRule type="expression" dxfId="15183" priority="794" stopIfTrue="1">
      <formula>OR($R268="NI",$R268="Red",$R268="Low")</formula>
    </cfRule>
    <cfRule type="cellIs" dxfId="15182" priority="795" stopIfTrue="1" operator="equal">
      <formula>"PI"</formula>
    </cfRule>
    <cfRule type="expression" dxfId="15181" priority="796" stopIfTrue="1">
      <formula>OR($R268="LI",$R268="Yellow",$R268="Medium")</formula>
    </cfRule>
    <cfRule type="expression" dxfId="15180" priority="797" stopIfTrue="1">
      <formula>OR($R268="NY",$R268="Not Yet")</formula>
    </cfRule>
    <cfRule type="cellIs" dxfId="15179" priority="798" stopIfTrue="1" operator="equal">
      <formula>"Out of Scope"</formula>
    </cfRule>
  </conditionalFormatting>
  <conditionalFormatting sqref="R279">
    <cfRule type="expression" dxfId="15178" priority="787" stopIfTrue="1">
      <formula>OR($R279="FI",$R279="Green",$R279="High")</formula>
    </cfRule>
    <cfRule type="expression" dxfId="15177" priority="788" stopIfTrue="1">
      <formula>OR($R279="NI",$R279="Red",$R279="Low")</formula>
    </cfRule>
    <cfRule type="cellIs" dxfId="15176" priority="789" stopIfTrue="1" operator="equal">
      <formula>"PI"</formula>
    </cfRule>
    <cfRule type="expression" dxfId="15175" priority="790" stopIfTrue="1">
      <formula>OR($R279="LI",$R279="Yellow",$R279="Medium")</formula>
    </cfRule>
    <cfRule type="expression" dxfId="15174" priority="791" stopIfTrue="1">
      <formula>OR($R279="NY",$R279="Not Yet")</formula>
    </cfRule>
    <cfRule type="cellIs" dxfId="15173" priority="792" stopIfTrue="1" operator="equal">
      <formula>"Out of Scope"</formula>
    </cfRule>
  </conditionalFormatting>
  <conditionalFormatting sqref="R290">
    <cfRule type="expression" dxfId="15172" priority="781" stopIfTrue="1">
      <formula>OR($R290="FI",$R290="Green",$R290="High")</formula>
    </cfRule>
    <cfRule type="expression" dxfId="15171" priority="782" stopIfTrue="1">
      <formula>OR($R290="NI",$R290="Red",$R290="Low")</formula>
    </cfRule>
    <cfRule type="cellIs" dxfId="15170" priority="783" stopIfTrue="1" operator="equal">
      <formula>"PI"</formula>
    </cfRule>
    <cfRule type="expression" dxfId="15169" priority="784" stopIfTrue="1">
      <formula>OR($R290="LI",$R290="Yellow",$R290="Medium")</formula>
    </cfRule>
    <cfRule type="expression" dxfId="15168" priority="785" stopIfTrue="1">
      <formula>OR($R290="NY",$R290="Not Yet")</formula>
    </cfRule>
    <cfRule type="cellIs" dxfId="15167" priority="786" stopIfTrue="1" operator="equal">
      <formula>"Out of Scope"</formula>
    </cfRule>
  </conditionalFormatting>
  <conditionalFormatting sqref="H16:L16">
    <cfRule type="expression" dxfId="15166" priority="775" stopIfTrue="1">
      <formula>OR(H16="FI",H16="Green",H16="High")</formula>
    </cfRule>
    <cfRule type="expression" dxfId="15165" priority="776" stopIfTrue="1">
      <formula>OR(H16="NI",H16="Red",H16="Low")</formula>
    </cfRule>
    <cfRule type="cellIs" dxfId="15164" priority="777" stopIfTrue="1" operator="equal">
      <formula>"PI"</formula>
    </cfRule>
    <cfRule type="expression" dxfId="15163" priority="778" stopIfTrue="1">
      <formula>OR(H16="LI",H16="Yellow",H16="Medium")</formula>
    </cfRule>
    <cfRule type="expression" dxfId="15162" priority="779" stopIfTrue="1">
      <formula>OR(H16="NY",H16="Not Yet")</formula>
    </cfRule>
    <cfRule type="cellIs" dxfId="15161" priority="780" stopIfTrue="1" operator="equal">
      <formula>"Out of Scope"</formula>
    </cfRule>
  </conditionalFormatting>
  <conditionalFormatting sqref="I16">
    <cfRule type="expression" dxfId="15160" priority="769" stopIfTrue="1">
      <formula>OR($R16="FI",$R16="Green",$R16="High")</formula>
    </cfRule>
    <cfRule type="expression" dxfId="15159" priority="770" stopIfTrue="1">
      <formula>OR($R16="NI",$R16="Red",$R16="Low")</formula>
    </cfRule>
    <cfRule type="cellIs" dxfId="15158" priority="771" stopIfTrue="1" operator="equal">
      <formula>"PI"</formula>
    </cfRule>
    <cfRule type="expression" dxfId="15157" priority="772" stopIfTrue="1">
      <formula>OR($R16="LI",$R16="Yellow",$R16="Medium")</formula>
    </cfRule>
    <cfRule type="expression" dxfId="15156" priority="773" stopIfTrue="1">
      <formula>OR($R16="NY",$R16="Not Yet")</formula>
    </cfRule>
    <cfRule type="cellIs" dxfId="15155" priority="774" stopIfTrue="1" operator="equal">
      <formula>"Out of Scope"</formula>
    </cfRule>
  </conditionalFormatting>
  <conditionalFormatting sqref="J16">
    <cfRule type="expression" dxfId="15154" priority="763" stopIfTrue="1">
      <formula>OR($R16="FI",$R16="Green",$R16="High")</formula>
    </cfRule>
    <cfRule type="expression" dxfId="15153" priority="764" stopIfTrue="1">
      <formula>OR($R16="NI",$R16="Red",$R16="Low")</formula>
    </cfRule>
    <cfRule type="cellIs" dxfId="15152" priority="765" stopIfTrue="1" operator="equal">
      <formula>"PI"</formula>
    </cfRule>
    <cfRule type="expression" dxfId="15151" priority="766" stopIfTrue="1">
      <formula>OR($R16="LI",$R16="Yellow",$R16="Medium")</formula>
    </cfRule>
    <cfRule type="expression" dxfId="15150" priority="767" stopIfTrue="1">
      <formula>OR($R16="NY",$R16="Not Yet")</formula>
    </cfRule>
    <cfRule type="cellIs" dxfId="15149" priority="768" stopIfTrue="1" operator="equal">
      <formula>"Out of Scope"</formula>
    </cfRule>
  </conditionalFormatting>
  <conditionalFormatting sqref="K16">
    <cfRule type="expression" dxfId="15148" priority="757" stopIfTrue="1">
      <formula>OR($R16="FI",$R16="Green",$R16="High")</formula>
    </cfRule>
    <cfRule type="expression" dxfId="15147" priority="758" stopIfTrue="1">
      <formula>OR($R16="NI",$R16="Red",$R16="Low")</formula>
    </cfRule>
    <cfRule type="cellIs" dxfId="15146" priority="759" stopIfTrue="1" operator="equal">
      <formula>"PI"</formula>
    </cfRule>
    <cfRule type="expression" dxfId="15145" priority="760" stopIfTrue="1">
      <formula>OR($R16="LI",$R16="Yellow",$R16="Medium")</formula>
    </cfRule>
    <cfRule type="expression" dxfId="15144" priority="761" stopIfTrue="1">
      <formula>OR($R16="NY",$R16="Not Yet")</formula>
    </cfRule>
    <cfRule type="cellIs" dxfId="15143" priority="762" stopIfTrue="1" operator="equal">
      <formula>"Out of Scope"</formula>
    </cfRule>
  </conditionalFormatting>
  <conditionalFormatting sqref="L16">
    <cfRule type="expression" dxfId="15142" priority="751" stopIfTrue="1">
      <formula>OR($R16="FI",$R16="Green",$R16="High")</formula>
    </cfRule>
    <cfRule type="expression" dxfId="15141" priority="752" stopIfTrue="1">
      <formula>OR($R16="NI",$R16="Red",$R16="Low")</formula>
    </cfRule>
    <cfRule type="cellIs" dxfId="15140" priority="753" stopIfTrue="1" operator="equal">
      <formula>"PI"</formula>
    </cfRule>
    <cfRule type="expression" dxfId="15139" priority="754" stopIfTrue="1">
      <formula>OR($R16="LI",$R16="Yellow",$R16="Medium")</formula>
    </cfRule>
    <cfRule type="expression" dxfId="15138" priority="755" stopIfTrue="1">
      <formula>OR($R16="NY",$R16="Not Yet")</formula>
    </cfRule>
    <cfRule type="cellIs" dxfId="15137" priority="756" stopIfTrue="1" operator="equal">
      <formula>"Out of Scope"</formula>
    </cfRule>
  </conditionalFormatting>
  <conditionalFormatting sqref="H28:L28">
    <cfRule type="expression" dxfId="15136" priority="745" stopIfTrue="1">
      <formula>OR(H28="FI",H28="Green",H28="High")</formula>
    </cfRule>
    <cfRule type="expression" dxfId="15135" priority="746" stopIfTrue="1">
      <formula>OR(H28="NI",H28="Red",H28="Low")</formula>
    </cfRule>
    <cfRule type="cellIs" dxfId="15134" priority="747" stopIfTrue="1" operator="equal">
      <formula>"PI"</formula>
    </cfRule>
    <cfRule type="expression" dxfId="15133" priority="748" stopIfTrue="1">
      <formula>OR(H28="LI",H28="Yellow",H28="Medium")</formula>
    </cfRule>
    <cfRule type="expression" dxfId="15132" priority="749" stopIfTrue="1">
      <formula>OR(H28="NY",H28="Not Yet")</formula>
    </cfRule>
    <cfRule type="cellIs" dxfId="15131" priority="750" stopIfTrue="1" operator="equal">
      <formula>"Out of Scope"</formula>
    </cfRule>
  </conditionalFormatting>
  <conditionalFormatting sqref="I28">
    <cfRule type="expression" dxfId="15130" priority="739" stopIfTrue="1">
      <formula>OR($R28="FI",$R28="Green",$R28="High")</formula>
    </cfRule>
    <cfRule type="expression" dxfId="15129" priority="740" stopIfTrue="1">
      <formula>OR($R28="NI",$R28="Red",$R28="Low")</formula>
    </cfRule>
    <cfRule type="cellIs" dxfId="15128" priority="741" stopIfTrue="1" operator="equal">
      <formula>"PI"</formula>
    </cfRule>
    <cfRule type="expression" dxfId="15127" priority="742" stopIfTrue="1">
      <formula>OR($R28="LI",$R28="Yellow",$R28="Medium")</formula>
    </cfRule>
    <cfRule type="expression" dxfId="15126" priority="743" stopIfTrue="1">
      <formula>OR($R28="NY",$R28="Not Yet")</formula>
    </cfRule>
    <cfRule type="cellIs" dxfId="15125" priority="744" stopIfTrue="1" operator="equal">
      <formula>"Out of Scope"</formula>
    </cfRule>
  </conditionalFormatting>
  <conditionalFormatting sqref="J28">
    <cfRule type="expression" dxfId="15124" priority="733" stopIfTrue="1">
      <formula>OR($R28="FI",$R28="Green",$R28="High")</formula>
    </cfRule>
    <cfRule type="expression" dxfId="15123" priority="734" stopIfTrue="1">
      <formula>OR($R28="NI",$R28="Red",$R28="Low")</formula>
    </cfRule>
    <cfRule type="cellIs" dxfId="15122" priority="735" stopIfTrue="1" operator="equal">
      <formula>"PI"</formula>
    </cfRule>
    <cfRule type="expression" dxfId="15121" priority="736" stopIfTrue="1">
      <formula>OR($R28="LI",$R28="Yellow",$R28="Medium")</formula>
    </cfRule>
    <cfRule type="expression" dxfId="15120" priority="737" stopIfTrue="1">
      <formula>OR($R28="NY",$R28="Not Yet")</formula>
    </cfRule>
    <cfRule type="cellIs" dxfId="15119" priority="738" stopIfTrue="1" operator="equal">
      <formula>"Out of Scope"</formula>
    </cfRule>
  </conditionalFormatting>
  <conditionalFormatting sqref="K28">
    <cfRule type="expression" dxfId="15118" priority="727" stopIfTrue="1">
      <formula>OR($R28="FI",$R28="Green",$R28="High")</formula>
    </cfRule>
    <cfRule type="expression" dxfId="15117" priority="728" stopIfTrue="1">
      <formula>OR($R28="NI",$R28="Red",$R28="Low")</formula>
    </cfRule>
    <cfRule type="cellIs" dxfId="15116" priority="729" stopIfTrue="1" operator="equal">
      <formula>"PI"</formula>
    </cfRule>
    <cfRule type="expression" dxfId="15115" priority="730" stopIfTrue="1">
      <formula>OR($R28="LI",$R28="Yellow",$R28="Medium")</formula>
    </cfRule>
    <cfRule type="expression" dxfId="15114" priority="731" stopIfTrue="1">
      <formula>OR($R28="NY",$R28="Not Yet")</formula>
    </cfRule>
    <cfRule type="cellIs" dxfId="15113" priority="732" stopIfTrue="1" operator="equal">
      <formula>"Out of Scope"</formula>
    </cfRule>
  </conditionalFormatting>
  <conditionalFormatting sqref="L28">
    <cfRule type="expression" dxfId="15112" priority="721" stopIfTrue="1">
      <formula>OR($R28="FI",$R28="Green",$R28="High")</formula>
    </cfRule>
    <cfRule type="expression" dxfId="15111" priority="722" stopIfTrue="1">
      <formula>OR($R28="NI",$R28="Red",$R28="Low")</formula>
    </cfRule>
    <cfRule type="cellIs" dxfId="15110" priority="723" stopIfTrue="1" operator="equal">
      <formula>"PI"</formula>
    </cfRule>
    <cfRule type="expression" dxfId="15109" priority="724" stopIfTrue="1">
      <formula>OR($R28="LI",$R28="Yellow",$R28="Medium")</formula>
    </cfRule>
    <cfRule type="expression" dxfId="15108" priority="725" stopIfTrue="1">
      <formula>OR($R28="NY",$R28="Not Yet")</formula>
    </cfRule>
    <cfRule type="cellIs" dxfId="15107" priority="726" stopIfTrue="1" operator="equal">
      <formula>"Out of Scope"</formula>
    </cfRule>
  </conditionalFormatting>
  <conditionalFormatting sqref="H39:L39">
    <cfRule type="expression" dxfId="15106" priority="715" stopIfTrue="1">
      <formula>OR(H39="FI",H39="Green",H39="High")</formula>
    </cfRule>
    <cfRule type="expression" dxfId="15105" priority="716" stopIfTrue="1">
      <formula>OR(H39="NI",H39="Red",H39="Low")</formula>
    </cfRule>
    <cfRule type="cellIs" dxfId="15104" priority="717" stopIfTrue="1" operator="equal">
      <formula>"PI"</formula>
    </cfRule>
    <cfRule type="expression" dxfId="15103" priority="718" stopIfTrue="1">
      <formula>OR(H39="LI",H39="Yellow",H39="Medium")</formula>
    </cfRule>
    <cfRule type="expression" dxfId="15102" priority="719" stopIfTrue="1">
      <formula>OR(H39="NY",H39="Not Yet")</formula>
    </cfRule>
    <cfRule type="cellIs" dxfId="15101" priority="720" stopIfTrue="1" operator="equal">
      <formula>"Out of Scope"</formula>
    </cfRule>
  </conditionalFormatting>
  <conditionalFormatting sqref="I39">
    <cfRule type="expression" dxfId="15100" priority="709" stopIfTrue="1">
      <formula>OR($R39="FI",$R39="Green",$R39="High")</formula>
    </cfRule>
    <cfRule type="expression" dxfId="15099" priority="710" stopIfTrue="1">
      <formula>OR($R39="NI",$R39="Red",$R39="Low")</formula>
    </cfRule>
    <cfRule type="cellIs" dxfId="15098" priority="711" stopIfTrue="1" operator="equal">
      <formula>"PI"</formula>
    </cfRule>
    <cfRule type="expression" dxfId="15097" priority="712" stopIfTrue="1">
      <formula>OR($R39="LI",$R39="Yellow",$R39="Medium")</formula>
    </cfRule>
    <cfRule type="expression" dxfId="15096" priority="713" stopIfTrue="1">
      <formula>OR($R39="NY",$R39="Not Yet")</formula>
    </cfRule>
    <cfRule type="cellIs" dxfId="15095" priority="714" stopIfTrue="1" operator="equal">
      <formula>"Out of Scope"</formula>
    </cfRule>
  </conditionalFormatting>
  <conditionalFormatting sqref="J39">
    <cfRule type="expression" dxfId="15094" priority="703" stopIfTrue="1">
      <formula>OR($R39="FI",$R39="Green",$R39="High")</formula>
    </cfRule>
    <cfRule type="expression" dxfId="15093" priority="704" stopIfTrue="1">
      <formula>OR($R39="NI",$R39="Red",$R39="Low")</formula>
    </cfRule>
    <cfRule type="cellIs" dxfId="15092" priority="705" stopIfTrue="1" operator="equal">
      <formula>"PI"</formula>
    </cfRule>
    <cfRule type="expression" dxfId="15091" priority="706" stopIfTrue="1">
      <formula>OR($R39="LI",$R39="Yellow",$R39="Medium")</formula>
    </cfRule>
    <cfRule type="expression" dxfId="15090" priority="707" stopIfTrue="1">
      <formula>OR($R39="NY",$R39="Not Yet")</formula>
    </cfRule>
    <cfRule type="cellIs" dxfId="15089" priority="708" stopIfTrue="1" operator="equal">
      <formula>"Out of Scope"</formula>
    </cfRule>
  </conditionalFormatting>
  <conditionalFormatting sqref="K39">
    <cfRule type="expression" dxfId="15088" priority="697" stopIfTrue="1">
      <formula>OR($R39="FI",$R39="Green",$R39="High")</formula>
    </cfRule>
    <cfRule type="expression" dxfId="15087" priority="698" stopIfTrue="1">
      <formula>OR($R39="NI",$R39="Red",$R39="Low")</formula>
    </cfRule>
    <cfRule type="cellIs" dxfId="15086" priority="699" stopIfTrue="1" operator="equal">
      <formula>"PI"</formula>
    </cfRule>
    <cfRule type="expression" dxfId="15085" priority="700" stopIfTrue="1">
      <formula>OR($R39="LI",$R39="Yellow",$R39="Medium")</formula>
    </cfRule>
    <cfRule type="expression" dxfId="15084" priority="701" stopIfTrue="1">
      <formula>OR($R39="NY",$R39="Not Yet")</formula>
    </cfRule>
    <cfRule type="cellIs" dxfId="15083" priority="702" stopIfTrue="1" operator="equal">
      <formula>"Out of Scope"</formula>
    </cfRule>
  </conditionalFormatting>
  <conditionalFormatting sqref="L39">
    <cfRule type="expression" dxfId="15082" priority="691" stopIfTrue="1">
      <formula>OR($R39="FI",$R39="Green",$R39="High")</formula>
    </cfRule>
    <cfRule type="expression" dxfId="15081" priority="692" stopIfTrue="1">
      <formula>OR($R39="NI",$R39="Red",$R39="Low")</formula>
    </cfRule>
    <cfRule type="cellIs" dxfId="15080" priority="693" stopIfTrue="1" operator="equal">
      <formula>"PI"</formula>
    </cfRule>
    <cfRule type="expression" dxfId="15079" priority="694" stopIfTrue="1">
      <formula>OR($R39="LI",$R39="Yellow",$R39="Medium")</formula>
    </cfRule>
    <cfRule type="expression" dxfId="15078" priority="695" stopIfTrue="1">
      <formula>OR($R39="NY",$R39="Not Yet")</formula>
    </cfRule>
    <cfRule type="cellIs" dxfId="15077" priority="696" stopIfTrue="1" operator="equal">
      <formula>"Out of Scope"</formula>
    </cfRule>
  </conditionalFormatting>
  <conditionalFormatting sqref="H51:L51">
    <cfRule type="expression" dxfId="15076" priority="685" stopIfTrue="1">
      <formula>OR(H51="FI",H51="Green",H51="High")</formula>
    </cfRule>
    <cfRule type="expression" dxfId="15075" priority="686" stopIfTrue="1">
      <formula>OR(H51="NI",H51="Red",H51="Low")</formula>
    </cfRule>
    <cfRule type="cellIs" dxfId="15074" priority="687" stopIfTrue="1" operator="equal">
      <formula>"PI"</formula>
    </cfRule>
    <cfRule type="expression" dxfId="15073" priority="688" stopIfTrue="1">
      <formula>OR(H51="LI",H51="Yellow",H51="Medium")</formula>
    </cfRule>
    <cfRule type="expression" dxfId="15072" priority="689" stopIfTrue="1">
      <formula>OR(H51="NY",H51="Not Yet")</formula>
    </cfRule>
    <cfRule type="cellIs" dxfId="15071" priority="690" stopIfTrue="1" operator="equal">
      <formula>"Out of Scope"</formula>
    </cfRule>
  </conditionalFormatting>
  <conditionalFormatting sqref="I51">
    <cfRule type="expression" dxfId="15070" priority="679" stopIfTrue="1">
      <formula>OR($R51="FI",$R51="Green",$R51="High")</formula>
    </cfRule>
    <cfRule type="expression" dxfId="15069" priority="680" stopIfTrue="1">
      <formula>OR($R51="NI",$R51="Red",$R51="Low")</formula>
    </cfRule>
    <cfRule type="cellIs" dxfId="15068" priority="681" stopIfTrue="1" operator="equal">
      <formula>"PI"</formula>
    </cfRule>
    <cfRule type="expression" dxfId="15067" priority="682" stopIfTrue="1">
      <formula>OR($R51="LI",$R51="Yellow",$R51="Medium")</formula>
    </cfRule>
    <cfRule type="expression" dxfId="15066" priority="683" stopIfTrue="1">
      <formula>OR($R51="NY",$R51="Not Yet")</formula>
    </cfRule>
    <cfRule type="cellIs" dxfId="15065" priority="684" stopIfTrue="1" operator="equal">
      <formula>"Out of Scope"</formula>
    </cfRule>
  </conditionalFormatting>
  <conditionalFormatting sqref="J51">
    <cfRule type="expression" dxfId="15064" priority="673" stopIfTrue="1">
      <formula>OR($R51="FI",$R51="Green",$R51="High")</formula>
    </cfRule>
    <cfRule type="expression" dxfId="15063" priority="674" stopIfTrue="1">
      <formula>OR($R51="NI",$R51="Red",$R51="Low")</formula>
    </cfRule>
    <cfRule type="cellIs" dxfId="15062" priority="675" stopIfTrue="1" operator="equal">
      <formula>"PI"</formula>
    </cfRule>
    <cfRule type="expression" dxfId="15061" priority="676" stopIfTrue="1">
      <formula>OR($R51="LI",$R51="Yellow",$R51="Medium")</formula>
    </cfRule>
    <cfRule type="expression" dxfId="15060" priority="677" stopIfTrue="1">
      <formula>OR($R51="NY",$R51="Not Yet")</formula>
    </cfRule>
    <cfRule type="cellIs" dxfId="15059" priority="678" stopIfTrue="1" operator="equal">
      <formula>"Out of Scope"</formula>
    </cfRule>
  </conditionalFormatting>
  <conditionalFormatting sqref="K51">
    <cfRule type="expression" dxfId="15058" priority="667" stopIfTrue="1">
      <formula>OR($R51="FI",$R51="Green",$R51="High")</formula>
    </cfRule>
    <cfRule type="expression" dxfId="15057" priority="668" stopIfTrue="1">
      <formula>OR($R51="NI",$R51="Red",$R51="Low")</formula>
    </cfRule>
    <cfRule type="cellIs" dxfId="15056" priority="669" stopIfTrue="1" operator="equal">
      <formula>"PI"</formula>
    </cfRule>
    <cfRule type="expression" dxfId="15055" priority="670" stopIfTrue="1">
      <formula>OR($R51="LI",$R51="Yellow",$R51="Medium")</formula>
    </cfRule>
    <cfRule type="expression" dxfId="15054" priority="671" stopIfTrue="1">
      <formula>OR($R51="NY",$R51="Not Yet")</formula>
    </cfRule>
    <cfRule type="cellIs" dxfId="15053" priority="672" stopIfTrue="1" operator="equal">
      <formula>"Out of Scope"</formula>
    </cfRule>
  </conditionalFormatting>
  <conditionalFormatting sqref="L51">
    <cfRule type="expression" dxfId="15052" priority="661" stopIfTrue="1">
      <formula>OR($R51="FI",$R51="Green",$R51="High")</formula>
    </cfRule>
    <cfRule type="expression" dxfId="15051" priority="662" stopIfTrue="1">
      <formula>OR($R51="NI",$R51="Red",$R51="Low")</formula>
    </cfRule>
    <cfRule type="cellIs" dxfId="15050" priority="663" stopIfTrue="1" operator="equal">
      <formula>"PI"</formula>
    </cfRule>
    <cfRule type="expression" dxfId="15049" priority="664" stopIfTrue="1">
      <formula>OR($R51="LI",$R51="Yellow",$R51="Medium")</formula>
    </cfRule>
    <cfRule type="expression" dxfId="15048" priority="665" stopIfTrue="1">
      <formula>OR($R51="NY",$R51="Not Yet")</formula>
    </cfRule>
    <cfRule type="cellIs" dxfId="15047" priority="666" stopIfTrue="1" operator="equal">
      <formula>"Out of Scope"</formula>
    </cfRule>
  </conditionalFormatting>
  <conditionalFormatting sqref="H64:L64">
    <cfRule type="expression" dxfId="15046" priority="655" stopIfTrue="1">
      <formula>OR(H64="FI",H64="Green",H64="High")</formula>
    </cfRule>
    <cfRule type="expression" dxfId="15045" priority="656" stopIfTrue="1">
      <formula>OR(H64="NI",H64="Red",H64="Low")</formula>
    </cfRule>
    <cfRule type="cellIs" dxfId="15044" priority="657" stopIfTrue="1" operator="equal">
      <formula>"PI"</formula>
    </cfRule>
    <cfRule type="expression" dxfId="15043" priority="658" stopIfTrue="1">
      <formula>OR(H64="LI",H64="Yellow",H64="Medium")</formula>
    </cfRule>
    <cfRule type="expression" dxfId="15042" priority="659" stopIfTrue="1">
      <formula>OR(H64="NY",H64="Not Yet")</formula>
    </cfRule>
    <cfRule type="cellIs" dxfId="15041" priority="660" stopIfTrue="1" operator="equal">
      <formula>"Out of Scope"</formula>
    </cfRule>
  </conditionalFormatting>
  <conditionalFormatting sqref="I64">
    <cfRule type="expression" dxfId="15040" priority="649" stopIfTrue="1">
      <formula>OR($R64="FI",$R64="Green",$R64="High")</formula>
    </cfRule>
    <cfRule type="expression" dxfId="15039" priority="650" stopIfTrue="1">
      <formula>OR($R64="NI",$R64="Red",$R64="Low")</formula>
    </cfRule>
    <cfRule type="cellIs" dxfId="15038" priority="651" stopIfTrue="1" operator="equal">
      <formula>"PI"</formula>
    </cfRule>
    <cfRule type="expression" dxfId="15037" priority="652" stopIfTrue="1">
      <formula>OR($R64="LI",$R64="Yellow",$R64="Medium")</formula>
    </cfRule>
    <cfRule type="expression" dxfId="15036" priority="653" stopIfTrue="1">
      <formula>OR($R64="NY",$R64="Not Yet")</formula>
    </cfRule>
    <cfRule type="cellIs" dxfId="15035" priority="654" stopIfTrue="1" operator="equal">
      <formula>"Out of Scope"</formula>
    </cfRule>
  </conditionalFormatting>
  <conditionalFormatting sqref="J64">
    <cfRule type="expression" dxfId="15034" priority="643" stopIfTrue="1">
      <formula>OR($R64="FI",$R64="Green",$R64="High")</formula>
    </cfRule>
    <cfRule type="expression" dxfId="15033" priority="644" stopIfTrue="1">
      <formula>OR($R64="NI",$R64="Red",$R64="Low")</formula>
    </cfRule>
    <cfRule type="cellIs" dxfId="15032" priority="645" stopIfTrue="1" operator="equal">
      <formula>"PI"</formula>
    </cfRule>
    <cfRule type="expression" dxfId="15031" priority="646" stopIfTrue="1">
      <formula>OR($R64="LI",$R64="Yellow",$R64="Medium")</formula>
    </cfRule>
    <cfRule type="expression" dxfId="15030" priority="647" stopIfTrue="1">
      <formula>OR($R64="NY",$R64="Not Yet")</formula>
    </cfRule>
    <cfRule type="cellIs" dxfId="15029" priority="648" stopIfTrue="1" operator="equal">
      <formula>"Out of Scope"</formula>
    </cfRule>
  </conditionalFormatting>
  <conditionalFormatting sqref="K64">
    <cfRule type="expression" dxfId="15028" priority="637" stopIfTrue="1">
      <formula>OR($R64="FI",$R64="Green",$R64="High")</formula>
    </cfRule>
    <cfRule type="expression" dxfId="15027" priority="638" stopIfTrue="1">
      <formula>OR($R64="NI",$R64="Red",$R64="Low")</formula>
    </cfRule>
    <cfRule type="cellIs" dxfId="15026" priority="639" stopIfTrue="1" operator="equal">
      <formula>"PI"</formula>
    </cfRule>
    <cfRule type="expression" dxfId="15025" priority="640" stopIfTrue="1">
      <formula>OR($R64="LI",$R64="Yellow",$R64="Medium")</formula>
    </cfRule>
    <cfRule type="expression" dxfId="15024" priority="641" stopIfTrue="1">
      <formula>OR($R64="NY",$R64="Not Yet")</formula>
    </cfRule>
    <cfRule type="cellIs" dxfId="15023" priority="642" stopIfTrue="1" operator="equal">
      <formula>"Out of Scope"</formula>
    </cfRule>
  </conditionalFormatting>
  <conditionalFormatting sqref="L64">
    <cfRule type="expression" dxfId="15022" priority="631" stopIfTrue="1">
      <formula>OR($R64="FI",$R64="Green",$R64="High")</formula>
    </cfRule>
    <cfRule type="expression" dxfId="15021" priority="632" stopIfTrue="1">
      <formula>OR($R64="NI",$R64="Red",$R64="Low")</formula>
    </cfRule>
    <cfRule type="cellIs" dxfId="15020" priority="633" stopIfTrue="1" operator="equal">
      <formula>"PI"</formula>
    </cfRule>
    <cfRule type="expression" dxfId="15019" priority="634" stopIfTrue="1">
      <formula>OR($R64="LI",$R64="Yellow",$R64="Medium")</formula>
    </cfRule>
    <cfRule type="expression" dxfId="15018" priority="635" stopIfTrue="1">
      <formula>OR($R64="NY",$R64="Not Yet")</formula>
    </cfRule>
    <cfRule type="cellIs" dxfId="15017" priority="636" stopIfTrue="1" operator="equal">
      <formula>"Out of Scope"</formula>
    </cfRule>
  </conditionalFormatting>
  <conditionalFormatting sqref="H76:L76">
    <cfRule type="expression" dxfId="15016" priority="625" stopIfTrue="1">
      <formula>OR(H76="FI",H76="Green",H76="High")</formula>
    </cfRule>
    <cfRule type="expression" dxfId="15015" priority="626" stopIfTrue="1">
      <formula>OR(H76="NI",H76="Red",H76="Low")</formula>
    </cfRule>
    <cfRule type="cellIs" dxfId="15014" priority="627" stopIfTrue="1" operator="equal">
      <formula>"PI"</formula>
    </cfRule>
    <cfRule type="expression" dxfId="15013" priority="628" stopIfTrue="1">
      <formula>OR(H76="LI",H76="Yellow",H76="Medium")</formula>
    </cfRule>
    <cfRule type="expression" dxfId="15012" priority="629" stopIfTrue="1">
      <formula>OR(H76="NY",H76="Not Yet")</formula>
    </cfRule>
    <cfRule type="cellIs" dxfId="15011" priority="630" stopIfTrue="1" operator="equal">
      <formula>"Out of Scope"</formula>
    </cfRule>
  </conditionalFormatting>
  <conditionalFormatting sqref="I76">
    <cfRule type="expression" dxfId="15010" priority="619" stopIfTrue="1">
      <formula>OR($R76="FI",$R76="Green",$R76="High")</formula>
    </cfRule>
    <cfRule type="expression" dxfId="15009" priority="620" stopIfTrue="1">
      <formula>OR($R76="NI",$R76="Red",$R76="Low")</formula>
    </cfRule>
    <cfRule type="cellIs" dxfId="15008" priority="621" stopIfTrue="1" operator="equal">
      <formula>"PI"</formula>
    </cfRule>
    <cfRule type="expression" dxfId="15007" priority="622" stopIfTrue="1">
      <formula>OR($R76="LI",$R76="Yellow",$R76="Medium")</formula>
    </cfRule>
    <cfRule type="expression" dxfId="15006" priority="623" stopIfTrue="1">
      <formula>OR($R76="NY",$R76="Not Yet")</formula>
    </cfRule>
    <cfRule type="cellIs" dxfId="15005" priority="624" stopIfTrue="1" operator="equal">
      <formula>"Out of Scope"</formula>
    </cfRule>
  </conditionalFormatting>
  <conditionalFormatting sqref="J76">
    <cfRule type="expression" dxfId="15004" priority="613" stopIfTrue="1">
      <formula>OR($R76="FI",$R76="Green",$R76="High")</formula>
    </cfRule>
    <cfRule type="expression" dxfId="15003" priority="614" stopIfTrue="1">
      <formula>OR($R76="NI",$R76="Red",$R76="Low")</formula>
    </cfRule>
    <cfRule type="cellIs" dxfId="15002" priority="615" stopIfTrue="1" operator="equal">
      <formula>"PI"</formula>
    </cfRule>
    <cfRule type="expression" dxfId="15001" priority="616" stopIfTrue="1">
      <formula>OR($R76="LI",$R76="Yellow",$R76="Medium")</formula>
    </cfRule>
    <cfRule type="expression" dxfId="15000" priority="617" stopIfTrue="1">
      <formula>OR($R76="NY",$R76="Not Yet")</formula>
    </cfRule>
    <cfRule type="cellIs" dxfId="14999" priority="618" stopIfTrue="1" operator="equal">
      <formula>"Out of Scope"</formula>
    </cfRule>
  </conditionalFormatting>
  <conditionalFormatting sqref="K76">
    <cfRule type="expression" dxfId="14998" priority="607" stopIfTrue="1">
      <formula>OR($R76="FI",$R76="Green",$R76="High")</formula>
    </cfRule>
    <cfRule type="expression" dxfId="14997" priority="608" stopIfTrue="1">
      <formula>OR($R76="NI",$R76="Red",$R76="Low")</formula>
    </cfRule>
    <cfRule type="cellIs" dxfId="14996" priority="609" stopIfTrue="1" operator="equal">
      <formula>"PI"</formula>
    </cfRule>
    <cfRule type="expression" dxfId="14995" priority="610" stopIfTrue="1">
      <formula>OR($R76="LI",$R76="Yellow",$R76="Medium")</formula>
    </cfRule>
    <cfRule type="expression" dxfId="14994" priority="611" stopIfTrue="1">
      <formula>OR($R76="NY",$R76="Not Yet")</formula>
    </cfRule>
    <cfRule type="cellIs" dxfId="14993" priority="612" stopIfTrue="1" operator="equal">
      <formula>"Out of Scope"</formula>
    </cfRule>
  </conditionalFormatting>
  <conditionalFormatting sqref="L76">
    <cfRule type="expression" dxfId="14992" priority="601" stopIfTrue="1">
      <formula>OR($R76="FI",$R76="Green",$R76="High")</formula>
    </cfRule>
    <cfRule type="expression" dxfId="14991" priority="602" stopIfTrue="1">
      <formula>OR($R76="NI",$R76="Red",$R76="Low")</formula>
    </cfRule>
    <cfRule type="cellIs" dxfId="14990" priority="603" stopIfTrue="1" operator="equal">
      <formula>"PI"</formula>
    </cfRule>
    <cfRule type="expression" dxfId="14989" priority="604" stopIfTrue="1">
      <formula>OR($R76="LI",$R76="Yellow",$R76="Medium")</formula>
    </cfRule>
    <cfRule type="expression" dxfId="14988" priority="605" stopIfTrue="1">
      <formula>OR($R76="NY",$R76="Not Yet")</formula>
    </cfRule>
    <cfRule type="cellIs" dxfId="14987" priority="606" stopIfTrue="1" operator="equal">
      <formula>"Out of Scope"</formula>
    </cfRule>
  </conditionalFormatting>
  <conditionalFormatting sqref="H88:L88">
    <cfRule type="expression" dxfId="14986" priority="595" stopIfTrue="1">
      <formula>OR(H88="FI",H88="Green",H88="High")</formula>
    </cfRule>
    <cfRule type="expression" dxfId="14985" priority="596" stopIfTrue="1">
      <formula>OR(H88="NI",H88="Red",H88="Low")</formula>
    </cfRule>
    <cfRule type="cellIs" dxfId="14984" priority="597" stopIfTrue="1" operator="equal">
      <formula>"PI"</formula>
    </cfRule>
    <cfRule type="expression" dxfId="14983" priority="598" stopIfTrue="1">
      <formula>OR(H88="LI",H88="Yellow",H88="Medium")</formula>
    </cfRule>
    <cfRule type="expression" dxfId="14982" priority="599" stopIfTrue="1">
      <formula>OR(H88="NY",H88="Not Yet")</formula>
    </cfRule>
    <cfRule type="cellIs" dxfId="14981" priority="600" stopIfTrue="1" operator="equal">
      <formula>"Out of Scope"</formula>
    </cfRule>
  </conditionalFormatting>
  <conditionalFormatting sqref="I88">
    <cfRule type="expression" dxfId="14980" priority="589" stopIfTrue="1">
      <formula>OR($R88="FI",$R88="Green",$R88="High")</formula>
    </cfRule>
    <cfRule type="expression" dxfId="14979" priority="590" stopIfTrue="1">
      <formula>OR($R88="NI",$R88="Red",$R88="Low")</formula>
    </cfRule>
    <cfRule type="cellIs" dxfId="14978" priority="591" stopIfTrue="1" operator="equal">
      <formula>"PI"</formula>
    </cfRule>
    <cfRule type="expression" dxfId="14977" priority="592" stopIfTrue="1">
      <formula>OR($R88="LI",$R88="Yellow",$R88="Medium")</formula>
    </cfRule>
    <cfRule type="expression" dxfId="14976" priority="593" stopIfTrue="1">
      <formula>OR($R88="NY",$R88="Not Yet")</formula>
    </cfRule>
    <cfRule type="cellIs" dxfId="14975" priority="594" stopIfTrue="1" operator="equal">
      <formula>"Out of Scope"</formula>
    </cfRule>
  </conditionalFormatting>
  <conditionalFormatting sqref="J88">
    <cfRule type="expression" dxfId="14974" priority="583" stopIfTrue="1">
      <formula>OR($R88="FI",$R88="Green",$R88="High")</formula>
    </cfRule>
    <cfRule type="expression" dxfId="14973" priority="584" stopIfTrue="1">
      <formula>OR($R88="NI",$R88="Red",$R88="Low")</formula>
    </cfRule>
    <cfRule type="cellIs" dxfId="14972" priority="585" stopIfTrue="1" operator="equal">
      <formula>"PI"</formula>
    </cfRule>
    <cfRule type="expression" dxfId="14971" priority="586" stopIfTrue="1">
      <formula>OR($R88="LI",$R88="Yellow",$R88="Medium")</formula>
    </cfRule>
    <cfRule type="expression" dxfId="14970" priority="587" stopIfTrue="1">
      <formula>OR($R88="NY",$R88="Not Yet")</formula>
    </cfRule>
    <cfRule type="cellIs" dxfId="14969" priority="588" stopIfTrue="1" operator="equal">
      <formula>"Out of Scope"</formula>
    </cfRule>
  </conditionalFormatting>
  <conditionalFormatting sqref="K88">
    <cfRule type="expression" dxfId="14968" priority="577" stopIfTrue="1">
      <formula>OR($R88="FI",$R88="Green",$R88="High")</formula>
    </cfRule>
    <cfRule type="expression" dxfId="14967" priority="578" stopIfTrue="1">
      <formula>OR($R88="NI",$R88="Red",$R88="Low")</formula>
    </cfRule>
    <cfRule type="cellIs" dxfId="14966" priority="579" stopIfTrue="1" operator="equal">
      <formula>"PI"</formula>
    </cfRule>
    <cfRule type="expression" dxfId="14965" priority="580" stopIfTrue="1">
      <formula>OR($R88="LI",$R88="Yellow",$R88="Medium")</formula>
    </cfRule>
    <cfRule type="expression" dxfId="14964" priority="581" stopIfTrue="1">
      <formula>OR($R88="NY",$R88="Not Yet")</formula>
    </cfRule>
    <cfRule type="cellIs" dxfId="14963" priority="582" stopIfTrue="1" operator="equal">
      <formula>"Out of Scope"</formula>
    </cfRule>
  </conditionalFormatting>
  <conditionalFormatting sqref="L88">
    <cfRule type="expression" dxfId="14962" priority="571" stopIfTrue="1">
      <formula>OR($R88="FI",$R88="Green",$R88="High")</formula>
    </cfRule>
    <cfRule type="expression" dxfId="14961" priority="572" stopIfTrue="1">
      <formula>OR($R88="NI",$R88="Red",$R88="Low")</formula>
    </cfRule>
    <cfRule type="cellIs" dxfId="14960" priority="573" stopIfTrue="1" operator="equal">
      <formula>"PI"</formula>
    </cfRule>
    <cfRule type="expression" dxfId="14959" priority="574" stopIfTrue="1">
      <formula>OR($R88="LI",$R88="Yellow",$R88="Medium")</formula>
    </cfRule>
    <cfRule type="expression" dxfId="14958" priority="575" stopIfTrue="1">
      <formula>OR($R88="NY",$R88="Not Yet")</formula>
    </cfRule>
    <cfRule type="cellIs" dxfId="14957" priority="576" stopIfTrue="1" operator="equal">
      <formula>"Out of Scope"</formula>
    </cfRule>
  </conditionalFormatting>
  <conditionalFormatting sqref="H100:L100">
    <cfRule type="expression" dxfId="14956" priority="565" stopIfTrue="1">
      <formula>OR(H100="FI",H100="Green",H100="High")</formula>
    </cfRule>
    <cfRule type="expression" dxfId="14955" priority="566" stopIfTrue="1">
      <formula>OR(H100="NI",H100="Red",H100="Low")</formula>
    </cfRule>
    <cfRule type="cellIs" dxfId="14954" priority="567" stopIfTrue="1" operator="equal">
      <formula>"PI"</formula>
    </cfRule>
    <cfRule type="expression" dxfId="14953" priority="568" stopIfTrue="1">
      <formula>OR(H100="LI",H100="Yellow",H100="Medium")</formula>
    </cfRule>
    <cfRule type="expression" dxfId="14952" priority="569" stopIfTrue="1">
      <formula>OR(H100="NY",H100="Not Yet")</formula>
    </cfRule>
    <cfRule type="cellIs" dxfId="14951" priority="570" stopIfTrue="1" operator="equal">
      <formula>"Out of Scope"</formula>
    </cfRule>
  </conditionalFormatting>
  <conditionalFormatting sqref="I100">
    <cfRule type="expression" dxfId="14950" priority="559" stopIfTrue="1">
      <formula>OR($R100="FI",$R100="Green",$R100="High")</formula>
    </cfRule>
    <cfRule type="expression" dxfId="14949" priority="560" stopIfTrue="1">
      <formula>OR($R100="NI",$R100="Red",$R100="Low")</formula>
    </cfRule>
    <cfRule type="cellIs" dxfId="14948" priority="561" stopIfTrue="1" operator="equal">
      <formula>"PI"</formula>
    </cfRule>
    <cfRule type="expression" dxfId="14947" priority="562" stopIfTrue="1">
      <formula>OR($R100="LI",$R100="Yellow",$R100="Medium")</formula>
    </cfRule>
    <cfRule type="expression" dxfId="14946" priority="563" stopIfTrue="1">
      <formula>OR($R100="NY",$R100="Not Yet")</formula>
    </cfRule>
    <cfRule type="cellIs" dxfId="14945" priority="564" stopIfTrue="1" operator="equal">
      <formula>"Out of Scope"</formula>
    </cfRule>
  </conditionalFormatting>
  <conditionalFormatting sqref="J100">
    <cfRule type="expression" dxfId="14944" priority="553" stopIfTrue="1">
      <formula>OR($R100="FI",$R100="Green",$R100="High")</formula>
    </cfRule>
    <cfRule type="expression" dxfId="14943" priority="554" stopIfTrue="1">
      <formula>OR($R100="NI",$R100="Red",$R100="Low")</formula>
    </cfRule>
    <cfRule type="cellIs" dxfId="14942" priority="555" stopIfTrue="1" operator="equal">
      <formula>"PI"</formula>
    </cfRule>
    <cfRule type="expression" dxfId="14941" priority="556" stopIfTrue="1">
      <formula>OR($R100="LI",$R100="Yellow",$R100="Medium")</formula>
    </cfRule>
    <cfRule type="expression" dxfId="14940" priority="557" stopIfTrue="1">
      <formula>OR($R100="NY",$R100="Not Yet")</formula>
    </cfRule>
    <cfRule type="cellIs" dxfId="14939" priority="558" stopIfTrue="1" operator="equal">
      <formula>"Out of Scope"</formula>
    </cfRule>
  </conditionalFormatting>
  <conditionalFormatting sqref="K100">
    <cfRule type="expression" dxfId="14938" priority="547" stopIfTrue="1">
      <formula>OR($R100="FI",$R100="Green",$R100="High")</formula>
    </cfRule>
    <cfRule type="expression" dxfId="14937" priority="548" stopIfTrue="1">
      <formula>OR($R100="NI",$R100="Red",$R100="Low")</formula>
    </cfRule>
    <cfRule type="cellIs" dxfId="14936" priority="549" stopIfTrue="1" operator="equal">
      <formula>"PI"</formula>
    </cfRule>
    <cfRule type="expression" dxfId="14935" priority="550" stopIfTrue="1">
      <formula>OR($R100="LI",$R100="Yellow",$R100="Medium")</formula>
    </cfRule>
    <cfRule type="expression" dxfId="14934" priority="551" stopIfTrue="1">
      <formula>OR($R100="NY",$R100="Not Yet")</formula>
    </cfRule>
    <cfRule type="cellIs" dxfId="14933" priority="552" stopIfTrue="1" operator="equal">
      <formula>"Out of Scope"</formula>
    </cfRule>
  </conditionalFormatting>
  <conditionalFormatting sqref="L100">
    <cfRule type="expression" dxfId="14932" priority="541" stopIfTrue="1">
      <formula>OR($R100="FI",$R100="Green",$R100="High")</formula>
    </cfRule>
    <cfRule type="expression" dxfId="14931" priority="542" stopIfTrue="1">
      <formula>OR($R100="NI",$R100="Red",$R100="Low")</formula>
    </cfRule>
    <cfRule type="cellIs" dxfId="14930" priority="543" stopIfTrue="1" operator="equal">
      <formula>"PI"</formula>
    </cfRule>
    <cfRule type="expression" dxfId="14929" priority="544" stopIfTrue="1">
      <formula>OR($R100="LI",$R100="Yellow",$R100="Medium")</formula>
    </cfRule>
    <cfRule type="expression" dxfId="14928" priority="545" stopIfTrue="1">
      <formula>OR($R100="NY",$R100="Not Yet")</formula>
    </cfRule>
    <cfRule type="cellIs" dxfId="14927" priority="546" stopIfTrue="1" operator="equal">
      <formula>"Out of Scope"</formula>
    </cfRule>
  </conditionalFormatting>
  <conditionalFormatting sqref="H112:L112">
    <cfRule type="expression" dxfId="14926" priority="535" stopIfTrue="1">
      <formula>OR(H112="FI",H112="Green",H112="High")</formula>
    </cfRule>
    <cfRule type="expression" dxfId="14925" priority="536" stopIfTrue="1">
      <formula>OR(H112="NI",H112="Red",H112="Low")</formula>
    </cfRule>
    <cfRule type="cellIs" dxfId="14924" priority="537" stopIfTrue="1" operator="equal">
      <formula>"PI"</formula>
    </cfRule>
    <cfRule type="expression" dxfId="14923" priority="538" stopIfTrue="1">
      <formula>OR(H112="LI",H112="Yellow",H112="Medium")</formula>
    </cfRule>
    <cfRule type="expression" dxfId="14922" priority="539" stopIfTrue="1">
      <formula>OR(H112="NY",H112="Not Yet")</formula>
    </cfRule>
    <cfRule type="cellIs" dxfId="14921" priority="540" stopIfTrue="1" operator="equal">
      <formula>"Out of Scope"</formula>
    </cfRule>
  </conditionalFormatting>
  <conditionalFormatting sqref="I112">
    <cfRule type="expression" dxfId="14920" priority="529" stopIfTrue="1">
      <formula>OR($R112="FI",$R112="Green",$R112="High")</formula>
    </cfRule>
    <cfRule type="expression" dxfId="14919" priority="530" stopIfTrue="1">
      <formula>OR($R112="NI",$R112="Red",$R112="Low")</formula>
    </cfRule>
    <cfRule type="cellIs" dxfId="14918" priority="531" stopIfTrue="1" operator="equal">
      <formula>"PI"</formula>
    </cfRule>
    <cfRule type="expression" dxfId="14917" priority="532" stopIfTrue="1">
      <formula>OR($R112="LI",$R112="Yellow",$R112="Medium")</formula>
    </cfRule>
    <cfRule type="expression" dxfId="14916" priority="533" stopIfTrue="1">
      <formula>OR($R112="NY",$R112="Not Yet")</formula>
    </cfRule>
    <cfRule type="cellIs" dxfId="14915" priority="534" stopIfTrue="1" operator="equal">
      <formula>"Out of Scope"</formula>
    </cfRule>
  </conditionalFormatting>
  <conditionalFormatting sqref="J112">
    <cfRule type="expression" dxfId="14914" priority="523" stopIfTrue="1">
      <formula>OR($R112="FI",$R112="Green",$R112="High")</formula>
    </cfRule>
    <cfRule type="expression" dxfId="14913" priority="524" stopIfTrue="1">
      <formula>OR($R112="NI",$R112="Red",$R112="Low")</formula>
    </cfRule>
    <cfRule type="cellIs" dxfId="14912" priority="525" stopIfTrue="1" operator="equal">
      <formula>"PI"</formula>
    </cfRule>
    <cfRule type="expression" dxfId="14911" priority="526" stopIfTrue="1">
      <formula>OR($R112="LI",$R112="Yellow",$R112="Medium")</formula>
    </cfRule>
    <cfRule type="expression" dxfId="14910" priority="527" stopIfTrue="1">
      <formula>OR($R112="NY",$R112="Not Yet")</formula>
    </cfRule>
    <cfRule type="cellIs" dxfId="14909" priority="528" stopIfTrue="1" operator="equal">
      <formula>"Out of Scope"</formula>
    </cfRule>
  </conditionalFormatting>
  <conditionalFormatting sqref="K112">
    <cfRule type="expression" dxfId="14908" priority="517" stopIfTrue="1">
      <formula>OR($R112="FI",$R112="Green",$R112="High")</formula>
    </cfRule>
    <cfRule type="expression" dxfId="14907" priority="518" stopIfTrue="1">
      <formula>OR($R112="NI",$R112="Red",$R112="Low")</formula>
    </cfRule>
    <cfRule type="cellIs" dxfId="14906" priority="519" stopIfTrue="1" operator="equal">
      <formula>"PI"</formula>
    </cfRule>
    <cfRule type="expression" dxfId="14905" priority="520" stopIfTrue="1">
      <formula>OR($R112="LI",$R112="Yellow",$R112="Medium")</formula>
    </cfRule>
    <cfRule type="expression" dxfId="14904" priority="521" stopIfTrue="1">
      <formula>OR($R112="NY",$R112="Not Yet")</formula>
    </cfRule>
    <cfRule type="cellIs" dxfId="14903" priority="522" stopIfTrue="1" operator="equal">
      <formula>"Out of Scope"</formula>
    </cfRule>
  </conditionalFormatting>
  <conditionalFormatting sqref="L112">
    <cfRule type="expression" dxfId="14902" priority="511" stopIfTrue="1">
      <formula>OR($R112="FI",$R112="Green",$R112="High")</formula>
    </cfRule>
    <cfRule type="expression" dxfId="14901" priority="512" stopIfTrue="1">
      <formula>OR($R112="NI",$R112="Red",$R112="Low")</formula>
    </cfRule>
    <cfRule type="cellIs" dxfId="14900" priority="513" stopIfTrue="1" operator="equal">
      <formula>"PI"</formula>
    </cfRule>
    <cfRule type="expression" dxfId="14899" priority="514" stopIfTrue="1">
      <formula>OR($R112="LI",$R112="Yellow",$R112="Medium")</formula>
    </cfRule>
    <cfRule type="expression" dxfId="14898" priority="515" stopIfTrue="1">
      <formula>OR($R112="NY",$R112="Not Yet")</formula>
    </cfRule>
    <cfRule type="cellIs" dxfId="14897" priority="516" stopIfTrue="1" operator="equal">
      <formula>"Out of Scope"</formula>
    </cfRule>
  </conditionalFormatting>
  <conditionalFormatting sqref="H123:L123">
    <cfRule type="expression" dxfId="14896" priority="505" stopIfTrue="1">
      <formula>OR(H123="FI",H123="Green",H123="High")</formula>
    </cfRule>
    <cfRule type="expression" dxfId="14895" priority="506" stopIfTrue="1">
      <formula>OR(H123="NI",H123="Red",H123="Low")</formula>
    </cfRule>
    <cfRule type="cellIs" dxfId="14894" priority="507" stopIfTrue="1" operator="equal">
      <formula>"PI"</formula>
    </cfRule>
    <cfRule type="expression" dxfId="14893" priority="508" stopIfTrue="1">
      <formula>OR(H123="LI",H123="Yellow",H123="Medium")</formula>
    </cfRule>
    <cfRule type="expression" dxfId="14892" priority="509" stopIfTrue="1">
      <formula>OR(H123="NY",H123="Not Yet")</formula>
    </cfRule>
    <cfRule type="cellIs" dxfId="14891" priority="510" stopIfTrue="1" operator="equal">
      <formula>"Out of Scope"</formula>
    </cfRule>
  </conditionalFormatting>
  <conditionalFormatting sqref="I123">
    <cfRule type="expression" dxfId="14890" priority="499" stopIfTrue="1">
      <formula>OR($R123="FI",$R123="Green",$R123="High")</formula>
    </cfRule>
    <cfRule type="expression" dxfId="14889" priority="500" stopIfTrue="1">
      <formula>OR($R123="NI",$R123="Red",$R123="Low")</formula>
    </cfRule>
    <cfRule type="cellIs" dxfId="14888" priority="501" stopIfTrue="1" operator="equal">
      <formula>"PI"</formula>
    </cfRule>
    <cfRule type="expression" dxfId="14887" priority="502" stopIfTrue="1">
      <formula>OR($R123="LI",$R123="Yellow",$R123="Medium")</formula>
    </cfRule>
    <cfRule type="expression" dxfId="14886" priority="503" stopIfTrue="1">
      <formula>OR($R123="NY",$R123="Not Yet")</formula>
    </cfRule>
    <cfRule type="cellIs" dxfId="14885" priority="504" stopIfTrue="1" operator="equal">
      <formula>"Out of Scope"</formula>
    </cfRule>
  </conditionalFormatting>
  <conditionalFormatting sqref="J123">
    <cfRule type="expression" dxfId="14884" priority="493" stopIfTrue="1">
      <formula>OR($R123="FI",$R123="Green",$R123="High")</formula>
    </cfRule>
    <cfRule type="expression" dxfId="14883" priority="494" stopIfTrue="1">
      <formula>OR($R123="NI",$R123="Red",$R123="Low")</formula>
    </cfRule>
    <cfRule type="cellIs" dxfId="14882" priority="495" stopIfTrue="1" operator="equal">
      <formula>"PI"</formula>
    </cfRule>
    <cfRule type="expression" dxfId="14881" priority="496" stopIfTrue="1">
      <formula>OR($R123="LI",$R123="Yellow",$R123="Medium")</formula>
    </cfRule>
    <cfRule type="expression" dxfId="14880" priority="497" stopIfTrue="1">
      <formula>OR($R123="NY",$R123="Not Yet")</formula>
    </cfRule>
    <cfRule type="cellIs" dxfId="14879" priority="498" stopIfTrue="1" operator="equal">
      <formula>"Out of Scope"</formula>
    </cfRule>
  </conditionalFormatting>
  <conditionalFormatting sqref="K123">
    <cfRule type="expression" dxfId="14878" priority="487" stopIfTrue="1">
      <formula>OR($R123="FI",$R123="Green",$R123="High")</formula>
    </cfRule>
    <cfRule type="expression" dxfId="14877" priority="488" stopIfTrue="1">
      <formula>OR($R123="NI",$R123="Red",$R123="Low")</formula>
    </cfRule>
    <cfRule type="cellIs" dxfId="14876" priority="489" stopIfTrue="1" operator="equal">
      <formula>"PI"</formula>
    </cfRule>
    <cfRule type="expression" dxfId="14875" priority="490" stopIfTrue="1">
      <formula>OR($R123="LI",$R123="Yellow",$R123="Medium")</formula>
    </cfRule>
    <cfRule type="expression" dxfId="14874" priority="491" stopIfTrue="1">
      <formula>OR($R123="NY",$R123="Not Yet")</formula>
    </cfRule>
    <cfRule type="cellIs" dxfId="14873" priority="492" stopIfTrue="1" operator="equal">
      <formula>"Out of Scope"</formula>
    </cfRule>
  </conditionalFormatting>
  <conditionalFormatting sqref="L123">
    <cfRule type="expression" dxfId="14872" priority="481" stopIfTrue="1">
      <formula>OR($R123="FI",$R123="Green",$R123="High")</formula>
    </cfRule>
    <cfRule type="expression" dxfId="14871" priority="482" stopIfTrue="1">
      <formula>OR($R123="NI",$R123="Red",$R123="Low")</formula>
    </cfRule>
    <cfRule type="cellIs" dxfId="14870" priority="483" stopIfTrue="1" operator="equal">
      <formula>"PI"</formula>
    </cfRule>
    <cfRule type="expression" dxfId="14869" priority="484" stopIfTrue="1">
      <formula>OR($R123="LI",$R123="Yellow",$R123="Medium")</formula>
    </cfRule>
    <cfRule type="expression" dxfId="14868" priority="485" stopIfTrue="1">
      <formula>OR($R123="NY",$R123="Not Yet")</formula>
    </cfRule>
    <cfRule type="cellIs" dxfId="14867" priority="486" stopIfTrue="1" operator="equal">
      <formula>"Out of Scope"</formula>
    </cfRule>
  </conditionalFormatting>
  <conditionalFormatting sqref="H134:L134">
    <cfRule type="expression" dxfId="14866" priority="475" stopIfTrue="1">
      <formula>OR(H134="FI",H134="Green",H134="High")</formula>
    </cfRule>
    <cfRule type="expression" dxfId="14865" priority="476" stopIfTrue="1">
      <formula>OR(H134="NI",H134="Red",H134="Low")</formula>
    </cfRule>
    <cfRule type="cellIs" dxfId="14864" priority="477" stopIfTrue="1" operator="equal">
      <formula>"PI"</formula>
    </cfRule>
    <cfRule type="expression" dxfId="14863" priority="478" stopIfTrue="1">
      <formula>OR(H134="LI",H134="Yellow",H134="Medium")</formula>
    </cfRule>
    <cfRule type="expression" dxfId="14862" priority="479" stopIfTrue="1">
      <formula>OR(H134="NY",H134="Not Yet")</formula>
    </cfRule>
    <cfRule type="cellIs" dxfId="14861" priority="480" stopIfTrue="1" operator="equal">
      <formula>"Out of Scope"</formula>
    </cfRule>
  </conditionalFormatting>
  <conditionalFormatting sqref="I134">
    <cfRule type="expression" dxfId="14860" priority="469" stopIfTrue="1">
      <formula>OR($R134="FI",$R134="Green",$R134="High")</formula>
    </cfRule>
    <cfRule type="expression" dxfId="14859" priority="470" stopIfTrue="1">
      <formula>OR($R134="NI",$R134="Red",$R134="Low")</formula>
    </cfRule>
    <cfRule type="cellIs" dxfId="14858" priority="471" stopIfTrue="1" operator="equal">
      <formula>"PI"</formula>
    </cfRule>
    <cfRule type="expression" dxfId="14857" priority="472" stopIfTrue="1">
      <formula>OR($R134="LI",$R134="Yellow",$R134="Medium")</formula>
    </cfRule>
    <cfRule type="expression" dxfId="14856" priority="473" stopIfTrue="1">
      <formula>OR($R134="NY",$R134="Not Yet")</formula>
    </cfRule>
    <cfRule type="cellIs" dxfId="14855" priority="474" stopIfTrue="1" operator="equal">
      <formula>"Out of Scope"</formula>
    </cfRule>
  </conditionalFormatting>
  <conditionalFormatting sqref="J134">
    <cfRule type="expression" dxfId="14854" priority="463" stopIfTrue="1">
      <formula>OR($R134="FI",$R134="Green",$R134="High")</formula>
    </cfRule>
    <cfRule type="expression" dxfId="14853" priority="464" stopIfTrue="1">
      <formula>OR($R134="NI",$R134="Red",$R134="Low")</formula>
    </cfRule>
    <cfRule type="cellIs" dxfId="14852" priority="465" stopIfTrue="1" operator="equal">
      <formula>"PI"</formula>
    </cfRule>
    <cfRule type="expression" dxfId="14851" priority="466" stopIfTrue="1">
      <formula>OR($R134="LI",$R134="Yellow",$R134="Medium")</formula>
    </cfRule>
    <cfRule type="expression" dxfId="14850" priority="467" stopIfTrue="1">
      <formula>OR($R134="NY",$R134="Not Yet")</formula>
    </cfRule>
    <cfRule type="cellIs" dxfId="14849" priority="468" stopIfTrue="1" operator="equal">
      <formula>"Out of Scope"</formula>
    </cfRule>
  </conditionalFormatting>
  <conditionalFormatting sqref="K134">
    <cfRule type="expression" dxfId="14848" priority="457" stopIfTrue="1">
      <formula>OR($R134="FI",$R134="Green",$R134="High")</formula>
    </cfRule>
    <cfRule type="expression" dxfId="14847" priority="458" stopIfTrue="1">
      <formula>OR($R134="NI",$R134="Red",$R134="Low")</formula>
    </cfRule>
    <cfRule type="cellIs" dxfId="14846" priority="459" stopIfTrue="1" operator="equal">
      <formula>"PI"</formula>
    </cfRule>
    <cfRule type="expression" dxfId="14845" priority="460" stopIfTrue="1">
      <formula>OR($R134="LI",$R134="Yellow",$R134="Medium")</formula>
    </cfRule>
    <cfRule type="expression" dxfId="14844" priority="461" stopIfTrue="1">
      <formula>OR($R134="NY",$R134="Not Yet")</formula>
    </cfRule>
    <cfRule type="cellIs" dxfId="14843" priority="462" stopIfTrue="1" operator="equal">
      <formula>"Out of Scope"</formula>
    </cfRule>
  </conditionalFormatting>
  <conditionalFormatting sqref="L134">
    <cfRule type="expression" dxfId="14842" priority="451" stopIfTrue="1">
      <formula>OR($R134="FI",$R134="Green",$R134="High")</formula>
    </cfRule>
    <cfRule type="expression" dxfId="14841" priority="452" stopIfTrue="1">
      <formula>OR($R134="NI",$R134="Red",$R134="Low")</formula>
    </cfRule>
    <cfRule type="cellIs" dxfId="14840" priority="453" stopIfTrue="1" operator="equal">
      <formula>"PI"</formula>
    </cfRule>
    <cfRule type="expression" dxfId="14839" priority="454" stopIfTrue="1">
      <formula>OR($R134="LI",$R134="Yellow",$R134="Medium")</formula>
    </cfRule>
    <cfRule type="expression" dxfId="14838" priority="455" stopIfTrue="1">
      <formula>OR($R134="NY",$R134="Not Yet")</formula>
    </cfRule>
    <cfRule type="cellIs" dxfId="14837" priority="456" stopIfTrue="1" operator="equal">
      <formula>"Out of Scope"</formula>
    </cfRule>
  </conditionalFormatting>
  <conditionalFormatting sqref="H146:L146">
    <cfRule type="expression" dxfId="14836" priority="445" stopIfTrue="1">
      <formula>OR(H146="FI",H146="Green",H146="High")</formula>
    </cfRule>
    <cfRule type="expression" dxfId="14835" priority="446" stopIfTrue="1">
      <formula>OR(H146="NI",H146="Red",H146="Low")</formula>
    </cfRule>
    <cfRule type="cellIs" dxfId="14834" priority="447" stopIfTrue="1" operator="equal">
      <formula>"PI"</formula>
    </cfRule>
    <cfRule type="expression" dxfId="14833" priority="448" stopIfTrue="1">
      <formula>OR(H146="LI",H146="Yellow",H146="Medium")</formula>
    </cfRule>
    <cfRule type="expression" dxfId="14832" priority="449" stopIfTrue="1">
      <formula>OR(H146="NY",H146="Not Yet")</formula>
    </cfRule>
    <cfRule type="cellIs" dxfId="14831" priority="450" stopIfTrue="1" operator="equal">
      <formula>"Out of Scope"</formula>
    </cfRule>
  </conditionalFormatting>
  <conditionalFormatting sqref="I146">
    <cfRule type="expression" dxfId="14830" priority="439" stopIfTrue="1">
      <formula>OR($R146="FI",$R146="Green",$R146="High")</formula>
    </cfRule>
    <cfRule type="expression" dxfId="14829" priority="440" stopIfTrue="1">
      <formula>OR($R146="NI",$R146="Red",$R146="Low")</formula>
    </cfRule>
    <cfRule type="cellIs" dxfId="14828" priority="441" stopIfTrue="1" operator="equal">
      <formula>"PI"</formula>
    </cfRule>
    <cfRule type="expression" dxfId="14827" priority="442" stopIfTrue="1">
      <formula>OR($R146="LI",$R146="Yellow",$R146="Medium")</formula>
    </cfRule>
    <cfRule type="expression" dxfId="14826" priority="443" stopIfTrue="1">
      <formula>OR($R146="NY",$R146="Not Yet")</formula>
    </cfRule>
    <cfRule type="cellIs" dxfId="14825" priority="444" stopIfTrue="1" operator="equal">
      <formula>"Out of Scope"</formula>
    </cfRule>
  </conditionalFormatting>
  <conditionalFormatting sqref="J146">
    <cfRule type="expression" dxfId="14824" priority="433" stopIfTrue="1">
      <formula>OR($R146="FI",$R146="Green",$R146="High")</formula>
    </cfRule>
    <cfRule type="expression" dxfId="14823" priority="434" stopIfTrue="1">
      <formula>OR($R146="NI",$R146="Red",$R146="Low")</formula>
    </cfRule>
    <cfRule type="cellIs" dxfId="14822" priority="435" stopIfTrue="1" operator="equal">
      <formula>"PI"</formula>
    </cfRule>
    <cfRule type="expression" dxfId="14821" priority="436" stopIfTrue="1">
      <formula>OR($R146="LI",$R146="Yellow",$R146="Medium")</formula>
    </cfRule>
    <cfRule type="expression" dxfId="14820" priority="437" stopIfTrue="1">
      <formula>OR($R146="NY",$R146="Not Yet")</formula>
    </cfRule>
    <cfRule type="cellIs" dxfId="14819" priority="438" stopIfTrue="1" operator="equal">
      <formula>"Out of Scope"</formula>
    </cfRule>
  </conditionalFormatting>
  <conditionalFormatting sqref="K146">
    <cfRule type="expression" dxfId="14818" priority="427" stopIfTrue="1">
      <formula>OR($R146="FI",$R146="Green",$R146="High")</formula>
    </cfRule>
    <cfRule type="expression" dxfId="14817" priority="428" stopIfTrue="1">
      <formula>OR($R146="NI",$R146="Red",$R146="Low")</formula>
    </cfRule>
    <cfRule type="cellIs" dxfId="14816" priority="429" stopIfTrue="1" operator="equal">
      <formula>"PI"</formula>
    </cfRule>
    <cfRule type="expression" dxfId="14815" priority="430" stopIfTrue="1">
      <formula>OR($R146="LI",$R146="Yellow",$R146="Medium")</formula>
    </cfRule>
    <cfRule type="expression" dxfId="14814" priority="431" stopIfTrue="1">
      <formula>OR($R146="NY",$R146="Not Yet")</formula>
    </cfRule>
    <cfRule type="cellIs" dxfId="14813" priority="432" stopIfTrue="1" operator="equal">
      <formula>"Out of Scope"</formula>
    </cfRule>
  </conditionalFormatting>
  <conditionalFormatting sqref="L146">
    <cfRule type="expression" dxfId="14812" priority="421" stopIfTrue="1">
      <formula>OR($R146="FI",$R146="Green",$R146="High")</formula>
    </cfRule>
    <cfRule type="expression" dxfId="14811" priority="422" stopIfTrue="1">
      <formula>OR($R146="NI",$R146="Red",$R146="Low")</formula>
    </cfRule>
    <cfRule type="cellIs" dxfId="14810" priority="423" stopIfTrue="1" operator="equal">
      <formula>"PI"</formula>
    </cfRule>
    <cfRule type="expression" dxfId="14809" priority="424" stopIfTrue="1">
      <formula>OR($R146="LI",$R146="Yellow",$R146="Medium")</formula>
    </cfRule>
    <cfRule type="expression" dxfId="14808" priority="425" stopIfTrue="1">
      <formula>OR($R146="NY",$R146="Not Yet")</formula>
    </cfRule>
    <cfRule type="cellIs" dxfId="14807" priority="426" stopIfTrue="1" operator="equal">
      <formula>"Out of Scope"</formula>
    </cfRule>
  </conditionalFormatting>
  <conditionalFormatting sqref="H157:L157">
    <cfRule type="expression" dxfId="14806" priority="415" stopIfTrue="1">
      <formula>OR(H157="FI",H157="Green",H157="High")</formula>
    </cfRule>
    <cfRule type="expression" dxfId="14805" priority="416" stopIfTrue="1">
      <formula>OR(H157="NI",H157="Red",H157="Low")</formula>
    </cfRule>
    <cfRule type="cellIs" dxfId="14804" priority="417" stopIfTrue="1" operator="equal">
      <formula>"PI"</formula>
    </cfRule>
    <cfRule type="expression" dxfId="14803" priority="418" stopIfTrue="1">
      <formula>OR(H157="LI",H157="Yellow",H157="Medium")</formula>
    </cfRule>
    <cfRule type="expression" dxfId="14802" priority="419" stopIfTrue="1">
      <formula>OR(H157="NY",H157="Not Yet")</formula>
    </cfRule>
    <cfRule type="cellIs" dxfId="14801" priority="420" stopIfTrue="1" operator="equal">
      <formula>"Out of Scope"</formula>
    </cfRule>
  </conditionalFormatting>
  <conditionalFormatting sqref="I157">
    <cfRule type="expression" dxfId="14800" priority="409" stopIfTrue="1">
      <formula>OR($R157="FI",$R157="Green",$R157="High")</formula>
    </cfRule>
    <cfRule type="expression" dxfId="14799" priority="410" stopIfTrue="1">
      <formula>OR($R157="NI",$R157="Red",$R157="Low")</formula>
    </cfRule>
    <cfRule type="cellIs" dxfId="14798" priority="411" stopIfTrue="1" operator="equal">
      <formula>"PI"</formula>
    </cfRule>
    <cfRule type="expression" dxfId="14797" priority="412" stopIfTrue="1">
      <formula>OR($R157="LI",$R157="Yellow",$R157="Medium")</formula>
    </cfRule>
    <cfRule type="expression" dxfId="14796" priority="413" stopIfTrue="1">
      <formula>OR($R157="NY",$R157="Not Yet")</formula>
    </cfRule>
    <cfRule type="cellIs" dxfId="14795" priority="414" stopIfTrue="1" operator="equal">
      <formula>"Out of Scope"</formula>
    </cfRule>
  </conditionalFormatting>
  <conditionalFormatting sqref="J157">
    <cfRule type="expression" dxfId="14794" priority="403" stopIfTrue="1">
      <formula>OR($R157="FI",$R157="Green",$R157="High")</formula>
    </cfRule>
    <cfRule type="expression" dxfId="14793" priority="404" stopIfTrue="1">
      <formula>OR($R157="NI",$R157="Red",$R157="Low")</formula>
    </cfRule>
    <cfRule type="cellIs" dxfId="14792" priority="405" stopIfTrue="1" operator="equal">
      <formula>"PI"</formula>
    </cfRule>
    <cfRule type="expression" dxfId="14791" priority="406" stopIfTrue="1">
      <formula>OR($R157="LI",$R157="Yellow",$R157="Medium")</formula>
    </cfRule>
    <cfRule type="expression" dxfId="14790" priority="407" stopIfTrue="1">
      <formula>OR($R157="NY",$R157="Not Yet")</formula>
    </cfRule>
    <cfRule type="cellIs" dxfId="14789" priority="408" stopIfTrue="1" operator="equal">
      <formula>"Out of Scope"</formula>
    </cfRule>
  </conditionalFormatting>
  <conditionalFormatting sqref="K157">
    <cfRule type="expression" dxfId="14788" priority="397" stopIfTrue="1">
      <formula>OR($R157="FI",$R157="Green",$R157="High")</formula>
    </cfRule>
    <cfRule type="expression" dxfId="14787" priority="398" stopIfTrue="1">
      <formula>OR($R157="NI",$R157="Red",$R157="Low")</formula>
    </cfRule>
    <cfRule type="cellIs" dxfId="14786" priority="399" stopIfTrue="1" operator="equal">
      <formula>"PI"</formula>
    </cfRule>
    <cfRule type="expression" dxfId="14785" priority="400" stopIfTrue="1">
      <formula>OR($R157="LI",$R157="Yellow",$R157="Medium")</formula>
    </cfRule>
    <cfRule type="expression" dxfId="14784" priority="401" stopIfTrue="1">
      <formula>OR($R157="NY",$R157="Not Yet")</formula>
    </cfRule>
    <cfRule type="cellIs" dxfId="14783" priority="402" stopIfTrue="1" operator="equal">
      <formula>"Out of Scope"</formula>
    </cfRule>
  </conditionalFormatting>
  <conditionalFormatting sqref="L157">
    <cfRule type="expression" dxfId="14782" priority="391" stopIfTrue="1">
      <formula>OR($R157="FI",$R157="Green",$R157="High")</formula>
    </cfRule>
    <cfRule type="expression" dxfId="14781" priority="392" stopIfTrue="1">
      <formula>OR($R157="NI",$R157="Red",$R157="Low")</formula>
    </cfRule>
    <cfRule type="cellIs" dxfId="14780" priority="393" stopIfTrue="1" operator="equal">
      <formula>"PI"</formula>
    </cfRule>
    <cfRule type="expression" dxfId="14779" priority="394" stopIfTrue="1">
      <formula>OR($R157="LI",$R157="Yellow",$R157="Medium")</formula>
    </cfRule>
    <cfRule type="expression" dxfId="14778" priority="395" stopIfTrue="1">
      <formula>OR($R157="NY",$R157="Not Yet")</formula>
    </cfRule>
    <cfRule type="cellIs" dxfId="14777" priority="396" stopIfTrue="1" operator="equal">
      <formula>"Out of Scope"</formula>
    </cfRule>
  </conditionalFormatting>
  <conditionalFormatting sqref="H169:L169">
    <cfRule type="expression" dxfId="14776" priority="385" stopIfTrue="1">
      <formula>OR(H169="FI",H169="Green",H169="High")</formula>
    </cfRule>
    <cfRule type="expression" dxfId="14775" priority="386" stopIfTrue="1">
      <formula>OR(H169="NI",H169="Red",H169="Low")</formula>
    </cfRule>
    <cfRule type="cellIs" dxfId="14774" priority="387" stopIfTrue="1" operator="equal">
      <formula>"PI"</formula>
    </cfRule>
    <cfRule type="expression" dxfId="14773" priority="388" stopIfTrue="1">
      <formula>OR(H169="LI",H169="Yellow",H169="Medium")</formula>
    </cfRule>
    <cfRule type="expression" dxfId="14772" priority="389" stopIfTrue="1">
      <formula>OR(H169="NY",H169="Not Yet")</formula>
    </cfRule>
    <cfRule type="cellIs" dxfId="14771" priority="390" stopIfTrue="1" operator="equal">
      <formula>"Out of Scope"</formula>
    </cfRule>
  </conditionalFormatting>
  <conditionalFormatting sqref="I169">
    <cfRule type="expression" dxfId="14770" priority="379" stopIfTrue="1">
      <formula>OR($R169="FI",$R169="Green",$R169="High")</formula>
    </cfRule>
    <cfRule type="expression" dxfId="14769" priority="380" stopIfTrue="1">
      <formula>OR($R169="NI",$R169="Red",$R169="Low")</formula>
    </cfRule>
    <cfRule type="cellIs" dxfId="14768" priority="381" stopIfTrue="1" operator="equal">
      <formula>"PI"</formula>
    </cfRule>
    <cfRule type="expression" dxfId="14767" priority="382" stopIfTrue="1">
      <formula>OR($R169="LI",$R169="Yellow",$R169="Medium")</formula>
    </cfRule>
    <cfRule type="expression" dxfId="14766" priority="383" stopIfTrue="1">
      <formula>OR($R169="NY",$R169="Not Yet")</formula>
    </cfRule>
    <cfRule type="cellIs" dxfId="14765" priority="384" stopIfTrue="1" operator="equal">
      <formula>"Out of Scope"</formula>
    </cfRule>
  </conditionalFormatting>
  <conditionalFormatting sqref="J169">
    <cfRule type="expression" dxfId="14764" priority="373" stopIfTrue="1">
      <formula>OR($R169="FI",$R169="Green",$R169="High")</formula>
    </cfRule>
    <cfRule type="expression" dxfId="14763" priority="374" stopIfTrue="1">
      <formula>OR($R169="NI",$R169="Red",$R169="Low")</formula>
    </cfRule>
    <cfRule type="cellIs" dxfId="14762" priority="375" stopIfTrue="1" operator="equal">
      <formula>"PI"</formula>
    </cfRule>
    <cfRule type="expression" dxfId="14761" priority="376" stopIfTrue="1">
      <formula>OR($R169="LI",$R169="Yellow",$R169="Medium")</formula>
    </cfRule>
    <cfRule type="expression" dxfId="14760" priority="377" stopIfTrue="1">
      <formula>OR($R169="NY",$R169="Not Yet")</formula>
    </cfRule>
    <cfRule type="cellIs" dxfId="14759" priority="378" stopIfTrue="1" operator="equal">
      <formula>"Out of Scope"</formula>
    </cfRule>
  </conditionalFormatting>
  <conditionalFormatting sqref="K169">
    <cfRule type="expression" dxfId="14758" priority="367" stopIfTrue="1">
      <formula>OR($R169="FI",$R169="Green",$R169="High")</formula>
    </cfRule>
    <cfRule type="expression" dxfId="14757" priority="368" stopIfTrue="1">
      <formula>OR($R169="NI",$R169="Red",$R169="Low")</formula>
    </cfRule>
    <cfRule type="cellIs" dxfId="14756" priority="369" stopIfTrue="1" operator="equal">
      <formula>"PI"</formula>
    </cfRule>
    <cfRule type="expression" dxfId="14755" priority="370" stopIfTrue="1">
      <formula>OR($R169="LI",$R169="Yellow",$R169="Medium")</formula>
    </cfRule>
    <cfRule type="expression" dxfId="14754" priority="371" stopIfTrue="1">
      <formula>OR($R169="NY",$R169="Not Yet")</formula>
    </cfRule>
    <cfRule type="cellIs" dxfId="14753" priority="372" stopIfTrue="1" operator="equal">
      <formula>"Out of Scope"</formula>
    </cfRule>
  </conditionalFormatting>
  <conditionalFormatting sqref="L169">
    <cfRule type="expression" dxfId="14752" priority="361" stopIfTrue="1">
      <formula>OR($R169="FI",$R169="Green",$R169="High")</formula>
    </cfRule>
    <cfRule type="expression" dxfId="14751" priority="362" stopIfTrue="1">
      <formula>OR($R169="NI",$R169="Red",$R169="Low")</formula>
    </cfRule>
    <cfRule type="cellIs" dxfId="14750" priority="363" stopIfTrue="1" operator="equal">
      <formula>"PI"</formula>
    </cfRule>
    <cfRule type="expression" dxfId="14749" priority="364" stopIfTrue="1">
      <formula>OR($R169="LI",$R169="Yellow",$R169="Medium")</formula>
    </cfRule>
    <cfRule type="expression" dxfId="14748" priority="365" stopIfTrue="1">
      <formula>OR($R169="NY",$R169="Not Yet")</formula>
    </cfRule>
    <cfRule type="cellIs" dxfId="14747" priority="366" stopIfTrue="1" operator="equal">
      <formula>"Out of Scope"</formula>
    </cfRule>
  </conditionalFormatting>
  <conditionalFormatting sqref="H181:L181">
    <cfRule type="expression" dxfId="14746" priority="355" stopIfTrue="1">
      <formula>OR(H181="FI",H181="Green",H181="High")</formula>
    </cfRule>
    <cfRule type="expression" dxfId="14745" priority="356" stopIfTrue="1">
      <formula>OR(H181="NI",H181="Red",H181="Low")</formula>
    </cfRule>
    <cfRule type="cellIs" dxfId="14744" priority="357" stopIfTrue="1" operator="equal">
      <formula>"PI"</formula>
    </cfRule>
    <cfRule type="expression" dxfId="14743" priority="358" stopIfTrue="1">
      <formula>OR(H181="LI",H181="Yellow",H181="Medium")</formula>
    </cfRule>
    <cfRule type="expression" dxfId="14742" priority="359" stopIfTrue="1">
      <formula>OR(H181="NY",H181="Not Yet")</formula>
    </cfRule>
    <cfRule type="cellIs" dxfId="14741" priority="360" stopIfTrue="1" operator="equal">
      <formula>"Out of Scope"</formula>
    </cfRule>
  </conditionalFormatting>
  <conditionalFormatting sqref="I181">
    <cfRule type="expression" dxfId="14740" priority="349" stopIfTrue="1">
      <formula>OR($R181="FI",$R181="Green",$R181="High")</formula>
    </cfRule>
    <cfRule type="expression" dxfId="14739" priority="350" stopIfTrue="1">
      <formula>OR($R181="NI",$R181="Red",$R181="Low")</formula>
    </cfRule>
    <cfRule type="cellIs" dxfId="14738" priority="351" stopIfTrue="1" operator="equal">
      <formula>"PI"</formula>
    </cfRule>
    <cfRule type="expression" dxfId="14737" priority="352" stopIfTrue="1">
      <formula>OR($R181="LI",$R181="Yellow",$R181="Medium")</formula>
    </cfRule>
    <cfRule type="expression" dxfId="14736" priority="353" stopIfTrue="1">
      <formula>OR($R181="NY",$R181="Not Yet")</formula>
    </cfRule>
    <cfRule type="cellIs" dxfId="14735" priority="354" stopIfTrue="1" operator="equal">
      <formula>"Out of Scope"</formula>
    </cfRule>
  </conditionalFormatting>
  <conditionalFormatting sqref="J181">
    <cfRule type="expression" dxfId="14734" priority="343" stopIfTrue="1">
      <formula>OR($R181="FI",$R181="Green",$R181="High")</formula>
    </cfRule>
    <cfRule type="expression" dxfId="14733" priority="344" stopIfTrue="1">
      <formula>OR($R181="NI",$R181="Red",$R181="Low")</formula>
    </cfRule>
    <cfRule type="cellIs" dxfId="14732" priority="345" stopIfTrue="1" operator="equal">
      <formula>"PI"</formula>
    </cfRule>
    <cfRule type="expression" dxfId="14731" priority="346" stopIfTrue="1">
      <formula>OR($R181="LI",$R181="Yellow",$R181="Medium")</formula>
    </cfRule>
    <cfRule type="expression" dxfId="14730" priority="347" stopIfTrue="1">
      <formula>OR($R181="NY",$R181="Not Yet")</formula>
    </cfRule>
    <cfRule type="cellIs" dxfId="14729" priority="348" stopIfTrue="1" operator="equal">
      <formula>"Out of Scope"</formula>
    </cfRule>
  </conditionalFormatting>
  <conditionalFormatting sqref="K181">
    <cfRule type="expression" dxfId="14728" priority="337" stopIfTrue="1">
      <formula>OR($R181="FI",$R181="Green",$R181="High")</formula>
    </cfRule>
    <cfRule type="expression" dxfId="14727" priority="338" stopIfTrue="1">
      <formula>OR($R181="NI",$R181="Red",$R181="Low")</formula>
    </cfRule>
    <cfRule type="cellIs" dxfId="14726" priority="339" stopIfTrue="1" operator="equal">
      <formula>"PI"</formula>
    </cfRule>
    <cfRule type="expression" dxfId="14725" priority="340" stopIfTrue="1">
      <formula>OR($R181="LI",$R181="Yellow",$R181="Medium")</formula>
    </cfRule>
    <cfRule type="expression" dxfId="14724" priority="341" stopIfTrue="1">
      <formula>OR($R181="NY",$R181="Not Yet")</formula>
    </cfRule>
    <cfRule type="cellIs" dxfId="14723" priority="342" stopIfTrue="1" operator="equal">
      <formula>"Out of Scope"</formula>
    </cfRule>
  </conditionalFormatting>
  <conditionalFormatting sqref="L181">
    <cfRule type="expression" dxfId="14722" priority="331" stopIfTrue="1">
      <formula>OR($R181="FI",$R181="Green",$R181="High")</formula>
    </cfRule>
    <cfRule type="expression" dxfId="14721" priority="332" stopIfTrue="1">
      <formula>OR($R181="NI",$R181="Red",$R181="Low")</formula>
    </cfRule>
    <cfRule type="cellIs" dxfId="14720" priority="333" stopIfTrue="1" operator="equal">
      <formula>"PI"</formula>
    </cfRule>
    <cfRule type="expression" dxfId="14719" priority="334" stopIfTrue="1">
      <formula>OR($R181="LI",$R181="Yellow",$R181="Medium")</formula>
    </cfRule>
    <cfRule type="expression" dxfId="14718" priority="335" stopIfTrue="1">
      <formula>OR($R181="NY",$R181="Not Yet")</formula>
    </cfRule>
    <cfRule type="cellIs" dxfId="14717" priority="336" stopIfTrue="1" operator="equal">
      <formula>"Out of Scope"</formula>
    </cfRule>
  </conditionalFormatting>
  <conditionalFormatting sqref="H193:L193">
    <cfRule type="expression" dxfId="14716" priority="325" stopIfTrue="1">
      <formula>OR(H193="FI",H193="Green",H193="High")</formula>
    </cfRule>
    <cfRule type="expression" dxfId="14715" priority="326" stopIfTrue="1">
      <formula>OR(H193="NI",H193="Red",H193="Low")</formula>
    </cfRule>
    <cfRule type="cellIs" dxfId="14714" priority="327" stopIfTrue="1" operator="equal">
      <formula>"PI"</formula>
    </cfRule>
    <cfRule type="expression" dxfId="14713" priority="328" stopIfTrue="1">
      <formula>OR(H193="LI",H193="Yellow",H193="Medium")</formula>
    </cfRule>
    <cfRule type="expression" dxfId="14712" priority="329" stopIfTrue="1">
      <formula>OR(H193="NY",H193="Not Yet")</formula>
    </cfRule>
    <cfRule type="cellIs" dxfId="14711" priority="330" stopIfTrue="1" operator="equal">
      <formula>"Out of Scope"</formula>
    </cfRule>
  </conditionalFormatting>
  <conditionalFormatting sqref="I193">
    <cfRule type="expression" dxfId="14710" priority="319" stopIfTrue="1">
      <formula>OR($R193="FI",$R193="Green",$R193="High")</formula>
    </cfRule>
    <cfRule type="expression" dxfId="14709" priority="320" stopIfTrue="1">
      <formula>OR($R193="NI",$R193="Red",$R193="Low")</formula>
    </cfRule>
    <cfRule type="cellIs" dxfId="14708" priority="321" stopIfTrue="1" operator="equal">
      <formula>"PI"</formula>
    </cfRule>
    <cfRule type="expression" dxfId="14707" priority="322" stopIfTrue="1">
      <formula>OR($R193="LI",$R193="Yellow",$R193="Medium")</formula>
    </cfRule>
    <cfRule type="expression" dxfId="14706" priority="323" stopIfTrue="1">
      <formula>OR($R193="NY",$R193="Not Yet")</formula>
    </cfRule>
    <cfRule type="cellIs" dxfId="14705" priority="324" stopIfTrue="1" operator="equal">
      <formula>"Out of Scope"</formula>
    </cfRule>
  </conditionalFormatting>
  <conditionalFormatting sqref="J193">
    <cfRule type="expression" dxfId="14704" priority="313" stopIfTrue="1">
      <formula>OR($R193="FI",$R193="Green",$R193="High")</formula>
    </cfRule>
    <cfRule type="expression" dxfId="14703" priority="314" stopIfTrue="1">
      <formula>OR($R193="NI",$R193="Red",$R193="Low")</formula>
    </cfRule>
    <cfRule type="cellIs" dxfId="14702" priority="315" stopIfTrue="1" operator="equal">
      <formula>"PI"</formula>
    </cfRule>
    <cfRule type="expression" dxfId="14701" priority="316" stopIfTrue="1">
      <formula>OR($R193="LI",$R193="Yellow",$R193="Medium")</formula>
    </cfRule>
    <cfRule type="expression" dxfId="14700" priority="317" stopIfTrue="1">
      <formula>OR($R193="NY",$R193="Not Yet")</formula>
    </cfRule>
    <cfRule type="cellIs" dxfId="14699" priority="318" stopIfTrue="1" operator="equal">
      <formula>"Out of Scope"</formula>
    </cfRule>
  </conditionalFormatting>
  <conditionalFormatting sqref="K193">
    <cfRule type="expression" dxfId="14698" priority="307" stopIfTrue="1">
      <formula>OR($R193="FI",$R193="Green",$R193="High")</formula>
    </cfRule>
    <cfRule type="expression" dxfId="14697" priority="308" stopIfTrue="1">
      <formula>OR($R193="NI",$R193="Red",$R193="Low")</formula>
    </cfRule>
    <cfRule type="cellIs" dxfId="14696" priority="309" stopIfTrue="1" operator="equal">
      <formula>"PI"</formula>
    </cfRule>
    <cfRule type="expression" dxfId="14695" priority="310" stopIfTrue="1">
      <formula>OR($R193="LI",$R193="Yellow",$R193="Medium")</formula>
    </cfRule>
    <cfRule type="expression" dxfId="14694" priority="311" stopIfTrue="1">
      <formula>OR($R193="NY",$R193="Not Yet")</formula>
    </cfRule>
    <cfRule type="cellIs" dxfId="14693" priority="312" stopIfTrue="1" operator="equal">
      <formula>"Out of Scope"</formula>
    </cfRule>
  </conditionalFormatting>
  <conditionalFormatting sqref="L193">
    <cfRule type="expression" dxfId="14692" priority="301" stopIfTrue="1">
      <formula>OR($R193="FI",$R193="Green",$R193="High")</formula>
    </cfRule>
    <cfRule type="expression" dxfId="14691" priority="302" stopIfTrue="1">
      <formula>OR($R193="NI",$R193="Red",$R193="Low")</formula>
    </cfRule>
    <cfRule type="cellIs" dxfId="14690" priority="303" stopIfTrue="1" operator="equal">
      <formula>"PI"</formula>
    </cfRule>
    <cfRule type="expression" dxfId="14689" priority="304" stopIfTrue="1">
      <formula>OR($R193="LI",$R193="Yellow",$R193="Medium")</formula>
    </cfRule>
    <cfRule type="expression" dxfId="14688" priority="305" stopIfTrue="1">
      <formula>OR($R193="NY",$R193="Not Yet")</formula>
    </cfRule>
    <cfRule type="cellIs" dxfId="14687" priority="306" stopIfTrue="1" operator="equal">
      <formula>"Out of Scope"</formula>
    </cfRule>
  </conditionalFormatting>
  <conditionalFormatting sqref="H204:L204">
    <cfRule type="expression" dxfId="14686" priority="295" stopIfTrue="1">
      <formula>OR(H204="FI",H204="Green",H204="High")</formula>
    </cfRule>
    <cfRule type="expression" dxfId="14685" priority="296" stopIfTrue="1">
      <formula>OR(H204="NI",H204="Red",H204="Low")</formula>
    </cfRule>
    <cfRule type="cellIs" dxfId="14684" priority="297" stopIfTrue="1" operator="equal">
      <formula>"PI"</formula>
    </cfRule>
    <cfRule type="expression" dxfId="14683" priority="298" stopIfTrue="1">
      <formula>OR(H204="LI",H204="Yellow",H204="Medium")</formula>
    </cfRule>
    <cfRule type="expression" dxfId="14682" priority="299" stopIfTrue="1">
      <formula>OR(H204="NY",H204="Not Yet")</formula>
    </cfRule>
    <cfRule type="cellIs" dxfId="14681" priority="300" stopIfTrue="1" operator="equal">
      <formula>"Out of Scope"</formula>
    </cfRule>
  </conditionalFormatting>
  <conditionalFormatting sqref="I204">
    <cfRule type="expression" dxfId="14680" priority="289" stopIfTrue="1">
      <formula>OR($R204="FI",$R204="Green",$R204="High")</formula>
    </cfRule>
    <cfRule type="expression" dxfId="14679" priority="290" stopIfTrue="1">
      <formula>OR($R204="NI",$R204="Red",$R204="Low")</formula>
    </cfRule>
    <cfRule type="cellIs" dxfId="14678" priority="291" stopIfTrue="1" operator="equal">
      <formula>"PI"</formula>
    </cfRule>
    <cfRule type="expression" dxfId="14677" priority="292" stopIfTrue="1">
      <formula>OR($R204="LI",$R204="Yellow",$R204="Medium")</formula>
    </cfRule>
    <cfRule type="expression" dxfId="14676" priority="293" stopIfTrue="1">
      <formula>OR($R204="NY",$R204="Not Yet")</formula>
    </cfRule>
    <cfRule type="cellIs" dxfId="14675" priority="294" stopIfTrue="1" operator="equal">
      <formula>"Out of Scope"</formula>
    </cfRule>
  </conditionalFormatting>
  <conditionalFormatting sqref="J204">
    <cfRule type="expression" dxfId="14674" priority="283" stopIfTrue="1">
      <formula>OR($R204="FI",$R204="Green",$R204="High")</formula>
    </cfRule>
    <cfRule type="expression" dxfId="14673" priority="284" stopIfTrue="1">
      <formula>OR($R204="NI",$R204="Red",$R204="Low")</formula>
    </cfRule>
    <cfRule type="cellIs" dxfId="14672" priority="285" stopIfTrue="1" operator="equal">
      <formula>"PI"</formula>
    </cfRule>
    <cfRule type="expression" dxfId="14671" priority="286" stopIfTrue="1">
      <formula>OR($R204="LI",$R204="Yellow",$R204="Medium")</formula>
    </cfRule>
    <cfRule type="expression" dxfId="14670" priority="287" stopIfTrue="1">
      <formula>OR($R204="NY",$R204="Not Yet")</formula>
    </cfRule>
    <cfRule type="cellIs" dxfId="14669" priority="288" stopIfTrue="1" operator="equal">
      <formula>"Out of Scope"</formula>
    </cfRule>
  </conditionalFormatting>
  <conditionalFormatting sqref="K204">
    <cfRule type="expression" dxfId="14668" priority="277" stopIfTrue="1">
      <formula>OR($R204="FI",$R204="Green",$R204="High")</formula>
    </cfRule>
    <cfRule type="expression" dxfId="14667" priority="278" stopIfTrue="1">
      <formula>OR($R204="NI",$R204="Red",$R204="Low")</formula>
    </cfRule>
    <cfRule type="cellIs" dxfId="14666" priority="279" stopIfTrue="1" operator="equal">
      <formula>"PI"</formula>
    </cfRule>
    <cfRule type="expression" dxfId="14665" priority="280" stopIfTrue="1">
      <formula>OR($R204="LI",$R204="Yellow",$R204="Medium")</formula>
    </cfRule>
    <cfRule type="expression" dxfId="14664" priority="281" stopIfTrue="1">
      <formula>OR($R204="NY",$R204="Not Yet")</formula>
    </cfRule>
    <cfRule type="cellIs" dxfId="14663" priority="282" stopIfTrue="1" operator="equal">
      <formula>"Out of Scope"</formula>
    </cfRule>
  </conditionalFormatting>
  <conditionalFormatting sqref="L204">
    <cfRule type="expression" dxfId="14662" priority="271" stopIfTrue="1">
      <formula>OR($R204="FI",$R204="Green",$R204="High")</formula>
    </cfRule>
    <cfRule type="expression" dxfId="14661" priority="272" stopIfTrue="1">
      <formula>OR($R204="NI",$R204="Red",$R204="Low")</formula>
    </cfRule>
    <cfRule type="cellIs" dxfId="14660" priority="273" stopIfTrue="1" operator="equal">
      <formula>"PI"</formula>
    </cfRule>
    <cfRule type="expression" dxfId="14659" priority="274" stopIfTrue="1">
      <formula>OR($R204="LI",$R204="Yellow",$R204="Medium")</formula>
    </cfRule>
    <cfRule type="expression" dxfId="14658" priority="275" stopIfTrue="1">
      <formula>OR($R204="NY",$R204="Not Yet")</formula>
    </cfRule>
    <cfRule type="cellIs" dxfId="14657" priority="276" stopIfTrue="1" operator="equal">
      <formula>"Out of Scope"</formula>
    </cfRule>
  </conditionalFormatting>
  <conditionalFormatting sqref="H215:L215">
    <cfRule type="expression" dxfId="14656" priority="265" stopIfTrue="1">
      <formula>OR(H215="FI",H215="Green",H215="High")</formula>
    </cfRule>
    <cfRule type="expression" dxfId="14655" priority="266" stopIfTrue="1">
      <formula>OR(H215="NI",H215="Red",H215="Low")</formula>
    </cfRule>
    <cfRule type="cellIs" dxfId="14654" priority="267" stopIfTrue="1" operator="equal">
      <formula>"PI"</formula>
    </cfRule>
    <cfRule type="expression" dxfId="14653" priority="268" stopIfTrue="1">
      <formula>OR(H215="LI",H215="Yellow",H215="Medium")</formula>
    </cfRule>
    <cfRule type="expression" dxfId="14652" priority="269" stopIfTrue="1">
      <formula>OR(H215="NY",H215="Not Yet")</formula>
    </cfRule>
    <cfRule type="cellIs" dxfId="14651" priority="270" stopIfTrue="1" operator="equal">
      <formula>"Out of Scope"</formula>
    </cfRule>
  </conditionalFormatting>
  <conditionalFormatting sqref="I215">
    <cfRule type="expression" dxfId="14650" priority="259" stopIfTrue="1">
      <formula>OR($R215="FI",$R215="Green",$R215="High")</formula>
    </cfRule>
    <cfRule type="expression" dxfId="14649" priority="260" stopIfTrue="1">
      <formula>OR($R215="NI",$R215="Red",$R215="Low")</formula>
    </cfRule>
    <cfRule type="cellIs" dxfId="14648" priority="261" stopIfTrue="1" operator="equal">
      <formula>"PI"</formula>
    </cfRule>
    <cfRule type="expression" dxfId="14647" priority="262" stopIfTrue="1">
      <formula>OR($R215="LI",$R215="Yellow",$R215="Medium")</formula>
    </cfRule>
    <cfRule type="expression" dxfId="14646" priority="263" stopIfTrue="1">
      <formula>OR($R215="NY",$R215="Not Yet")</formula>
    </cfRule>
    <cfRule type="cellIs" dxfId="14645" priority="264" stopIfTrue="1" operator="equal">
      <formula>"Out of Scope"</formula>
    </cfRule>
  </conditionalFormatting>
  <conditionalFormatting sqref="J215">
    <cfRule type="expression" dxfId="14644" priority="253" stopIfTrue="1">
      <formula>OR($R215="FI",$R215="Green",$R215="High")</formula>
    </cfRule>
    <cfRule type="expression" dxfId="14643" priority="254" stopIfTrue="1">
      <formula>OR($R215="NI",$R215="Red",$R215="Low")</formula>
    </cfRule>
    <cfRule type="cellIs" dxfId="14642" priority="255" stopIfTrue="1" operator="equal">
      <formula>"PI"</formula>
    </cfRule>
    <cfRule type="expression" dxfId="14641" priority="256" stopIfTrue="1">
      <formula>OR($R215="LI",$R215="Yellow",$R215="Medium")</formula>
    </cfRule>
    <cfRule type="expression" dxfId="14640" priority="257" stopIfTrue="1">
      <formula>OR($R215="NY",$R215="Not Yet")</formula>
    </cfRule>
    <cfRule type="cellIs" dxfId="14639" priority="258" stopIfTrue="1" operator="equal">
      <formula>"Out of Scope"</formula>
    </cfRule>
  </conditionalFormatting>
  <conditionalFormatting sqref="K215">
    <cfRule type="expression" dxfId="14638" priority="247" stopIfTrue="1">
      <formula>OR($R215="FI",$R215="Green",$R215="High")</formula>
    </cfRule>
    <cfRule type="expression" dxfId="14637" priority="248" stopIfTrue="1">
      <formula>OR($R215="NI",$R215="Red",$R215="Low")</formula>
    </cfRule>
    <cfRule type="cellIs" dxfId="14636" priority="249" stopIfTrue="1" operator="equal">
      <formula>"PI"</formula>
    </cfRule>
    <cfRule type="expression" dxfId="14635" priority="250" stopIfTrue="1">
      <formula>OR($R215="LI",$R215="Yellow",$R215="Medium")</formula>
    </cfRule>
    <cfRule type="expression" dxfId="14634" priority="251" stopIfTrue="1">
      <formula>OR($R215="NY",$R215="Not Yet")</formula>
    </cfRule>
    <cfRule type="cellIs" dxfId="14633" priority="252" stopIfTrue="1" operator="equal">
      <formula>"Out of Scope"</formula>
    </cfRule>
  </conditionalFormatting>
  <conditionalFormatting sqref="L215">
    <cfRule type="expression" dxfId="14632" priority="241" stopIfTrue="1">
      <formula>OR($R215="FI",$R215="Green",$R215="High")</formula>
    </cfRule>
    <cfRule type="expression" dxfId="14631" priority="242" stopIfTrue="1">
      <formula>OR($R215="NI",$R215="Red",$R215="Low")</formula>
    </cfRule>
    <cfRule type="cellIs" dxfId="14630" priority="243" stopIfTrue="1" operator="equal">
      <formula>"PI"</formula>
    </cfRule>
    <cfRule type="expression" dxfId="14629" priority="244" stopIfTrue="1">
      <formula>OR($R215="LI",$R215="Yellow",$R215="Medium")</formula>
    </cfRule>
    <cfRule type="expression" dxfId="14628" priority="245" stopIfTrue="1">
      <formula>OR($R215="NY",$R215="Not Yet")</formula>
    </cfRule>
    <cfRule type="cellIs" dxfId="14627" priority="246" stopIfTrue="1" operator="equal">
      <formula>"Out of Scope"</formula>
    </cfRule>
  </conditionalFormatting>
  <conditionalFormatting sqref="H225:L225">
    <cfRule type="expression" dxfId="14626" priority="235" stopIfTrue="1">
      <formula>OR(H225="FI",H225="Green",H225="High")</formula>
    </cfRule>
    <cfRule type="expression" dxfId="14625" priority="236" stopIfTrue="1">
      <formula>OR(H225="NI",H225="Red",H225="Low")</formula>
    </cfRule>
    <cfRule type="cellIs" dxfId="14624" priority="237" stopIfTrue="1" operator="equal">
      <formula>"PI"</formula>
    </cfRule>
    <cfRule type="expression" dxfId="14623" priority="238" stopIfTrue="1">
      <formula>OR(H225="LI",H225="Yellow",H225="Medium")</formula>
    </cfRule>
    <cfRule type="expression" dxfId="14622" priority="239" stopIfTrue="1">
      <formula>OR(H225="NY",H225="Not Yet")</formula>
    </cfRule>
    <cfRule type="cellIs" dxfId="14621" priority="240" stopIfTrue="1" operator="equal">
      <formula>"Out of Scope"</formula>
    </cfRule>
  </conditionalFormatting>
  <conditionalFormatting sqref="I225">
    <cfRule type="expression" dxfId="14620" priority="229" stopIfTrue="1">
      <formula>OR($R225="FI",$R225="Green",$R225="High")</formula>
    </cfRule>
    <cfRule type="expression" dxfId="14619" priority="230" stopIfTrue="1">
      <formula>OR($R225="NI",$R225="Red",$R225="Low")</formula>
    </cfRule>
    <cfRule type="cellIs" dxfId="14618" priority="231" stopIfTrue="1" operator="equal">
      <formula>"PI"</formula>
    </cfRule>
    <cfRule type="expression" dxfId="14617" priority="232" stopIfTrue="1">
      <formula>OR($R225="LI",$R225="Yellow",$R225="Medium")</formula>
    </cfRule>
    <cfRule type="expression" dxfId="14616" priority="233" stopIfTrue="1">
      <formula>OR($R225="NY",$R225="Not Yet")</formula>
    </cfRule>
    <cfRule type="cellIs" dxfId="14615" priority="234" stopIfTrue="1" operator="equal">
      <formula>"Out of Scope"</formula>
    </cfRule>
  </conditionalFormatting>
  <conditionalFormatting sqref="J225">
    <cfRule type="expression" dxfId="14614" priority="223" stopIfTrue="1">
      <formula>OR($R225="FI",$R225="Green",$R225="High")</formula>
    </cfRule>
    <cfRule type="expression" dxfId="14613" priority="224" stopIfTrue="1">
      <formula>OR($R225="NI",$R225="Red",$R225="Low")</formula>
    </cfRule>
    <cfRule type="cellIs" dxfId="14612" priority="225" stopIfTrue="1" operator="equal">
      <formula>"PI"</formula>
    </cfRule>
    <cfRule type="expression" dxfId="14611" priority="226" stopIfTrue="1">
      <formula>OR($R225="LI",$R225="Yellow",$R225="Medium")</formula>
    </cfRule>
    <cfRule type="expression" dxfId="14610" priority="227" stopIfTrue="1">
      <formula>OR($R225="NY",$R225="Not Yet")</formula>
    </cfRule>
    <cfRule type="cellIs" dxfId="14609" priority="228" stopIfTrue="1" operator="equal">
      <formula>"Out of Scope"</formula>
    </cfRule>
  </conditionalFormatting>
  <conditionalFormatting sqref="K225">
    <cfRule type="expression" dxfId="14608" priority="217" stopIfTrue="1">
      <formula>OR($R225="FI",$R225="Green",$R225="High")</formula>
    </cfRule>
    <cfRule type="expression" dxfId="14607" priority="218" stopIfTrue="1">
      <formula>OR($R225="NI",$R225="Red",$R225="Low")</formula>
    </cfRule>
    <cfRule type="cellIs" dxfId="14606" priority="219" stopIfTrue="1" operator="equal">
      <formula>"PI"</formula>
    </cfRule>
    <cfRule type="expression" dxfId="14605" priority="220" stopIfTrue="1">
      <formula>OR($R225="LI",$R225="Yellow",$R225="Medium")</formula>
    </cfRule>
    <cfRule type="expression" dxfId="14604" priority="221" stopIfTrue="1">
      <formula>OR($R225="NY",$R225="Not Yet")</formula>
    </cfRule>
    <cfRule type="cellIs" dxfId="14603" priority="222" stopIfTrue="1" operator="equal">
      <formula>"Out of Scope"</formula>
    </cfRule>
  </conditionalFormatting>
  <conditionalFormatting sqref="L225">
    <cfRule type="expression" dxfId="14602" priority="211" stopIfTrue="1">
      <formula>OR($R225="FI",$R225="Green",$R225="High")</formula>
    </cfRule>
    <cfRule type="expression" dxfId="14601" priority="212" stopIfTrue="1">
      <formula>OR($R225="NI",$R225="Red",$R225="Low")</formula>
    </cfRule>
    <cfRule type="cellIs" dxfId="14600" priority="213" stopIfTrue="1" operator="equal">
      <formula>"PI"</formula>
    </cfRule>
    <cfRule type="expression" dxfId="14599" priority="214" stopIfTrue="1">
      <formula>OR($R225="LI",$R225="Yellow",$R225="Medium")</formula>
    </cfRule>
    <cfRule type="expression" dxfId="14598" priority="215" stopIfTrue="1">
      <formula>OR($R225="NY",$R225="Not Yet")</formula>
    </cfRule>
    <cfRule type="cellIs" dxfId="14597" priority="216" stopIfTrue="1" operator="equal">
      <formula>"Out of Scope"</formula>
    </cfRule>
  </conditionalFormatting>
  <conditionalFormatting sqref="H235:L235">
    <cfRule type="expression" dxfId="14596" priority="205" stopIfTrue="1">
      <formula>OR(H235="FI",H235="Green",H235="High")</formula>
    </cfRule>
    <cfRule type="expression" dxfId="14595" priority="206" stopIfTrue="1">
      <formula>OR(H235="NI",H235="Red",H235="Low")</formula>
    </cfRule>
    <cfRule type="cellIs" dxfId="14594" priority="207" stopIfTrue="1" operator="equal">
      <formula>"PI"</formula>
    </cfRule>
    <cfRule type="expression" dxfId="14593" priority="208" stopIfTrue="1">
      <formula>OR(H235="LI",H235="Yellow",H235="Medium")</formula>
    </cfRule>
    <cfRule type="expression" dxfId="14592" priority="209" stopIfTrue="1">
      <formula>OR(H235="NY",H235="Not Yet")</formula>
    </cfRule>
    <cfRule type="cellIs" dxfId="14591" priority="210" stopIfTrue="1" operator="equal">
      <formula>"Out of Scope"</formula>
    </cfRule>
  </conditionalFormatting>
  <conditionalFormatting sqref="I235">
    <cfRule type="expression" dxfId="14590" priority="199" stopIfTrue="1">
      <formula>OR($R235="FI",$R235="Green",$R235="High")</formula>
    </cfRule>
    <cfRule type="expression" dxfId="14589" priority="200" stopIfTrue="1">
      <formula>OR($R235="NI",$R235="Red",$R235="Low")</formula>
    </cfRule>
    <cfRule type="cellIs" dxfId="14588" priority="201" stopIfTrue="1" operator="equal">
      <formula>"PI"</formula>
    </cfRule>
    <cfRule type="expression" dxfId="14587" priority="202" stopIfTrue="1">
      <formula>OR($R235="LI",$R235="Yellow",$R235="Medium")</formula>
    </cfRule>
    <cfRule type="expression" dxfId="14586" priority="203" stopIfTrue="1">
      <formula>OR($R235="NY",$R235="Not Yet")</formula>
    </cfRule>
    <cfRule type="cellIs" dxfId="14585" priority="204" stopIfTrue="1" operator="equal">
      <formula>"Out of Scope"</formula>
    </cfRule>
  </conditionalFormatting>
  <conditionalFormatting sqref="J235">
    <cfRule type="expression" dxfId="14584" priority="193" stopIfTrue="1">
      <formula>OR($R235="FI",$R235="Green",$R235="High")</formula>
    </cfRule>
    <cfRule type="expression" dxfId="14583" priority="194" stopIfTrue="1">
      <formula>OR($R235="NI",$R235="Red",$R235="Low")</formula>
    </cfRule>
    <cfRule type="cellIs" dxfId="14582" priority="195" stopIfTrue="1" operator="equal">
      <formula>"PI"</formula>
    </cfRule>
    <cfRule type="expression" dxfId="14581" priority="196" stopIfTrue="1">
      <formula>OR($R235="LI",$R235="Yellow",$R235="Medium")</formula>
    </cfRule>
    <cfRule type="expression" dxfId="14580" priority="197" stopIfTrue="1">
      <formula>OR($R235="NY",$R235="Not Yet")</formula>
    </cfRule>
    <cfRule type="cellIs" dxfId="14579" priority="198" stopIfTrue="1" operator="equal">
      <formula>"Out of Scope"</formula>
    </cfRule>
  </conditionalFormatting>
  <conditionalFormatting sqref="K235">
    <cfRule type="expression" dxfId="14578" priority="187" stopIfTrue="1">
      <formula>OR($R235="FI",$R235="Green",$R235="High")</formula>
    </cfRule>
    <cfRule type="expression" dxfId="14577" priority="188" stopIfTrue="1">
      <formula>OR($R235="NI",$R235="Red",$R235="Low")</formula>
    </cfRule>
    <cfRule type="cellIs" dxfId="14576" priority="189" stopIfTrue="1" operator="equal">
      <formula>"PI"</formula>
    </cfRule>
    <cfRule type="expression" dxfId="14575" priority="190" stopIfTrue="1">
      <formula>OR($R235="LI",$R235="Yellow",$R235="Medium")</formula>
    </cfRule>
    <cfRule type="expression" dxfId="14574" priority="191" stopIfTrue="1">
      <formula>OR($R235="NY",$R235="Not Yet")</formula>
    </cfRule>
    <cfRule type="cellIs" dxfId="14573" priority="192" stopIfTrue="1" operator="equal">
      <formula>"Out of Scope"</formula>
    </cfRule>
  </conditionalFormatting>
  <conditionalFormatting sqref="L235">
    <cfRule type="expression" dxfId="14572" priority="181" stopIfTrue="1">
      <formula>OR($R235="FI",$R235="Green",$R235="High")</formula>
    </cfRule>
    <cfRule type="expression" dxfId="14571" priority="182" stopIfTrue="1">
      <formula>OR($R235="NI",$R235="Red",$R235="Low")</formula>
    </cfRule>
    <cfRule type="cellIs" dxfId="14570" priority="183" stopIfTrue="1" operator="equal">
      <formula>"PI"</formula>
    </cfRule>
    <cfRule type="expression" dxfId="14569" priority="184" stopIfTrue="1">
      <formula>OR($R235="LI",$R235="Yellow",$R235="Medium")</formula>
    </cfRule>
    <cfRule type="expression" dxfId="14568" priority="185" stopIfTrue="1">
      <formula>OR($R235="NY",$R235="Not Yet")</formula>
    </cfRule>
    <cfRule type="cellIs" dxfId="14567" priority="186" stopIfTrue="1" operator="equal">
      <formula>"Out of Scope"</formula>
    </cfRule>
  </conditionalFormatting>
  <conditionalFormatting sqref="H246:L246">
    <cfRule type="expression" dxfId="14566" priority="175" stopIfTrue="1">
      <formula>OR(H246="FI",H246="Green",H246="High")</formula>
    </cfRule>
    <cfRule type="expression" dxfId="14565" priority="176" stopIfTrue="1">
      <formula>OR(H246="NI",H246="Red",H246="Low")</formula>
    </cfRule>
    <cfRule type="cellIs" dxfId="14564" priority="177" stopIfTrue="1" operator="equal">
      <formula>"PI"</formula>
    </cfRule>
    <cfRule type="expression" dxfId="14563" priority="178" stopIfTrue="1">
      <formula>OR(H246="LI",H246="Yellow",H246="Medium")</formula>
    </cfRule>
    <cfRule type="expression" dxfId="14562" priority="179" stopIfTrue="1">
      <formula>OR(H246="NY",H246="Not Yet")</formula>
    </cfRule>
    <cfRule type="cellIs" dxfId="14561" priority="180" stopIfTrue="1" operator="equal">
      <formula>"Out of Scope"</formula>
    </cfRule>
  </conditionalFormatting>
  <conditionalFormatting sqref="I246">
    <cfRule type="expression" dxfId="14560" priority="169" stopIfTrue="1">
      <formula>OR($R246="FI",$R246="Green",$R246="High")</formula>
    </cfRule>
    <cfRule type="expression" dxfId="14559" priority="170" stopIfTrue="1">
      <formula>OR($R246="NI",$R246="Red",$R246="Low")</formula>
    </cfRule>
    <cfRule type="cellIs" dxfId="14558" priority="171" stopIfTrue="1" operator="equal">
      <formula>"PI"</formula>
    </cfRule>
    <cfRule type="expression" dxfId="14557" priority="172" stopIfTrue="1">
      <formula>OR($R246="LI",$R246="Yellow",$R246="Medium")</formula>
    </cfRule>
    <cfRule type="expression" dxfId="14556" priority="173" stopIfTrue="1">
      <formula>OR($R246="NY",$R246="Not Yet")</formula>
    </cfRule>
    <cfRule type="cellIs" dxfId="14555" priority="174" stopIfTrue="1" operator="equal">
      <formula>"Out of Scope"</formula>
    </cfRule>
  </conditionalFormatting>
  <conditionalFormatting sqref="J246">
    <cfRule type="expression" dxfId="14554" priority="163" stopIfTrue="1">
      <formula>OR($R246="FI",$R246="Green",$R246="High")</formula>
    </cfRule>
    <cfRule type="expression" dxfId="14553" priority="164" stopIfTrue="1">
      <formula>OR($R246="NI",$R246="Red",$R246="Low")</formula>
    </cfRule>
    <cfRule type="cellIs" dxfId="14552" priority="165" stopIfTrue="1" operator="equal">
      <formula>"PI"</formula>
    </cfRule>
    <cfRule type="expression" dxfId="14551" priority="166" stopIfTrue="1">
      <formula>OR($R246="LI",$R246="Yellow",$R246="Medium")</formula>
    </cfRule>
    <cfRule type="expression" dxfId="14550" priority="167" stopIfTrue="1">
      <formula>OR($R246="NY",$R246="Not Yet")</formula>
    </cfRule>
    <cfRule type="cellIs" dxfId="14549" priority="168" stopIfTrue="1" operator="equal">
      <formula>"Out of Scope"</formula>
    </cfRule>
  </conditionalFormatting>
  <conditionalFormatting sqref="K246">
    <cfRule type="expression" dxfId="14548" priority="157" stopIfTrue="1">
      <formula>OR($R246="FI",$R246="Green",$R246="High")</formula>
    </cfRule>
    <cfRule type="expression" dxfId="14547" priority="158" stopIfTrue="1">
      <formula>OR($R246="NI",$R246="Red",$R246="Low")</formula>
    </cfRule>
    <cfRule type="cellIs" dxfId="14546" priority="159" stopIfTrue="1" operator="equal">
      <formula>"PI"</formula>
    </cfRule>
    <cfRule type="expression" dxfId="14545" priority="160" stopIfTrue="1">
      <formula>OR($R246="LI",$R246="Yellow",$R246="Medium")</formula>
    </cfRule>
    <cfRule type="expression" dxfId="14544" priority="161" stopIfTrue="1">
      <formula>OR($R246="NY",$R246="Not Yet")</formula>
    </cfRule>
    <cfRule type="cellIs" dxfId="14543" priority="162" stopIfTrue="1" operator="equal">
      <formula>"Out of Scope"</formula>
    </cfRule>
  </conditionalFormatting>
  <conditionalFormatting sqref="L246">
    <cfRule type="expression" dxfId="14542" priority="151" stopIfTrue="1">
      <formula>OR($R246="FI",$R246="Green",$R246="High")</formula>
    </cfRule>
    <cfRule type="expression" dxfId="14541" priority="152" stopIfTrue="1">
      <formula>OR($R246="NI",$R246="Red",$R246="Low")</formula>
    </cfRule>
    <cfRule type="cellIs" dxfId="14540" priority="153" stopIfTrue="1" operator="equal">
      <formula>"PI"</formula>
    </cfRule>
    <cfRule type="expression" dxfId="14539" priority="154" stopIfTrue="1">
      <formula>OR($R246="LI",$R246="Yellow",$R246="Medium")</formula>
    </cfRule>
    <cfRule type="expression" dxfId="14538" priority="155" stopIfTrue="1">
      <formula>OR($R246="NY",$R246="Not Yet")</formula>
    </cfRule>
    <cfRule type="cellIs" dxfId="14537" priority="156" stopIfTrue="1" operator="equal">
      <formula>"Out of Scope"</formula>
    </cfRule>
  </conditionalFormatting>
  <conditionalFormatting sqref="H257:L257">
    <cfRule type="expression" dxfId="14536" priority="145" stopIfTrue="1">
      <formula>OR(H257="FI",H257="Green",H257="High")</formula>
    </cfRule>
    <cfRule type="expression" dxfId="14535" priority="146" stopIfTrue="1">
      <formula>OR(H257="NI",H257="Red",H257="Low")</formula>
    </cfRule>
    <cfRule type="cellIs" dxfId="14534" priority="147" stopIfTrue="1" operator="equal">
      <formula>"PI"</formula>
    </cfRule>
    <cfRule type="expression" dxfId="14533" priority="148" stopIfTrue="1">
      <formula>OR(H257="LI",H257="Yellow",H257="Medium")</formula>
    </cfRule>
    <cfRule type="expression" dxfId="14532" priority="149" stopIfTrue="1">
      <formula>OR(H257="NY",H257="Not Yet")</formula>
    </cfRule>
    <cfRule type="cellIs" dxfId="14531" priority="150" stopIfTrue="1" operator="equal">
      <formula>"Out of Scope"</formula>
    </cfRule>
  </conditionalFormatting>
  <conditionalFormatting sqref="I257">
    <cfRule type="expression" dxfId="14530" priority="139" stopIfTrue="1">
      <formula>OR($R257="FI",$R257="Green",$R257="High")</formula>
    </cfRule>
    <cfRule type="expression" dxfId="14529" priority="140" stopIfTrue="1">
      <formula>OR($R257="NI",$R257="Red",$R257="Low")</formula>
    </cfRule>
    <cfRule type="cellIs" dxfId="14528" priority="141" stopIfTrue="1" operator="equal">
      <formula>"PI"</formula>
    </cfRule>
    <cfRule type="expression" dxfId="14527" priority="142" stopIfTrue="1">
      <formula>OR($R257="LI",$R257="Yellow",$R257="Medium")</formula>
    </cfRule>
    <cfRule type="expression" dxfId="14526" priority="143" stopIfTrue="1">
      <formula>OR($R257="NY",$R257="Not Yet")</formula>
    </cfRule>
    <cfRule type="cellIs" dxfId="14525" priority="144" stopIfTrue="1" operator="equal">
      <formula>"Out of Scope"</formula>
    </cfRule>
  </conditionalFormatting>
  <conditionalFormatting sqref="J257">
    <cfRule type="expression" dxfId="14524" priority="133" stopIfTrue="1">
      <formula>OR($R257="FI",$R257="Green",$R257="High")</formula>
    </cfRule>
    <cfRule type="expression" dxfId="14523" priority="134" stopIfTrue="1">
      <formula>OR($R257="NI",$R257="Red",$R257="Low")</formula>
    </cfRule>
    <cfRule type="cellIs" dxfId="14522" priority="135" stopIfTrue="1" operator="equal">
      <formula>"PI"</formula>
    </cfRule>
    <cfRule type="expression" dxfId="14521" priority="136" stopIfTrue="1">
      <formula>OR($R257="LI",$R257="Yellow",$R257="Medium")</formula>
    </cfRule>
    <cfRule type="expression" dxfId="14520" priority="137" stopIfTrue="1">
      <formula>OR($R257="NY",$R257="Not Yet")</formula>
    </cfRule>
    <cfRule type="cellIs" dxfId="14519" priority="138" stopIfTrue="1" operator="equal">
      <formula>"Out of Scope"</formula>
    </cfRule>
  </conditionalFormatting>
  <conditionalFormatting sqref="K257">
    <cfRule type="expression" dxfId="14518" priority="127" stopIfTrue="1">
      <formula>OR($R257="FI",$R257="Green",$R257="High")</formula>
    </cfRule>
    <cfRule type="expression" dxfId="14517" priority="128" stopIfTrue="1">
      <formula>OR($R257="NI",$R257="Red",$R257="Low")</formula>
    </cfRule>
    <cfRule type="cellIs" dxfId="14516" priority="129" stopIfTrue="1" operator="equal">
      <formula>"PI"</formula>
    </cfRule>
    <cfRule type="expression" dxfId="14515" priority="130" stopIfTrue="1">
      <formula>OR($R257="LI",$R257="Yellow",$R257="Medium")</formula>
    </cfRule>
    <cfRule type="expression" dxfId="14514" priority="131" stopIfTrue="1">
      <formula>OR($R257="NY",$R257="Not Yet")</formula>
    </cfRule>
    <cfRule type="cellIs" dxfId="14513" priority="132" stopIfTrue="1" operator="equal">
      <formula>"Out of Scope"</formula>
    </cfRule>
  </conditionalFormatting>
  <conditionalFormatting sqref="L257">
    <cfRule type="expression" dxfId="14512" priority="121" stopIfTrue="1">
      <formula>OR($R257="FI",$R257="Green",$R257="High")</formula>
    </cfRule>
    <cfRule type="expression" dxfId="14511" priority="122" stopIfTrue="1">
      <formula>OR($R257="NI",$R257="Red",$R257="Low")</formula>
    </cfRule>
    <cfRule type="cellIs" dxfId="14510" priority="123" stopIfTrue="1" operator="equal">
      <formula>"PI"</formula>
    </cfRule>
    <cfRule type="expression" dxfId="14509" priority="124" stopIfTrue="1">
      <formula>OR($R257="LI",$R257="Yellow",$R257="Medium")</formula>
    </cfRule>
    <cfRule type="expression" dxfId="14508" priority="125" stopIfTrue="1">
      <formula>OR($R257="NY",$R257="Not Yet")</formula>
    </cfRule>
    <cfRule type="cellIs" dxfId="14507" priority="126" stopIfTrue="1" operator="equal">
      <formula>"Out of Scope"</formula>
    </cfRule>
  </conditionalFormatting>
  <conditionalFormatting sqref="H267:L267">
    <cfRule type="expression" dxfId="14506" priority="115" stopIfTrue="1">
      <formula>OR(H267="FI",H267="Green",H267="High")</formula>
    </cfRule>
    <cfRule type="expression" dxfId="14505" priority="116" stopIfTrue="1">
      <formula>OR(H267="NI",H267="Red",H267="Low")</formula>
    </cfRule>
    <cfRule type="cellIs" dxfId="14504" priority="117" stopIfTrue="1" operator="equal">
      <formula>"PI"</formula>
    </cfRule>
    <cfRule type="expression" dxfId="14503" priority="118" stopIfTrue="1">
      <formula>OR(H267="LI",H267="Yellow",H267="Medium")</formula>
    </cfRule>
    <cfRule type="expression" dxfId="14502" priority="119" stopIfTrue="1">
      <formula>OR(H267="NY",H267="Not Yet")</formula>
    </cfRule>
    <cfRule type="cellIs" dxfId="14501" priority="120" stopIfTrue="1" operator="equal">
      <formula>"Out of Scope"</formula>
    </cfRule>
  </conditionalFormatting>
  <conditionalFormatting sqref="I267">
    <cfRule type="expression" dxfId="14500" priority="109" stopIfTrue="1">
      <formula>OR($R267="FI",$R267="Green",$R267="High")</formula>
    </cfRule>
    <cfRule type="expression" dxfId="14499" priority="110" stopIfTrue="1">
      <formula>OR($R267="NI",$R267="Red",$R267="Low")</formula>
    </cfRule>
    <cfRule type="cellIs" dxfId="14498" priority="111" stopIfTrue="1" operator="equal">
      <formula>"PI"</formula>
    </cfRule>
    <cfRule type="expression" dxfId="14497" priority="112" stopIfTrue="1">
      <formula>OR($R267="LI",$R267="Yellow",$R267="Medium")</formula>
    </cfRule>
    <cfRule type="expression" dxfId="14496" priority="113" stopIfTrue="1">
      <formula>OR($R267="NY",$R267="Not Yet")</formula>
    </cfRule>
    <cfRule type="cellIs" dxfId="14495" priority="114" stopIfTrue="1" operator="equal">
      <formula>"Out of Scope"</formula>
    </cfRule>
  </conditionalFormatting>
  <conditionalFormatting sqref="J267">
    <cfRule type="expression" dxfId="14494" priority="103" stopIfTrue="1">
      <formula>OR($R267="FI",$R267="Green",$R267="High")</formula>
    </cfRule>
    <cfRule type="expression" dxfId="14493" priority="104" stopIfTrue="1">
      <formula>OR($R267="NI",$R267="Red",$R267="Low")</formula>
    </cfRule>
    <cfRule type="cellIs" dxfId="14492" priority="105" stopIfTrue="1" operator="equal">
      <formula>"PI"</formula>
    </cfRule>
    <cfRule type="expression" dxfId="14491" priority="106" stopIfTrue="1">
      <formula>OR($R267="LI",$R267="Yellow",$R267="Medium")</formula>
    </cfRule>
    <cfRule type="expression" dxfId="14490" priority="107" stopIfTrue="1">
      <formula>OR($R267="NY",$R267="Not Yet")</formula>
    </cfRule>
    <cfRule type="cellIs" dxfId="14489" priority="108" stopIfTrue="1" operator="equal">
      <formula>"Out of Scope"</formula>
    </cfRule>
  </conditionalFormatting>
  <conditionalFormatting sqref="K267">
    <cfRule type="expression" dxfId="14488" priority="97" stopIfTrue="1">
      <formula>OR($R267="FI",$R267="Green",$R267="High")</formula>
    </cfRule>
    <cfRule type="expression" dxfId="14487" priority="98" stopIfTrue="1">
      <formula>OR($R267="NI",$R267="Red",$R267="Low")</formula>
    </cfRule>
    <cfRule type="cellIs" dxfId="14486" priority="99" stopIfTrue="1" operator="equal">
      <formula>"PI"</formula>
    </cfRule>
    <cfRule type="expression" dxfId="14485" priority="100" stopIfTrue="1">
      <formula>OR($R267="LI",$R267="Yellow",$R267="Medium")</formula>
    </cfRule>
    <cfRule type="expression" dxfId="14484" priority="101" stopIfTrue="1">
      <formula>OR($R267="NY",$R267="Not Yet")</formula>
    </cfRule>
    <cfRule type="cellIs" dxfId="14483" priority="102" stopIfTrue="1" operator="equal">
      <formula>"Out of Scope"</formula>
    </cfRule>
  </conditionalFormatting>
  <conditionalFormatting sqref="L267">
    <cfRule type="expression" dxfId="14482" priority="91" stopIfTrue="1">
      <formula>OR($R267="FI",$R267="Green",$R267="High")</formula>
    </cfRule>
    <cfRule type="expression" dxfId="14481" priority="92" stopIfTrue="1">
      <formula>OR($R267="NI",$R267="Red",$R267="Low")</formula>
    </cfRule>
    <cfRule type="cellIs" dxfId="14480" priority="93" stopIfTrue="1" operator="equal">
      <formula>"PI"</formula>
    </cfRule>
    <cfRule type="expression" dxfId="14479" priority="94" stopIfTrue="1">
      <formula>OR($R267="LI",$R267="Yellow",$R267="Medium")</formula>
    </cfRule>
    <cfRule type="expression" dxfId="14478" priority="95" stopIfTrue="1">
      <formula>OR($R267="NY",$R267="Not Yet")</formula>
    </cfRule>
    <cfRule type="cellIs" dxfId="14477" priority="96" stopIfTrue="1" operator="equal">
      <formula>"Out of Scope"</formula>
    </cfRule>
  </conditionalFormatting>
  <conditionalFormatting sqref="H277:L277">
    <cfRule type="expression" dxfId="14476" priority="85" stopIfTrue="1">
      <formula>OR(H277="FI",H277="Green",H277="High")</formula>
    </cfRule>
    <cfRule type="expression" dxfId="14475" priority="86" stopIfTrue="1">
      <formula>OR(H277="NI",H277="Red",H277="Low")</formula>
    </cfRule>
    <cfRule type="cellIs" dxfId="14474" priority="87" stopIfTrue="1" operator="equal">
      <formula>"PI"</formula>
    </cfRule>
    <cfRule type="expression" dxfId="14473" priority="88" stopIfTrue="1">
      <formula>OR(H277="LI",H277="Yellow",H277="Medium")</formula>
    </cfRule>
    <cfRule type="expression" dxfId="14472" priority="89" stopIfTrue="1">
      <formula>OR(H277="NY",H277="Not Yet")</formula>
    </cfRule>
    <cfRule type="cellIs" dxfId="14471" priority="90" stopIfTrue="1" operator="equal">
      <formula>"Out of Scope"</formula>
    </cfRule>
  </conditionalFormatting>
  <conditionalFormatting sqref="I277">
    <cfRule type="expression" dxfId="14470" priority="79" stopIfTrue="1">
      <formula>OR($R277="FI",$R277="Green",$R277="High")</formula>
    </cfRule>
    <cfRule type="expression" dxfId="14469" priority="80" stopIfTrue="1">
      <formula>OR($R277="NI",$R277="Red",$R277="Low")</formula>
    </cfRule>
    <cfRule type="cellIs" dxfId="14468" priority="81" stopIfTrue="1" operator="equal">
      <formula>"PI"</formula>
    </cfRule>
    <cfRule type="expression" dxfId="14467" priority="82" stopIfTrue="1">
      <formula>OR($R277="LI",$R277="Yellow",$R277="Medium")</formula>
    </cfRule>
    <cfRule type="expression" dxfId="14466" priority="83" stopIfTrue="1">
      <formula>OR($R277="NY",$R277="Not Yet")</formula>
    </cfRule>
    <cfRule type="cellIs" dxfId="14465" priority="84" stopIfTrue="1" operator="equal">
      <formula>"Out of Scope"</formula>
    </cfRule>
  </conditionalFormatting>
  <conditionalFormatting sqref="J277">
    <cfRule type="expression" dxfId="14464" priority="73" stopIfTrue="1">
      <formula>OR($R277="FI",$R277="Green",$R277="High")</formula>
    </cfRule>
    <cfRule type="expression" dxfId="14463" priority="74" stopIfTrue="1">
      <formula>OR($R277="NI",$R277="Red",$R277="Low")</formula>
    </cfRule>
    <cfRule type="cellIs" dxfId="14462" priority="75" stopIfTrue="1" operator="equal">
      <formula>"PI"</formula>
    </cfRule>
    <cfRule type="expression" dxfId="14461" priority="76" stopIfTrue="1">
      <formula>OR($R277="LI",$R277="Yellow",$R277="Medium")</formula>
    </cfRule>
    <cfRule type="expression" dxfId="14460" priority="77" stopIfTrue="1">
      <formula>OR($R277="NY",$R277="Not Yet")</formula>
    </cfRule>
    <cfRule type="cellIs" dxfId="14459" priority="78" stopIfTrue="1" operator="equal">
      <formula>"Out of Scope"</formula>
    </cfRule>
  </conditionalFormatting>
  <conditionalFormatting sqref="K277">
    <cfRule type="expression" dxfId="14458" priority="67" stopIfTrue="1">
      <formula>OR($R277="FI",$R277="Green",$R277="High")</formula>
    </cfRule>
    <cfRule type="expression" dxfId="14457" priority="68" stopIfTrue="1">
      <formula>OR($R277="NI",$R277="Red",$R277="Low")</formula>
    </cfRule>
    <cfRule type="cellIs" dxfId="14456" priority="69" stopIfTrue="1" operator="equal">
      <formula>"PI"</formula>
    </cfRule>
    <cfRule type="expression" dxfId="14455" priority="70" stopIfTrue="1">
      <formula>OR($R277="LI",$R277="Yellow",$R277="Medium")</formula>
    </cfRule>
    <cfRule type="expression" dxfId="14454" priority="71" stopIfTrue="1">
      <formula>OR($R277="NY",$R277="Not Yet")</formula>
    </cfRule>
    <cfRule type="cellIs" dxfId="14453" priority="72" stopIfTrue="1" operator="equal">
      <formula>"Out of Scope"</formula>
    </cfRule>
  </conditionalFormatting>
  <conditionalFormatting sqref="L277">
    <cfRule type="expression" dxfId="14452" priority="61" stopIfTrue="1">
      <formula>OR($R277="FI",$R277="Green",$R277="High")</formula>
    </cfRule>
    <cfRule type="expression" dxfId="14451" priority="62" stopIfTrue="1">
      <formula>OR($R277="NI",$R277="Red",$R277="Low")</formula>
    </cfRule>
    <cfRule type="cellIs" dxfId="14450" priority="63" stopIfTrue="1" operator="equal">
      <formula>"PI"</formula>
    </cfRule>
    <cfRule type="expression" dxfId="14449" priority="64" stopIfTrue="1">
      <formula>OR($R277="LI",$R277="Yellow",$R277="Medium")</formula>
    </cfRule>
    <cfRule type="expression" dxfId="14448" priority="65" stopIfTrue="1">
      <formula>OR($R277="NY",$R277="Not Yet")</formula>
    </cfRule>
    <cfRule type="cellIs" dxfId="14447" priority="66" stopIfTrue="1" operator="equal">
      <formula>"Out of Scope"</formula>
    </cfRule>
  </conditionalFormatting>
  <conditionalFormatting sqref="H289:L289">
    <cfRule type="expression" dxfId="14446" priority="55" stopIfTrue="1">
      <formula>OR(H289="FI",H289="Green",H289="High")</formula>
    </cfRule>
    <cfRule type="expression" dxfId="14445" priority="56" stopIfTrue="1">
      <formula>OR(H289="NI",H289="Red",H289="Low")</formula>
    </cfRule>
    <cfRule type="cellIs" dxfId="14444" priority="57" stopIfTrue="1" operator="equal">
      <formula>"PI"</formula>
    </cfRule>
    <cfRule type="expression" dxfId="14443" priority="58" stopIfTrue="1">
      <formula>OR(H289="LI",H289="Yellow",H289="Medium")</formula>
    </cfRule>
    <cfRule type="expression" dxfId="14442" priority="59" stopIfTrue="1">
      <formula>OR(H289="NY",H289="Not Yet")</formula>
    </cfRule>
    <cfRule type="cellIs" dxfId="14441" priority="60" stopIfTrue="1" operator="equal">
      <formula>"Out of Scope"</formula>
    </cfRule>
  </conditionalFormatting>
  <conditionalFormatting sqref="I289">
    <cfRule type="expression" dxfId="14440" priority="49" stopIfTrue="1">
      <formula>OR($R289="FI",$R289="Green",$R289="High")</formula>
    </cfRule>
    <cfRule type="expression" dxfId="14439" priority="50" stopIfTrue="1">
      <formula>OR($R289="NI",$R289="Red",$R289="Low")</formula>
    </cfRule>
    <cfRule type="cellIs" dxfId="14438" priority="51" stopIfTrue="1" operator="equal">
      <formula>"PI"</formula>
    </cfRule>
    <cfRule type="expression" dxfId="14437" priority="52" stopIfTrue="1">
      <formula>OR($R289="LI",$R289="Yellow",$R289="Medium")</formula>
    </cfRule>
    <cfRule type="expression" dxfId="14436" priority="53" stopIfTrue="1">
      <formula>OR($R289="NY",$R289="Not Yet")</formula>
    </cfRule>
    <cfRule type="cellIs" dxfId="14435" priority="54" stopIfTrue="1" operator="equal">
      <formula>"Out of Scope"</formula>
    </cfRule>
  </conditionalFormatting>
  <conditionalFormatting sqref="J289">
    <cfRule type="expression" dxfId="14434" priority="43" stopIfTrue="1">
      <formula>OR($R289="FI",$R289="Green",$R289="High")</formula>
    </cfRule>
    <cfRule type="expression" dxfId="14433" priority="44" stopIfTrue="1">
      <formula>OR($R289="NI",$R289="Red",$R289="Low")</formula>
    </cfRule>
    <cfRule type="cellIs" dxfId="14432" priority="45" stopIfTrue="1" operator="equal">
      <formula>"PI"</formula>
    </cfRule>
    <cfRule type="expression" dxfId="14431" priority="46" stopIfTrue="1">
      <formula>OR($R289="LI",$R289="Yellow",$R289="Medium")</formula>
    </cfRule>
    <cfRule type="expression" dxfId="14430" priority="47" stopIfTrue="1">
      <formula>OR($R289="NY",$R289="Not Yet")</formula>
    </cfRule>
    <cfRule type="cellIs" dxfId="14429" priority="48" stopIfTrue="1" operator="equal">
      <formula>"Out of Scope"</formula>
    </cfRule>
  </conditionalFormatting>
  <conditionalFormatting sqref="K289">
    <cfRule type="expression" dxfId="14428" priority="37" stopIfTrue="1">
      <formula>OR($R289="FI",$R289="Green",$R289="High")</formula>
    </cfRule>
    <cfRule type="expression" dxfId="14427" priority="38" stopIfTrue="1">
      <formula>OR($R289="NI",$R289="Red",$R289="Low")</formula>
    </cfRule>
    <cfRule type="cellIs" dxfId="14426" priority="39" stopIfTrue="1" operator="equal">
      <formula>"PI"</formula>
    </cfRule>
    <cfRule type="expression" dxfId="14425" priority="40" stopIfTrue="1">
      <formula>OR($R289="LI",$R289="Yellow",$R289="Medium")</formula>
    </cfRule>
    <cfRule type="expression" dxfId="14424" priority="41" stopIfTrue="1">
      <formula>OR($R289="NY",$R289="Not Yet")</formula>
    </cfRule>
    <cfRule type="cellIs" dxfId="14423" priority="42" stopIfTrue="1" operator="equal">
      <formula>"Out of Scope"</formula>
    </cfRule>
  </conditionalFormatting>
  <conditionalFormatting sqref="L289">
    <cfRule type="expression" dxfId="14422" priority="31" stopIfTrue="1">
      <formula>OR($R289="FI",$R289="Green",$R289="High")</formula>
    </cfRule>
    <cfRule type="expression" dxfId="14421" priority="32" stopIfTrue="1">
      <formula>OR($R289="NI",$R289="Red",$R289="Low")</formula>
    </cfRule>
    <cfRule type="cellIs" dxfId="14420" priority="33" stopIfTrue="1" operator="equal">
      <formula>"PI"</formula>
    </cfRule>
    <cfRule type="expression" dxfId="14419" priority="34" stopIfTrue="1">
      <formula>OR($R289="LI",$R289="Yellow",$R289="Medium")</formula>
    </cfRule>
    <cfRule type="expression" dxfId="14418" priority="35" stopIfTrue="1">
      <formula>OR($R289="NY",$R289="Not Yet")</formula>
    </cfRule>
    <cfRule type="cellIs" dxfId="14417" priority="36" stopIfTrue="1" operator="equal">
      <formula>"Out of Scope"</formula>
    </cfRule>
  </conditionalFormatting>
  <conditionalFormatting sqref="H300:L300">
    <cfRule type="expression" dxfId="14416" priority="25" stopIfTrue="1">
      <formula>OR(H300="FI",H300="Green",H300="High")</formula>
    </cfRule>
    <cfRule type="expression" dxfId="14415" priority="26" stopIfTrue="1">
      <formula>OR(H300="NI",H300="Red",H300="Low")</formula>
    </cfRule>
    <cfRule type="cellIs" dxfId="14414" priority="27" stopIfTrue="1" operator="equal">
      <formula>"PI"</formula>
    </cfRule>
    <cfRule type="expression" dxfId="14413" priority="28" stopIfTrue="1">
      <formula>OR(H300="LI",H300="Yellow",H300="Medium")</formula>
    </cfRule>
    <cfRule type="expression" dxfId="14412" priority="29" stopIfTrue="1">
      <formula>OR(H300="NY",H300="Not Yet")</formula>
    </cfRule>
    <cfRule type="cellIs" dxfId="14411" priority="30" stopIfTrue="1" operator="equal">
      <formula>"Out of Scope"</formula>
    </cfRule>
  </conditionalFormatting>
  <conditionalFormatting sqref="I300">
    <cfRule type="expression" dxfId="14410" priority="19" stopIfTrue="1">
      <formula>OR($R300="FI",$R300="Green",$R300="High")</formula>
    </cfRule>
    <cfRule type="expression" dxfId="14409" priority="20" stopIfTrue="1">
      <formula>OR($R300="NI",$R300="Red",$R300="Low")</formula>
    </cfRule>
    <cfRule type="cellIs" dxfId="14408" priority="21" stopIfTrue="1" operator="equal">
      <formula>"PI"</formula>
    </cfRule>
    <cfRule type="expression" dxfId="14407" priority="22" stopIfTrue="1">
      <formula>OR($R300="LI",$R300="Yellow",$R300="Medium")</formula>
    </cfRule>
    <cfRule type="expression" dxfId="14406" priority="23" stopIfTrue="1">
      <formula>OR($R300="NY",$R300="Not Yet")</formula>
    </cfRule>
    <cfRule type="cellIs" dxfId="14405" priority="24" stopIfTrue="1" operator="equal">
      <formula>"Out of Scope"</formula>
    </cfRule>
  </conditionalFormatting>
  <conditionalFormatting sqref="J300">
    <cfRule type="expression" dxfId="14404" priority="13" stopIfTrue="1">
      <formula>OR($R300="FI",$R300="Green",$R300="High")</formula>
    </cfRule>
    <cfRule type="expression" dxfId="14403" priority="14" stopIfTrue="1">
      <formula>OR($R300="NI",$R300="Red",$R300="Low")</formula>
    </cfRule>
    <cfRule type="cellIs" dxfId="14402" priority="15" stopIfTrue="1" operator="equal">
      <formula>"PI"</formula>
    </cfRule>
    <cfRule type="expression" dxfId="14401" priority="16" stopIfTrue="1">
      <formula>OR($R300="LI",$R300="Yellow",$R300="Medium")</formula>
    </cfRule>
    <cfRule type="expression" dxfId="14400" priority="17" stopIfTrue="1">
      <formula>OR($R300="NY",$R300="Not Yet")</formula>
    </cfRule>
    <cfRule type="cellIs" dxfId="14399" priority="18" stopIfTrue="1" operator="equal">
      <formula>"Out of Scope"</formula>
    </cfRule>
  </conditionalFormatting>
  <conditionalFormatting sqref="K300">
    <cfRule type="expression" dxfId="14398" priority="7" stopIfTrue="1">
      <formula>OR($R300="FI",$R300="Green",$R300="High")</formula>
    </cfRule>
    <cfRule type="expression" dxfId="14397" priority="8" stopIfTrue="1">
      <formula>OR($R300="NI",$R300="Red",$R300="Low")</formula>
    </cfRule>
    <cfRule type="cellIs" dxfId="14396" priority="9" stopIfTrue="1" operator="equal">
      <formula>"PI"</formula>
    </cfRule>
    <cfRule type="expression" dxfId="14395" priority="10" stopIfTrue="1">
      <formula>OR($R300="LI",$R300="Yellow",$R300="Medium")</formula>
    </cfRule>
    <cfRule type="expression" dxfId="14394" priority="11" stopIfTrue="1">
      <formula>OR($R300="NY",$R300="Not Yet")</formula>
    </cfRule>
    <cfRule type="cellIs" dxfId="14393" priority="12" stopIfTrue="1" operator="equal">
      <formula>"Out of Scope"</formula>
    </cfRule>
  </conditionalFormatting>
  <conditionalFormatting sqref="L300">
    <cfRule type="expression" dxfId="14392" priority="1" stopIfTrue="1">
      <formula>OR($R300="FI",$R300="Green",$R300="High")</formula>
    </cfRule>
    <cfRule type="expression" dxfId="14391" priority="2" stopIfTrue="1">
      <formula>OR($R300="NI",$R300="Red",$R300="Low")</formula>
    </cfRule>
    <cfRule type="cellIs" dxfId="14390" priority="3" stopIfTrue="1" operator="equal">
      <formula>"PI"</formula>
    </cfRule>
    <cfRule type="expression" dxfId="14389" priority="4" stopIfTrue="1">
      <formula>OR($R300="LI",$R300="Yellow",$R300="Medium")</formula>
    </cfRule>
    <cfRule type="expression" dxfId="14388" priority="5" stopIfTrue="1">
      <formula>OR($R300="NY",$R300="Not Yet")</formula>
    </cfRule>
    <cfRule type="cellIs" dxfId="14387" priority="6" stopIfTrue="1" operator="equal">
      <formula>"Out of Scope"</formula>
    </cfRule>
  </conditionalFormatting>
  <dataValidations count="9">
    <dataValidation type="list" allowBlank="1" showInputMessage="1" showErrorMessage="1" sqref="R291">
      <formula1>M307:M311</formula1>
    </dataValidation>
    <dataValidation type="list" allowBlank="1" showInputMessage="1" showErrorMessage="1" sqref="A1:R1">
      <formula1>PA_Rating</formula1>
    </dataValidation>
    <dataValidation type="list" allowBlank="1" showInputMessage="1" showErrorMessage="1" sqref="R4 R52 R135 R170 R278">
      <formula1>Goal_Rating</formula1>
    </dataValidation>
    <dataValidation type="list" allowBlank="1" showInputMessage="1" showErrorMessage="1" sqref="R5 R17 R29 R40 R53 R65 R77 R89 R101 R113 R124 R136 R147 R158 R171 R182 R194 R205 R216 R226 R236 R247 R258 R268 R279 R290 H16:L16 H28:L28 H39:L39 H51:L51 H64:L64 H76:L76 H88:L88 H100:L100 H112:L112 H123:L123 H134:L134 H146:L146 H157:L157 H169:L169 H181:L181 H193:L193 H204:L204 H215:L215 H225:L225 H235:L235 H246:L246 H257:L257 H267:L267 H277:L277 H289:L289 H300:L300">
      <formula1>Practice_Characterization</formula1>
    </dataValidation>
    <dataValidation type="list" allowBlank="1" showInputMessage="1" showErrorMessage="1" sqref="A9:A16 A32:A39 A44:A51 A57:A64 A69:A76 A81:A88 A93:A100 A105:A112 A116:A123 A127:A134 A139:A146 A150:A157 A162:A169 A174:A181 A186:A193 A197:A204 A208:A215 A218:A225 A228:A235 A239:A246 A250:A257 A260:A267 A270:A277 A282:A289 A293:A300 A21:A28">
      <formula1>Status</formula1>
    </dataValidation>
    <dataValidation type="list" allowBlank="1" showInputMessage="1" showErrorMessage="1" sqref="R30 R102:R103 R114 R125 R137 R148 R183:R184 R195 R206 R237 R248 R280">
      <formula1>M44:M48</formula1>
    </dataValidation>
    <dataValidation type="list" allowBlank="1" showInputMessage="1" showErrorMessage="1" sqref="R41:R42">
      <formula1>M57:M59</formula1>
    </dataValidation>
    <dataValidation type="list" allowBlank="1" showInputMessage="1" showErrorMessage="1" sqref="R54:R55 R66:R67 R78:R79 R90:R91 R159:R160">
      <formula1>M69:M72</formula1>
    </dataValidation>
    <dataValidation type="list" allowBlank="1" showInputMessage="1" showErrorMessage="1" sqref="N9:O15 N32:O38 N44:O50 N57:O63 N69:O75 N81:O87 N93:O99 N105:O111 N116:O122 N127:O133 N139:O145 N150:O156 N162:O168 N174:O180 N186:O192 N197:O203 N208:O214 N218:O224 N228:O234 N239:O245 N250:O256 N260:O266 N270:O276 N282:O288 N293:O299 N21:O2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7656" r:id="rId6" name="Button 8">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7657" r:id="rId7" name="Button 9">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27658" r:id="rId8" name="Button 10">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27659" r:id="rId9" name="Button 11">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27661" r:id="rId10" name="Button 13">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indexed="51"/>
    <outlinePr summaryBelow="0" summaryRight="0"/>
    <pageSetUpPr fitToPage="1"/>
  </sheetPr>
  <dimension ref="A1:S25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105" customWidth="1" collapsed="1"/>
    <col min="4" max="4" width="13.5703125" style="99" hidden="1" customWidth="1" outlineLevel="1"/>
    <col min="5" max="5" width="25.5703125" style="105" hidden="1" customWidth="1" outlineLevel="1"/>
    <col min="6" max="6" width="24.42578125" style="105" hidden="1" customWidth="1" outlineLevel="1"/>
    <col min="7" max="7" width="2.140625" style="54" hidden="1" customWidth="1" outlineLevel="1"/>
    <col min="8" max="9" width="3.28515625" style="54" hidden="1" customWidth="1" outlineLevel="1"/>
    <col min="10" max="10" width="2.85546875" style="54" hidden="1" customWidth="1" outlineLevel="1"/>
    <col min="11" max="11" width="3"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11.42578125" style="54"/>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4.5" hidden="1" customHeight="1" outlineLevel="2">
      <c r="A2" s="503" t="s">
        <v>935</v>
      </c>
      <c r="B2" s="504"/>
      <c r="C2" s="504"/>
      <c r="D2" s="504"/>
      <c r="E2" s="504"/>
      <c r="F2" s="504"/>
      <c r="G2" s="504"/>
      <c r="H2" s="504"/>
      <c r="I2" s="504"/>
      <c r="J2" s="504"/>
      <c r="K2" s="504"/>
      <c r="L2" s="504"/>
      <c r="M2" s="504"/>
      <c r="N2" s="504"/>
      <c r="O2" s="504"/>
      <c r="P2" s="504"/>
      <c r="Q2" s="504"/>
      <c r="R2" s="505"/>
      <c r="S2" s="373"/>
    </row>
    <row r="3" spans="1:19"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345</v>
      </c>
      <c r="D4" s="240"/>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SUM(H4:L4)/(COUNT(H4:L4)*7)</f>
        <v>0</v>
      </c>
      <c r="P4" s="242"/>
      <c r="Q4" s="235"/>
      <c r="R4" s="228"/>
      <c r="S4" s="349">
        <f>AVERAGE(S5:S77)</f>
        <v>0</v>
      </c>
    </row>
    <row r="5" spans="1:19" ht="30.75" customHeight="1" collapsed="1">
      <c r="A5" s="269"/>
      <c r="B5" s="341" t="s">
        <v>364</v>
      </c>
      <c r="C5" s="335" t="s">
        <v>1030</v>
      </c>
      <c r="D5" s="271"/>
      <c r="E5" s="272"/>
      <c r="F5" s="272"/>
      <c r="G5" s="273"/>
      <c r="H5" s="350" t="str">
        <f>IF(HasAffirmation(H9:H15,$O9:$O15),1,"")</f>
        <v/>
      </c>
      <c r="I5" s="350" t="str">
        <f>IF(HasAffirmation(I9:I15,$O9:$O15),1,"")</f>
        <v/>
      </c>
      <c r="J5" s="350" t="str">
        <f>IF(HasAffirmation(J9:J15,$O9:$O15),1,"")</f>
        <v/>
      </c>
      <c r="K5" s="350" t="str">
        <f>IF(HasAffirmation(K9:K15,$O9:$O15),1,"")</f>
        <v/>
      </c>
      <c r="L5" s="350" t="str">
        <f>IF(HasAffirmation(L9:L15,$O9:$O15),1,"")</f>
        <v/>
      </c>
      <c r="M5" s="273"/>
      <c r="N5" s="350">
        <f>COUNTA(N9:N15)</f>
        <v>0</v>
      </c>
      <c r="O5" s="355">
        <f>SUM(H5:L5)</f>
        <v>0</v>
      </c>
      <c r="P5" s="273"/>
      <c r="Q5" s="446" t="str">
        <f>IF(COUNTA(Q8:Q16)=0,"",COUNTA(Q8:Q16))</f>
        <v/>
      </c>
      <c r="R5" s="229"/>
      <c r="S5" s="351">
        <f>IF(R5=Instructions!$B$25,Instructions!$C$25,IF(R5=Instructions!$B$26,Instructions!$C$26,IF(R5=Instructions!$B$27,Instructions!$C$27,0)))</f>
        <v>0</v>
      </c>
    </row>
    <row r="6" spans="1:19" ht="51" hidden="1" outlineLevel="2">
      <c r="A6" s="180"/>
      <c r="B6" s="4"/>
      <c r="C6" s="337" t="s">
        <v>1031</v>
      </c>
      <c r="D6" s="168"/>
      <c r="E6" s="184"/>
      <c r="F6" s="184"/>
      <c r="G6" s="245"/>
      <c r="H6" s="173"/>
      <c r="I6" s="173"/>
      <c r="J6" s="173"/>
      <c r="K6" s="173"/>
      <c r="L6" s="173"/>
      <c r="M6" s="245"/>
      <c r="N6" s="170"/>
      <c r="O6" s="170"/>
      <c r="P6" s="245"/>
      <c r="Q6" s="181"/>
      <c r="R6" s="171"/>
      <c r="S6" s="374"/>
    </row>
    <row r="7" spans="1:19" ht="89.25" hidden="1" outlineLevel="2">
      <c r="A7" s="180"/>
      <c r="B7" s="4"/>
      <c r="C7" s="337" t="s">
        <v>1032</v>
      </c>
      <c r="D7" s="168"/>
      <c r="E7" s="184"/>
      <c r="F7" s="184"/>
      <c r="G7" s="245"/>
      <c r="H7" s="173"/>
      <c r="I7" s="173"/>
      <c r="J7" s="173"/>
      <c r="K7" s="173"/>
      <c r="L7" s="173"/>
      <c r="M7" s="245"/>
      <c r="N7" s="170"/>
      <c r="O7" s="170"/>
      <c r="P7" s="245"/>
      <c r="Q7" s="181"/>
      <c r="R7" s="171"/>
      <c r="S7" s="374"/>
    </row>
    <row r="8" spans="1:19" ht="63.75" hidden="1" outlineLevel="2">
      <c r="A8" s="180"/>
      <c r="B8" s="4"/>
      <c r="C8" s="337" t="s">
        <v>599</v>
      </c>
      <c r="D8" s="168"/>
      <c r="E8" s="184"/>
      <c r="F8" s="184"/>
      <c r="G8" s="245"/>
      <c r="H8" s="173"/>
      <c r="I8" s="173"/>
      <c r="J8" s="173"/>
      <c r="K8" s="173"/>
      <c r="L8" s="173"/>
      <c r="M8" s="245"/>
      <c r="N8" s="170"/>
      <c r="O8" s="170"/>
      <c r="P8" s="245"/>
      <c r="Q8" s="181"/>
      <c r="R8" s="171"/>
      <c r="S8" s="374"/>
    </row>
    <row r="9" spans="1:19" ht="15" hidden="1" outlineLevel="1">
      <c r="A9" s="174"/>
      <c r="B9" s="336">
        <v>1</v>
      </c>
      <c r="C9" s="175"/>
      <c r="D9" s="168"/>
      <c r="E9" s="169"/>
      <c r="F9" s="172"/>
      <c r="G9" s="257"/>
      <c r="H9" s="170"/>
      <c r="I9" s="170"/>
      <c r="J9" s="170"/>
      <c r="K9" s="170"/>
      <c r="L9" s="170"/>
      <c r="M9" s="245"/>
      <c r="N9" s="170"/>
      <c r="O9" s="170"/>
      <c r="P9" s="245"/>
      <c r="Q9" s="181"/>
      <c r="R9" s="171"/>
      <c r="S9" s="374"/>
    </row>
    <row r="10" spans="1:19" ht="15" hidden="1" outlineLevel="1">
      <c r="A10" s="174"/>
      <c r="B10" s="336">
        <v>2</v>
      </c>
      <c r="C10" s="175"/>
      <c r="D10" s="168"/>
      <c r="E10" s="169"/>
      <c r="F10" s="172"/>
      <c r="G10" s="257"/>
      <c r="H10" s="170"/>
      <c r="I10" s="170"/>
      <c r="J10" s="170"/>
      <c r="K10" s="170"/>
      <c r="L10" s="170"/>
      <c r="M10" s="245"/>
      <c r="N10" s="170"/>
      <c r="O10" s="170"/>
      <c r="P10" s="245"/>
      <c r="Q10" s="181"/>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81"/>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81"/>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81"/>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81"/>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81"/>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18" collapsed="1">
      <c r="A17" s="269"/>
      <c r="B17" s="341" t="s">
        <v>365</v>
      </c>
      <c r="C17" s="335" t="s">
        <v>346</v>
      </c>
      <c r="D17" s="271"/>
      <c r="E17" s="272"/>
      <c r="F17" s="272"/>
      <c r="G17" s="273"/>
      <c r="H17" s="350" t="str">
        <f>IF(HasAffirmation(H21:H27,$O21:$O27),1,"")</f>
        <v/>
      </c>
      <c r="I17" s="350" t="str">
        <f>IF(HasAffirmation(I21:I27,$O21:$O27),1,"")</f>
        <v/>
      </c>
      <c r="J17" s="350" t="str">
        <f>IF(HasAffirmation(J21:J27,$O21:$O27),1,"")</f>
        <v/>
      </c>
      <c r="K17" s="350" t="str">
        <f>IF(HasAffirmation(K21:K27,$O21:$O27),1,"")</f>
        <v/>
      </c>
      <c r="L17" s="350" t="str">
        <f>IF(HasAffirmation(L21:L27,$O21:$O27),1,"")</f>
        <v/>
      </c>
      <c r="M17" s="273"/>
      <c r="N17" s="350">
        <f>COUNTA(N21:N27)</f>
        <v>0</v>
      </c>
      <c r="O17" s="355">
        <f>SUM(H17:L17)</f>
        <v>0</v>
      </c>
      <c r="P17" s="273"/>
      <c r="Q17" s="446" t="str">
        <f>IF(COUNTA(Q20:Q28)=0,"",COUNTA(Q20:Q28))</f>
        <v/>
      </c>
      <c r="R17" s="229"/>
      <c r="S17" s="351">
        <f>IF(R17=Instructions!$B$25,Instructions!$C$25,IF(R17=Instructions!$B$26,Instructions!$C$26,IF(R17=Instructions!$B$27,Instructions!$C$27,0)))</f>
        <v>0</v>
      </c>
    </row>
    <row r="18" spans="1:19" ht="25.5" hidden="1" outlineLevel="2">
      <c r="A18" s="180"/>
      <c r="B18" s="4"/>
      <c r="C18" s="337" t="s">
        <v>1034</v>
      </c>
      <c r="D18" s="168"/>
      <c r="E18" s="184"/>
      <c r="F18" s="184"/>
      <c r="G18" s="245"/>
      <c r="H18" s="173"/>
      <c r="I18" s="173"/>
      <c r="J18" s="173"/>
      <c r="K18" s="173"/>
      <c r="L18" s="173"/>
      <c r="M18" s="245"/>
      <c r="N18" s="170"/>
      <c r="O18" s="170"/>
      <c r="P18" s="245"/>
      <c r="Q18" s="181"/>
      <c r="R18" s="171"/>
      <c r="S18" s="374"/>
    </row>
    <row r="19" spans="1:19" ht="51" hidden="1" outlineLevel="2">
      <c r="A19" s="180"/>
      <c r="B19" s="4"/>
      <c r="C19" s="337" t="s">
        <v>1033</v>
      </c>
      <c r="D19" s="168"/>
      <c r="E19" s="184"/>
      <c r="F19" s="184"/>
      <c r="G19" s="245"/>
      <c r="H19" s="173"/>
      <c r="I19" s="173"/>
      <c r="J19" s="173"/>
      <c r="K19" s="173"/>
      <c r="L19" s="173"/>
      <c r="M19" s="245"/>
      <c r="N19" s="170"/>
      <c r="O19" s="170"/>
      <c r="P19" s="245"/>
      <c r="Q19" s="181"/>
      <c r="R19" s="171"/>
      <c r="S19" s="374"/>
    </row>
    <row r="20" spans="1:19" ht="89.25" hidden="1" outlineLevel="2">
      <c r="A20" s="180"/>
      <c r="B20" s="4"/>
      <c r="C20" s="337" t="s">
        <v>600</v>
      </c>
      <c r="D20" s="168"/>
      <c r="E20" s="184"/>
      <c r="F20" s="184"/>
      <c r="G20" s="245"/>
      <c r="H20" s="173"/>
      <c r="I20" s="173"/>
      <c r="J20" s="173"/>
      <c r="K20" s="173"/>
      <c r="L20" s="173"/>
      <c r="M20" s="245"/>
      <c r="N20" s="170"/>
      <c r="O20" s="170"/>
      <c r="P20" s="245"/>
      <c r="Q20" s="181"/>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81"/>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81"/>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81"/>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81"/>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81"/>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81"/>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81"/>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18" collapsed="1">
      <c r="A29" s="269"/>
      <c r="B29" s="341" t="s">
        <v>366</v>
      </c>
      <c r="C29" s="335" t="s">
        <v>347</v>
      </c>
      <c r="D29" s="271"/>
      <c r="E29" s="272"/>
      <c r="F29" s="272"/>
      <c r="G29" s="273"/>
      <c r="H29" s="350" t="str">
        <f>IF(HasAffirmation(H33:H39,$O33:$O39),1,"")</f>
        <v/>
      </c>
      <c r="I29" s="350" t="str">
        <f>IF(HasAffirmation(I33:I39,$O33:$O39),1,"")</f>
        <v/>
      </c>
      <c r="J29" s="350" t="str">
        <f>IF(HasAffirmation(J33:J39,$O33:$O39),1,"")</f>
        <v/>
      </c>
      <c r="K29" s="350" t="str">
        <f>IF(HasAffirmation(K33:K39,$O33:$O39),1,"")</f>
        <v/>
      </c>
      <c r="L29" s="350" t="str">
        <f>IF(HasAffirmation(L33:L39,$O33:$O39),1,"")</f>
        <v/>
      </c>
      <c r="M29" s="273"/>
      <c r="N29" s="350">
        <f>COUNTA(N33:N39)</f>
        <v>0</v>
      </c>
      <c r="O29" s="355">
        <f>SUM(H29:L29)</f>
        <v>0</v>
      </c>
      <c r="P29" s="273"/>
      <c r="Q29" s="446" t="str">
        <f>IF(COUNTA(Q30:Q40)=0,"",COUNTA(Q30:Q40))</f>
        <v/>
      </c>
      <c r="R29" s="229"/>
      <c r="S29" s="351">
        <f>IF(R29=Instructions!$B$25,Instructions!$C$25,IF(R29=Instructions!$B$26,Instructions!$C$26,IF(R29=Instructions!$B$27,Instructions!$C$27,0)))</f>
        <v>0</v>
      </c>
    </row>
    <row r="30" spans="1:19" ht="25.5" hidden="1" outlineLevel="2">
      <c r="A30" s="180"/>
      <c r="B30" s="4"/>
      <c r="C30" s="337" t="s">
        <v>1036</v>
      </c>
      <c r="D30" s="168"/>
      <c r="E30" s="184"/>
      <c r="F30" s="184"/>
      <c r="G30" s="245"/>
      <c r="H30" s="173"/>
      <c r="I30" s="173"/>
      <c r="J30" s="173"/>
      <c r="K30" s="173"/>
      <c r="L30" s="173"/>
      <c r="M30" s="245"/>
      <c r="N30" s="170"/>
      <c r="O30" s="170"/>
      <c r="P30" s="245"/>
      <c r="Q30" s="181"/>
      <c r="R30" s="171"/>
      <c r="S30" s="374"/>
    </row>
    <row r="31" spans="1:19" ht="63.75" hidden="1" outlineLevel="2">
      <c r="A31" s="180"/>
      <c r="B31" s="4"/>
      <c r="C31" s="337" t="s">
        <v>1035</v>
      </c>
      <c r="D31" s="168"/>
      <c r="E31" s="184"/>
      <c r="F31" s="184"/>
      <c r="G31" s="245"/>
      <c r="H31" s="173"/>
      <c r="I31" s="173"/>
      <c r="J31" s="173"/>
      <c r="K31" s="173"/>
      <c r="L31" s="173"/>
      <c r="M31" s="245"/>
      <c r="N31" s="170"/>
      <c r="O31" s="170"/>
      <c r="P31" s="245"/>
      <c r="Q31" s="181"/>
      <c r="R31" s="171"/>
      <c r="S31" s="374"/>
    </row>
    <row r="32" spans="1:19" ht="38.25" hidden="1" outlineLevel="2">
      <c r="A32" s="180"/>
      <c r="B32" s="4"/>
      <c r="C32" s="337" t="s">
        <v>616</v>
      </c>
      <c r="D32" s="168"/>
      <c r="E32" s="184"/>
      <c r="F32" s="184"/>
      <c r="G32" s="245"/>
      <c r="H32" s="173"/>
      <c r="I32" s="173"/>
      <c r="J32" s="173"/>
      <c r="K32" s="173"/>
      <c r="L32" s="173"/>
      <c r="M32" s="245"/>
      <c r="N32" s="170"/>
      <c r="O32" s="170"/>
      <c r="P32" s="245"/>
      <c r="Q32" s="181"/>
      <c r="R32" s="171"/>
      <c r="S32" s="374"/>
    </row>
    <row r="33" spans="1:19" ht="15" hidden="1" outlineLevel="1">
      <c r="A33" s="174"/>
      <c r="B33" s="336">
        <v>1</v>
      </c>
      <c r="C33" s="175"/>
      <c r="D33" s="168"/>
      <c r="E33" s="169"/>
      <c r="F33" s="172"/>
      <c r="G33" s="257"/>
      <c r="H33" s="170"/>
      <c r="I33" s="170"/>
      <c r="J33" s="170"/>
      <c r="K33" s="170"/>
      <c r="L33" s="170"/>
      <c r="M33" s="245"/>
      <c r="N33" s="170"/>
      <c r="O33" s="170"/>
      <c r="P33" s="245"/>
      <c r="Q33" s="181"/>
      <c r="R33" s="171"/>
      <c r="S33" s="374"/>
    </row>
    <row r="34" spans="1:19" ht="15" hidden="1" outlineLevel="1">
      <c r="A34" s="174"/>
      <c r="B34" s="336">
        <v>2</v>
      </c>
      <c r="C34" s="175"/>
      <c r="D34" s="168"/>
      <c r="E34" s="169"/>
      <c r="F34" s="172"/>
      <c r="G34" s="257"/>
      <c r="H34" s="170"/>
      <c r="I34" s="170"/>
      <c r="J34" s="170"/>
      <c r="K34" s="170"/>
      <c r="L34" s="170"/>
      <c r="M34" s="245"/>
      <c r="N34" s="170"/>
      <c r="O34" s="170"/>
      <c r="P34" s="245"/>
      <c r="Q34" s="181"/>
      <c r="R34" s="171"/>
      <c r="S34" s="374"/>
    </row>
    <row r="35" spans="1:19" ht="15" hidden="1" outlineLevel="1">
      <c r="A35" s="174"/>
      <c r="B35" s="336">
        <v>3</v>
      </c>
      <c r="C35" s="175"/>
      <c r="D35" s="168"/>
      <c r="E35" s="169"/>
      <c r="F35" s="169"/>
      <c r="G35" s="257"/>
      <c r="H35" s="170"/>
      <c r="I35" s="170"/>
      <c r="J35" s="170"/>
      <c r="K35" s="170"/>
      <c r="L35" s="170"/>
      <c r="M35" s="245"/>
      <c r="N35" s="170"/>
      <c r="O35" s="170"/>
      <c r="P35" s="245"/>
      <c r="Q35" s="181"/>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81"/>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81"/>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81"/>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81"/>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18" collapsed="1">
      <c r="A41" s="269"/>
      <c r="B41" s="341" t="s">
        <v>367</v>
      </c>
      <c r="C41" s="335" t="s">
        <v>348</v>
      </c>
      <c r="D41" s="271"/>
      <c r="E41" s="272"/>
      <c r="F41" s="272"/>
      <c r="G41" s="273"/>
      <c r="H41" s="350" t="str">
        <f>IF(HasAffirmation(H45:H51,$O45:$O51),1,"")</f>
        <v/>
      </c>
      <c r="I41" s="350" t="str">
        <f>IF(HasAffirmation(I45:I51,$O45:$O51),1,"")</f>
        <v/>
      </c>
      <c r="J41" s="350" t="str">
        <f>IF(HasAffirmation(J45:J51,$O45:$O51),1,"")</f>
        <v/>
      </c>
      <c r="K41" s="350" t="str">
        <f>IF(HasAffirmation(K45:K51,$O45:$O51),1,"")</f>
        <v/>
      </c>
      <c r="L41" s="350" t="str">
        <f>IF(HasAffirmation(L45:L51,$O45:$O51),1,"")</f>
        <v/>
      </c>
      <c r="M41" s="273"/>
      <c r="N41" s="350">
        <f>COUNTA(N45:N51)</f>
        <v>0</v>
      </c>
      <c r="O41" s="355">
        <f>SUM(H41:L41)</f>
        <v>0</v>
      </c>
      <c r="P41" s="273"/>
      <c r="Q41" s="446" t="str">
        <f>IF(COUNTA(Q44:Q52)=0,"",COUNTA(Q44:Q52))</f>
        <v/>
      </c>
      <c r="R41" s="229"/>
      <c r="S41" s="351">
        <f>IF(R41=Instructions!$B$25,Instructions!$C$25,IF(R41=Instructions!$B$26,Instructions!$C$26,IF(R41=Instructions!$B$27,Instructions!$C$27,0)))</f>
        <v>0</v>
      </c>
    </row>
    <row r="42" spans="1:19" ht="25.5" hidden="1" outlineLevel="2">
      <c r="A42" s="180"/>
      <c r="B42" s="4"/>
      <c r="C42" s="337" t="s">
        <v>1050</v>
      </c>
      <c r="D42" s="168"/>
      <c r="E42" s="184"/>
      <c r="F42" s="184"/>
      <c r="G42" s="245"/>
      <c r="H42" s="173"/>
      <c r="I42" s="173"/>
      <c r="J42" s="173"/>
      <c r="K42" s="173"/>
      <c r="L42" s="173"/>
      <c r="M42" s="245"/>
      <c r="N42" s="170"/>
      <c r="O42" s="170"/>
      <c r="P42" s="245"/>
      <c r="Q42" s="181"/>
      <c r="R42" s="171"/>
      <c r="S42" s="374"/>
    </row>
    <row r="43" spans="1:19" ht="51" hidden="1" outlineLevel="2">
      <c r="A43" s="180"/>
      <c r="B43" s="4"/>
      <c r="C43" s="337" t="s">
        <v>1037</v>
      </c>
      <c r="D43" s="168"/>
      <c r="E43" s="184"/>
      <c r="F43" s="184"/>
      <c r="G43" s="245"/>
      <c r="H43" s="173"/>
      <c r="I43" s="173"/>
      <c r="J43" s="173"/>
      <c r="K43" s="173"/>
      <c r="L43" s="173"/>
      <c r="M43" s="245"/>
      <c r="N43" s="170"/>
      <c r="O43" s="170"/>
      <c r="P43" s="245"/>
      <c r="Q43" s="181"/>
      <c r="R43" s="171"/>
      <c r="S43" s="374"/>
    </row>
    <row r="44" spans="1:19" ht="51" hidden="1" outlineLevel="2">
      <c r="A44" s="180"/>
      <c r="B44" s="4"/>
      <c r="C44" s="337" t="s">
        <v>601</v>
      </c>
      <c r="D44" s="168"/>
      <c r="E44" s="184"/>
      <c r="F44" s="184"/>
      <c r="G44" s="245"/>
      <c r="H44" s="173"/>
      <c r="I44" s="173"/>
      <c r="J44" s="173"/>
      <c r="K44" s="173"/>
      <c r="L44" s="173"/>
      <c r="M44" s="245"/>
      <c r="N44" s="170"/>
      <c r="O44" s="170"/>
      <c r="P44" s="245"/>
      <c r="Q44" s="181"/>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81"/>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81"/>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81"/>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81"/>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81"/>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81"/>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81"/>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ht="18" collapsed="1">
      <c r="A53" s="269"/>
      <c r="B53" s="341" t="s">
        <v>372</v>
      </c>
      <c r="C53" s="335" t="s">
        <v>349</v>
      </c>
      <c r="D53" s="271"/>
      <c r="E53" s="272"/>
      <c r="F53" s="272"/>
      <c r="G53" s="273"/>
      <c r="H53" s="350" t="str">
        <f>IF(HasAffirmation(H57:H63,$O57:$O63),1,"")</f>
        <v/>
      </c>
      <c r="I53" s="350" t="str">
        <f>IF(HasAffirmation(I57:I63,$O57:$O63),1,"")</f>
        <v/>
      </c>
      <c r="J53" s="350" t="str">
        <f>IF(HasAffirmation(J57:J63,$O57:$O63),1,"")</f>
        <v/>
      </c>
      <c r="K53" s="350" t="str">
        <f>IF(HasAffirmation(K57:K63,$O57:$O63),1,"")</f>
        <v/>
      </c>
      <c r="L53" s="350" t="str">
        <f>IF(HasAffirmation(L57:L63,$O57:$O63),1,"")</f>
        <v/>
      </c>
      <c r="M53" s="273"/>
      <c r="N53" s="350">
        <f>COUNTA(N57:N63)</f>
        <v>0</v>
      </c>
      <c r="O53" s="355">
        <f>SUM(H53:L53)</f>
        <v>0</v>
      </c>
      <c r="P53" s="273"/>
      <c r="Q53" s="446" t="str">
        <f>IF(COUNTA(Q56:Q64)=0,"",COUNTA(Q56:Q64))</f>
        <v/>
      </c>
      <c r="R53" s="229"/>
      <c r="S53" s="351">
        <f>IF(R53=Instructions!$B$25,Instructions!$C$25,IF(R53=Instructions!$B$26,Instructions!$C$26,IF(R53=Instructions!$B$27,Instructions!$C$27,0)))</f>
        <v>0</v>
      </c>
    </row>
    <row r="54" spans="1:19" ht="25.5" hidden="1" outlineLevel="2">
      <c r="A54" s="180"/>
      <c r="B54" s="4"/>
      <c r="C54" s="337" t="s">
        <v>1051</v>
      </c>
      <c r="D54" s="168"/>
      <c r="E54" s="184"/>
      <c r="F54" s="184"/>
      <c r="G54" s="245"/>
      <c r="H54" s="173"/>
      <c r="I54" s="173"/>
      <c r="J54" s="173"/>
      <c r="K54" s="173"/>
      <c r="L54" s="173"/>
      <c r="M54" s="245"/>
      <c r="N54" s="170"/>
      <c r="O54" s="170"/>
      <c r="P54" s="245"/>
      <c r="Q54" s="181"/>
      <c r="R54" s="171"/>
      <c r="S54" s="374"/>
    </row>
    <row r="55" spans="1:19" ht="51" hidden="1" outlineLevel="2">
      <c r="A55" s="180"/>
      <c r="B55" s="4"/>
      <c r="C55" s="337" t="s">
        <v>1038</v>
      </c>
      <c r="D55" s="168"/>
      <c r="E55" s="184"/>
      <c r="F55" s="184"/>
      <c r="G55" s="245"/>
      <c r="H55" s="173"/>
      <c r="I55" s="173"/>
      <c r="J55" s="173"/>
      <c r="K55" s="173"/>
      <c r="L55" s="173"/>
      <c r="M55" s="245"/>
      <c r="N55" s="170"/>
      <c r="O55" s="170"/>
      <c r="P55" s="245"/>
      <c r="Q55" s="181"/>
      <c r="R55" s="171"/>
      <c r="S55" s="374"/>
    </row>
    <row r="56" spans="1:19" ht="25.5" hidden="1" outlineLevel="2">
      <c r="A56" s="180"/>
      <c r="B56" s="4"/>
      <c r="C56" s="337" t="s">
        <v>602</v>
      </c>
      <c r="D56" s="168"/>
      <c r="E56" s="184"/>
      <c r="F56" s="184"/>
      <c r="G56" s="245"/>
      <c r="H56" s="173"/>
      <c r="I56" s="173"/>
      <c r="J56" s="173"/>
      <c r="K56" s="173"/>
      <c r="L56" s="173"/>
      <c r="M56" s="245"/>
      <c r="N56" s="170"/>
      <c r="O56" s="170"/>
      <c r="P56" s="245"/>
      <c r="Q56" s="181"/>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81"/>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81"/>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81"/>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81"/>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81"/>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81"/>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81"/>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8" collapsed="1">
      <c r="A65" s="269"/>
      <c r="B65" s="341" t="s">
        <v>373</v>
      </c>
      <c r="C65" s="335" t="s">
        <v>1039</v>
      </c>
      <c r="D65" s="271"/>
      <c r="E65" s="272"/>
      <c r="F65" s="272"/>
      <c r="G65" s="273"/>
      <c r="H65" s="350" t="str">
        <f>IF(HasAffirmation(H69:H75,$O69:$O75),1,"")</f>
        <v/>
      </c>
      <c r="I65" s="350" t="str">
        <f>IF(HasAffirmation(I69:I75,$O69:$O75),1,"")</f>
        <v/>
      </c>
      <c r="J65" s="350" t="str">
        <f>IF(HasAffirmation(J69:J75,$O69:$O75),1,"")</f>
        <v/>
      </c>
      <c r="K65" s="350" t="str">
        <f>IF(HasAffirmation(K69:K75,$O69:$O75),1,"")</f>
        <v/>
      </c>
      <c r="L65" s="350" t="str">
        <f>IF(HasAffirmation(L69:L75,$O69:$O75),1,"")</f>
        <v/>
      </c>
      <c r="M65" s="273"/>
      <c r="N65" s="350">
        <f>COUNTA(N69:N75)</f>
        <v>0</v>
      </c>
      <c r="O65" s="355">
        <f>SUM(H65:L65)</f>
        <v>0</v>
      </c>
      <c r="P65" s="273"/>
      <c r="Q65" s="446" t="str">
        <f>IF(COUNTA(Q68:Q76)=0,"",COUNTA(Q68:Q76))</f>
        <v/>
      </c>
      <c r="R65" s="229"/>
      <c r="S65" s="351">
        <f>IF(R65=Instructions!$B$25,Instructions!$C$25,IF(R65=Instructions!$B$26,Instructions!$C$26,IF(R65=Instructions!$B$27,Instructions!$C$27,0)))</f>
        <v>0</v>
      </c>
    </row>
    <row r="66" spans="1:19" ht="25.5" hidden="1" outlineLevel="2">
      <c r="A66" s="180"/>
      <c r="B66" s="4"/>
      <c r="C66" s="337" t="s">
        <v>1040</v>
      </c>
      <c r="D66" s="168"/>
      <c r="E66" s="184"/>
      <c r="F66" s="184"/>
      <c r="G66" s="245"/>
      <c r="H66" s="173"/>
      <c r="I66" s="173"/>
      <c r="J66" s="173"/>
      <c r="K66" s="173"/>
      <c r="L66" s="173"/>
      <c r="M66" s="245"/>
      <c r="N66" s="170"/>
      <c r="O66" s="170"/>
      <c r="P66" s="245"/>
      <c r="Q66" s="181"/>
      <c r="R66" s="171"/>
      <c r="S66" s="374"/>
    </row>
    <row r="67" spans="1:19" ht="89.25" hidden="1" outlineLevel="2">
      <c r="A67" s="180"/>
      <c r="B67" s="4"/>
      <c r="C67" s="337" t="s">
        <v>1041</v>
      </c>
      <c r="D67" s="168"/>
      <c r="E67" s="184"/>
      <c r="F67" s="184"/>
      <c r="G67" s="245"/>
      <c r="H67" s="173"/>
      <c r="I67" s="173"/>
      <c r="J67" s="173"/>
      <c r="K67" s="173"/>
      <c r="L67" s="173"/>
      <c r="M67" s="245"/>
      <c r="N67" s="170"/>
      <c r="O67" s="170"/>
      <c r="P67" s="245"/>
      <c r="Q67" s="181"/>
      <c r="R67" s="171"/>
      <c r="S67" s="374"/>
    </row>
    <row r="68" spans="1:19" ht="64.5" hidden="1" customHeight="1" outlineLevel="2">
      <c r="A68" s="180"/>
      <c r="B68" s="4"/>
      <c r="C68" s="337" t="s">
        <v>603</v>
      </c>
      <c r="D68" s="168"/>
      <c r="E68" s="184"/>
      <c r="F68" s="184"/>
      <c r="G68" s="245"/>
      <c r="H68" s="173"/>
      <c r="I68" s="173"/>
      <c r="J68" s="173"/>
      <c r="K68" s="173"/>
      <c r="L68" s="173"/>
      <c r="M68" s="274"/>
      <c r="N68" s="170"/>
      <c r="O68" s="170"/>
      <c r="P68" s="274"/>
      <c r="Q68" s="181"/>
      <c r="R68" s="171"/>
      <c r="S68" s="374"/>
    </row>
    <row r="69" spans="1:19" ht="15" hidden="1" outlineLevel="1">
      <c r="A69" s="174"/>
      <c r="B69" s="336">
        <v>1</v>
      </c>
      <c r="C69" s="175"/>
      <c r="D69" s="168"/>
      <c r="E69" s="169"/>
      <c r="F69" s="172"/>
      <c r="G69" s="257"/>
      <c r="H69" s="170"/>
      <c r="I69" s="170"/>
      <c r="J69" s="170"/>
      <c r="K69" s="170"/>
      <c r="L69" s="170"/>
      <c r="M69" s="245"/>
      <c r="N69" s="170"/>
      <c r="O69" s="170"/>
      <c r="P69" s="274"/>
      <c r="Q69" s="181"/>
      <c r="R69" s="171"/>
      <c r="S69" s="374"/>
    </row>
    <row r="70" spans="1:19" ht="15" hidden="1" outlineLevel="1">
      <c r="A70" s="174"/>
      <c r="B70" s="336">
        <v>2</v>
      </c>
      <c r="C70" s="175"/>
      <c r="D70" s="168"/>
      <c r="E70" s="169"/>
      <c r="F70" s="172"/>
      <c r="G70" s="257"/>
      <c r="H70" s="170"/>
      <c r="I70" s="170"/>
      <c r="J70" s="170"/>
      <c r="K70" s="170"/>
      <c r="L70" s="170"/>
      <c r="M70" s="245"/>
      <c r="N70" s="170"/>
      <c r="O70" s="170"/>
      <c r="P70" s="274"/>
      <c r="Q70" s="181"/>
      <c r="R70" s="171"/>
      <c r="S70" s="374"/>
    </row>
    <row r="71" spans="1:19" ht="15" hidden="1" outlineLevel="1">
      <c r="A71" s="174"/>
      <c r="B71" s="336">
        <v>3</v>
      </c>
      <c r="C71" s="175"/>
      <c r="D71" s="168"/>
      <c r="E71" s="169"/>
      <c r="F71" s="169"/>
      <c r="G71" s="257"/>
      <c r="H71" s="170"/>
      <c r="I71" s="170"/>
      <c r="J71" s="170"/>
      <c r="K71" s="170"/>
      <c r="L71" s="170"/>
      <c r="M71" s="245"/>
      <c r="N71" s="170"/>
      <c r="O71" s="170"/>
      <c r="P71" s="274"/>
      <c r="Q71" s="181"/>
      <c r="R71" s="171"/>
      <c r="S71" s="374"/>
    </row>
    <row r="72" spans="1:19" ht="15" hidden="1" outlineLevel="1">
      <c r="A72" s="174"/>
      <c r="B72" s="336">
        <v>4</v>
      </c>
      <c r="C72" s="175"/>
      <c r="D72" s="168"/>
      <c r="E72" s="169"/>
      <c r="F72" s="172"/>
      <c r="G72" s="257"/>
      <c r="H72" s="170"/>
      <c r="I72" s="170"/>
      <c r="J72" s="170"/>
      <c r="K72" s="170"/>
      <c r="L72" s="170"/>
      <c r="M72" s="245"/>
      <c r="N72" s="170"/>
      <c r="O72" s="170"/>
      <c r="P72" s="274"/>
      <c r="Q72" s="181"/>
      <c r="R72" s="171"/>
      <c r="S72" s="374"/>
    </row>
    <row r="73" spans="1:19" ht="15" hidden="1" outlineLevel="1">
      <c r="A73" s="174"/>
      <c r="B73" s="336">
        <v>5</v>
      </c>
      <c r="C73" s="175"/>
      <c r="D73" s="168"/>
      <c r="E73" s="169"/>
      <c r="F73" s="169"/>
      <c r="G73" s="257"/>
      <c r="H73" s="170"/>
      <c r="I73" s="170"/>
      <c r="J73" s="170"/>
      <c r="K73" s="170"/>
      <c r="L73" s="170"/>
      <c r="M73" s="245"/>
      <c r="N73" s="170"/>
      <c r="O73" s="170"/>
      <c r="P73" s="274"/>
      <c r="Q73" s="181"/>
      <c r="R73" s="171"/>
      <c r="S73" s="374"/>
    </row>
    <row r="74" spans="1:19" ht="15" hidden="1" outlineLevel="1">
      <c r="A74" s="174"/>
      <c r="B74" s="336">
        <v>6</v>
      </c>
      <c r="C74" s="175"/>
      <c r="D74" s="168"/>
      <c r="E74" s="169"/>
      <c r="F74" s="169"/>
      <c r="G74" s="257"/>
      <c r="H74" s="170"/>
      <c r="I74" s="170"/>
      <c r="J74" s="170"/>
      <c r="K74" s="170"/>
      <c r="L74" s="170"/>
      <c r="M74" s="245"/>
      <c r="N74" s="170"/>
      <c r="O74" s="170"/>
      <c r="P74" s="274"/>
      <c r="Q74" s="181"/>
      <c r="R74" s="171"/>
      <c r="S74" s="374"/>
    </row>
    <row r="75" spans="1:19" ht="15" hidden="1" outlineLevel="1">
      <c r="A75" s="174"/>
      <c r="B75" s="336">
        <v>7</v>
      </c>
      <c r="C75" s="175"/>
      <c r="D75" s="168"/>
      <c r="E75" s="169"/>
      <c r="F75" s="169"/>
      <c r="G75" s="257"/>
      <c r="H75" s="170"/>
      <c r="I75" s="170"/>
      <c r="J75" s="170"/>
      <c r="K75" s="170"/>
      <c r="L75" s="170"/>
      <c r="M75" s="245"/>
      <c r="N75" s="170"/>
      <c r="O75" s="170"/>
      <c r="P75" s="274"/>
      <c r="Q75" s="181"/>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30.75" customHeight="1" collapsed="1">
      <c r="A77" s="269"/>
      <c r="B77" s="341" t="s">
        <v>279</v>
      </c>
      <c r="C77" s="335" t="s">
        <v>1042</v>
      </c>
      <c r="D77" s="271"/>
      <c r="E77" s="272"/>
      <c r="F77" s="272"/>
      <c r="G77" s="273"/>
      <c r="H77" s="350" t="str">
        <f>IF(HasAffirmation(H81:H87,$O81:$O87),1,"")</f>
        <v/>
      </c>
      <c r="I77" s="350" t="str">
        <f>IF(HasAffirmation(I81:I87,$O81:$O87),1,"")</f>
        <v/>
      </c>
      <c r="J77" s="350" t="str">
        <f>IF(HasAffirmation(J81:J87,$O81:$O87),1,"")</f>
        <v/>
      </c>
      <c r="K77" s="350" t="str">
        <f>IF(HasAffirmation(K81:K87,$O81:$O87),1,"")</f>
        <v/>
      </c>
      <c r="L77" s="350" t="str">
        <f>IF(HasAffirmation(L81:L87,$O81:$O87),1,"")</f>
        <v/>
      </c>
      <c r="M77" s="273"/>
      <c r="N77" s="350">
        <f>COUNTA(N81:N87)</f>
        <v>0</v>
      </c>
      <c r="O77" s="355">
        <f>SUM(H77:L77)</f>
        <v>0</v>
      </c>
      <c r="P77" s="273"/>
      <c r="Q77" s="446" t="str">
        <f>IF(COUNTA(Q80:Q88)=0,"",COUNTA(Q80:Q88))</f>
        <v/>
      </c>
      <c r="R77" s="229"/>
      <c r="S77" s="351">
        <f>IF(R77=Instructions!$B$25,Instructions!$C$25,IF(R77=Instructions!$B$26,Instructions!$C$26,IF(R77=Instructions!$B$27,Instructions!$C$27,0)))</f>
        <v>0</v>
      </c>
    </row>
    <row r="78" spans="1:19" ht="25.5" hidden="1" outlineLevel="2">
      <c r="A78" s="180"/>
      <c r="B78" s="4"/>
      <c r="C78" s="337" t="s">
        <v>1052</v>
      </c>
      <c r="D78" s="168"/>
      <c r="E78" s="184"/>
      <c r="F78" s="184"/>
      <c r="G78" s="245"/>
      <c r="H78" s="173"/>
      <c r="I78" s="173"/>
      <c r="J78" s="173"/>
      <c r="K78" s="173"/>
      <c r="L78" s="173"/>
      <c r="M78" s="245"/>
      <c r="N78" s="170"/>
      <c r="O78" s="170"/>
      <c r="P78" s="245"/>
      <c r="Q78" s="181"/>
      <c r="R78" s="171"/>
      <c r="S78" s="374"/>
    </row>
    <row r="79" spans="1:19" ht="89.25" hidden="1" outlineLevel="2">
      <c r="A79" s="180"/>
      <c r="B79" s="4"/>
      <c r="C79" s="337" t="s">
        <v>1043</v>
      </c>
      <c r="D79" s="168"/>
      <c r="E79" s="184"/>
      <c r="F79" s="184"/>
      <c r="G79" s="245"/>
      <c r="H79" s="173"/>
      <c r="I79" s="173"/>
      <c r="J79" s="173"/>
      <c r="K79" s="173"/>
      <c r="L79" s="173"/>
      <c r="M79" s="245"/>
      <c r="N79" s="170"/>
      <c r="O79" s="170"/>
      <c r="P79" s="245"/>
      <c r="Q79" s="181"/>
      <c r="R79" s="171"/>
      <c r="S79" s="374"/>
    </row>
    <row r="80" spans="1:19" ht="54" hidden="1" customHeight="1" outlineLevel="2">
      <c r="A80" s="180"/>
      <c r="B80" s="4"/>
      <c r="C80" s="337" t="s">
        <v>604</v>
      </c>
      <c r="D80" s="168"/>
      <c r="E80" s="184"/>
      <c r="F80" s="184"/>
      <c r="G80" s="245"/>
      <c r="H80" s="173"/>
      <c r="I80" s="173"/>
      <c r="J80" s="173"/>
      <c r="K80" s="173"/>
      <c r="L80" s="186"/>
      <c r="M80" s="274"/>
      <c r="N80" s="170"/>
      <c r="O80" s="170"/>
      <c r="P80" s="274"/>
      <c r="Q80" s="181"/>
      <c r="R80" s="171"/>
      <c r="S80" s="374"/>
    </row>
    <row r="81" spans="1:19" ht="15" hidden="1" outlineLevel="1">
      <c r="A81" s="174"/>
      <c r="B81" s="336">
        <v>1</v>
      </c>
      <c r="C81" s="175"/>
      <c r="D81" s="168"/>
      <c r="E81" s="169"/>
      <c r="F81" s="172"/>
      <c r="G81" s="257"/>
      <c r="H81" s="170"/>
      <c r="I81" s="170"/>
      <c r="J81" s="170"/>
      <c r="K81" s="170"/>
      <c r="L81" s="170"/>
      <c r="M81" s="245"/>
      <c r="N81" s="170"/>
      <c r="O81" s="170"/>
      <c r="P81" s="274"/>
      <c r="Q81" s="181"/>
      <c r="R81" s="171"/>
      <c r="S81" s="374"/>
    </row>
    <row r="82" spans="1:19" ht="15" hidden="1" outlineLevel="1">
      <c r="A82" s="174"/>
      <c r="B82" s="336">
        <v>2</v>
      </c>
      <c r="C82" s="175"/>
      <c r="D82" s="168"/>
      <c r="E82" s="169"/>
      <c r="F82" s="172"/>
      <c r="G82" s="257"/>
      <c r="H82" s="170"/>
      <c r="I82" s="170"/>
      <c r="J82" s="170"/>
      <c r="K82" s="170"/>
      <c r="L82" s="170"/>
      <c r="M82" s="245"/>
      <c r="N82" s="170"/>
      <c r="O82" s="170"/>
      <c r="P82" s="274"/>
      <c r="Q82" s="181"/>
      <c r="R82" s="171"/>
      <c r="S82" s="374"/>
    </row>
    <row r="83" spans="1:19" ht="15" hidden="1" outlineLevel="1">
      <c r="A83" s="174"/>
      <c r="B83" s="336">
        <v>3</v>
      </c>
      <c r="C83" s="175"/>
      <c r="D83" s="168"/>
      <c r="E83" s="169"/>
      <c r="F83" s="169"/>
      <c r="G83" s="257"/>
      <c r="H83" s="170"/>
      <c r="I83" s="170"/>
      <c r="J83" s="170"/>
      <c r="K83" s="170"/>
      <c r="L83" s="170"/>
      <c r="M83" s="245"/>
      <c r="N83" s="170"/>
      <c r="O83" s="170"/>
      <c r="P83" s="274"/>
      <c r="Q83" s="181"/>
      <c r="R83" s="171"/>
      <c r="S83" s="374"/>
    </row>
    <row r="84" spans="1:19" ht="15" hidden="1" outlineLevel="1">
      <c r="A84" s="174"/>
      <c r="B84" s="336">
        <v>4</v>
      </c>
      <c r="C84" s="175"/>
      <c r="D84" s="168"/>
      <c r="E84" s="169"/>
      <c r="F84" s="172"/>
      <c r="G84" s="257"/>
      <c r="H84" s="170"/>
      <c r="I84" s="170"/>
      <c r="J84" s="170"/>
      <c r="K84" s="170"/>
      <c r="L84" s="170"/>
      <c r="M84" s="245"/>
      <c r="N84" s="170"/>
      <c r="O84" s="170"/>
      <c r="P84" s="274"/>
      <c r="Q84" s="181"/>
      <c r="R84" s="171"/>
      <c r="S84" s="374"/>
    </row>
    <row r="85" spans="1:19" ht="15" hidden="1" outlineLevel="1">
      <c r="A85" s="174"/>
      <c r="B85" s="336">
        <v>5</v>
      </c>
      <c r="C85" s="175"/>
      <c r="D85" s="168"/>
      <c r="E85" s="169"/>
      <c r="F85" s="169"/>
      <c r="G85" s="257"/>
      <c r="H85" s="170"/>
      <c r="I85" s="170"/>
      <c r="J85" s="170"/>
      <c r="K85" s="170"/>
      <c r="L85" s="170"/>
      <c r="M85" s="245"/>
      <c r="N85" s="170"/>
      <c r="O85" s="170"/>
      <c r="P85" s="274"/>
      <c r="Q85" s="181"/>
      <c r="R85" s="171"/>
      <c r="S85" s="374"/>
    </row>
    <row r="86" spans="1:19" ht="15" hidden="1" outlineLevel="1">
      <c r="A86" s="174"/>
      <c r="B86" s="336">
        <v>6</v>
      </c>
      <c r="C86" s="175"/>
      <c r="D86" s="168"/>
      <c r="E86" s="169"/>
      <c r="F86" s="169"/>
      <c r="G86" s="257"/>
      <c r="H86" s="170"/>
      <c r="I86" s="170"/>
      <c r="J86" s="170"/>
      <c r="K86" s="170"/>
      <c r="L86" s="170"/>
      <c r="M86" s="245"/>
      <c r="N86" s="170"/>
      <c r="O86" s="170"/>
      <c r="P86" s="275"/>
      <c r="Q86" s="181"/>
      <c r="R86" s="187"/>
      <c r="S86" s="374"/>
    </row>
    <row r="87" spans="1:19" ht="15" hidden="1" outlineLevel="1">
      <c r="A87" s="174"/>
      <c r="B87" s="336">
        <v>7</v>
      </c>
      <c r="C87" s="175"/>
      <c r="D87" s="168"/>
      <c r="E87" s="169"/>
      <c r="F87" s="169"/>
      <c r="G87" s="257"/>
      <c r="H87" s="170"/>
      <c r="I87" s="170"/>
      <c r="J87" s="170"/>
      <c r="K87" s="170"/>
      <c r="L87" s="170"/>
      <c r="M87" s="245"/>
      <c r="N87" s="170"/>
      <c r="O87" s="170"/>
      <c r="P87" s="274"/>
      <c r="Q87" s="181"/>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36">
      <c r="A89" s="268"/>
      <c r="B89" s="353" t="s">
        <v>354</v>
      </c>
      <c r="C89" s="333" t="s">
        <v>350</v>
      </c>
      <c r="D89" s="240"/>
      <c r="E89" s="235"/>
      <c r="F89" s="235"/>
      <c r="G89" s="242"/>
      <c r="H89" s="347">
        <f>SUM(H90,H102,H114)</f>
        <v>0</v>
      </c>
      <c r="I89" s="347">
        <f>SUM(I90,I102,I114)</f>
        <v>0</v>
      </c>
      <c r="J89" s="347">
        <f>SUM(J90,J102,J114)</f>
        <v>0</v>
      </c>
      <c r="K89" s="347">
        <f>SUM(K90,K102,K114)</f>
        <v>0</v>
      </c>
      <c r="L89" s="347">
        <f>SUM(L90,L102,L114)</f>
        <v>0</v>
      </c>
      <c r="M89" s="237"/>
      <c r="N89" s="237"/>
      <c r="O89" s="348">
        <f>SUM(H89:L89)/(COUNT(H89:L89)*3)</f>
        <v>0</v>
      </c>
      <c r="P89" s="242"/>
      <c r="Q89" s="235"/>
      <c r="R89" s="228"/>
      <c r="S89" s="349">
        <f>AVERAGE(S90:S125)</f>
        <v>0</v>
      </c>
    </row>
    <row r="90" spans="1:19" ht="18" collapsed="1">
      <c r="A90" s="269"/>
      <c r="B90" s="341" t="s">
        <v>368</v>
      </c>
      <c r="C90" s="335" t="s">
        <v>1044</v>
      </c>
      <c r="D90" s="271"/>
      <c r="E90" s="272"/>
      <c r="F90" s="272"/>
      <c r="G90" s="27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73"/>
      <c r="N90" s="350">
        <f>COUNTA(N94:N100)</f>
        <v>0</v>
      </c>
      <c r="O90" s="355">
        <f>SUM(H90:L90)</f>
        <v>0</v>
      </c>
      <c r="P90" s="273"/>
      <c r="Q90" s="446" t="str">
        <f>IF(COUNTA(Q93:Q101)=0,"",COUNTA(Q93:Q101))</f>
        <v/>
      </c>
      <c r="R90" s="229"/>
      <c r="S90" s="351">
        <f>IF(R90=Instructions!$B$25,Instructions!$C$25,IF(R90=Instructions!$B$26,Instructions!$C$26,IF(R90=Instructions!$B$27,Instructions!$C$27,0)))</f>
        <v>0</v>
      </c>
    </row>
    <row r="91" spans="1:19" ht="25.5" hidden="1" outlineLevel="2">
      <c r="A91" s="180"/>
      <c r="B91" s="4"/>
      <c r="C91" s="337" t="s">
        <v>1045</v>
      </c>
      <c r="D91" s="168"/>
      <c r="E91" s="184"/>
      <c r="F91" s="184"/>
      <c r="G91" s="245"/>
      <c r="H91" s="173"/>
      <c r="I91" s="173"/>
      <c r="J91" s="173"/>
      <c r="K91" s="173"/>
      <c r="L91" s="173"/>
      <c r="M91" s="245"/>
      <c r="N91" s="170"/>
      <c r="O91" s="170"/>
      <c r="P91" s="245"/>
      <c r="Q91" s="181"/>
      <c r="R91" s="171"/>
      <c r="S91" s="374"/>
    </row>
    <row r="92" spans="1:19" ht="38.25" hidden="1" outlineLevel="2">
      <c r="A92" s="180"/>
      <c r="B92" s="4"/>
      <c r="C92" s="337" t="s">
        <v>645</v>
      </c>
      <c r="D92" s="168"/>
      <c r="E92" s="184"/>
      <c r="F92" s="184"/>
      <c r="G92" s="245"/>
      <c r="H92" s="173"/>
      <c r="I92" s="173"/>
      <c r="J92" s="173"/>
      <c r="K92" s="173"/>
      <c r="L92" s="173"/>
      <c r="M92" s="245"/>
      <c r="N92" s="170"/>
      <c r="O92" s="170"/>
      <c r="P92" s="245"/>
      <c r="Q92" s="181"/>
      <c r="R92" s="171"/>
      <c r="S92" s="374"/>
    </row>
    <row r="93" spans="1:19" ht="63.75" hidden="1" outlineLevel="2">
      <c r="A93" s="180"/>
      <c r="B93" s="4"/>
      <c r="C93" s="337" t="s">
        <v>605</v>
      </c>
      <c r="D93" s="168"/>
      <c r="E93" s="184"/>
      <c r="F93" s="184"/>
      <c r="G93" s="245"/>
      <c r="H93" s="173"/>
      <c r="I93" s="173"/>
      <c r="J93" s="173"/>
      <c r="K93" s="173"/>
      <c r="L93" s="173"/>
      <c r="M93" s="245"/>
      <c r="N93" s="170"/>
      <c r="O93" s="170"/>
      <c r="P93" s="245"/>
      <c r="Q93" s="181"/>
      <c r="R93" s="171"/>
      <c r="S93" s="374"/>
    </row>
    <row r="94" spans="1:19" ht="15" hidden="1" outlineLevel="1">
      <c r="A94" s="174"/>
      <c r="B94" s="336">
        <v>1</v>
      </c>
      <c r="C94" s="175"/>
      <c r="D94" s="168"/>
      <c r="E94" s="169"/>
      <c r="F94" s="172"/>
      <c r="G94" s="257"/>
      <c r="H94" s="170"/>
      <c r="I94" s="170"/>
      <c r="J94" s="170"/>
      <c r="K94" s="170"/>
      <c r="L94" s="170"/>
      <c r="M94" s="245"/>
      <c r="N94" s="170"/>
      <c r="O94" s="170"/>
      <c r="P94" s="245"/>
      <c r="Q94" s="181"/>
      <c r="R94" s="171"/>
      <c r="S94" s="374"/>
    </row>
    <row r="95" spans="1:19" ht="15" hidden="1" outlineLevel="1">
      <c r="A95" s="174"/>
      <c r="B95" s="336">
        <v>2</v>
      </c>
      <c r="C95" s="175"/>
      <c r="D95" s="168"/>
      <c r="E95" s="169"/>
      <c r="F95" s="172"/>
      <c r="G95" s="257"/>
      <c r="H95" s="170"/>
      <c r="I95" s="170"/>
      <c r="J95" s="170"/>
      <c r="K95" s="170"/>
      <c r="L95" s="170"/>
      <c r="M95" s="245"/>
      <c r="N95" s="170"/>
      <c r="O95" s="170"/>
      <c r="P95" s="245"/>
      <c r="Q95" s="181"/>
      <c r="R95" s="171"/>
      <c r="S95" s="374"/>
    </row>
    <row r="96" spans="1:19" ht="15" hidden="1" outlineLevel="1">
      <c r="A96" s="174"/>
      <c r="B96" s="336">
        <v>3</v>
      </c>
      <c r="C96" s="175"/>
      <c r="D96" s="168"/>
      <c r="E96" s="169"/>
      <c r="F96" s="169"/>
      <c r="G96" s="257"/>
      <c r="H96" s="170"/>
      <c r="I96" s="170"/>
      <c r="J96" s="170"/>
      <c r="K96" s="170"/>
      <c r="L96" s="170"/>
      <c r="M96" s="245"/>
      <c r="N96" s="170"/>
      <c r="O96" s="170"/>
      <c r="P96" s="245"/>
      <c r="Q96" s="181"/>
      <c r="R96" s="171"/>
      <c r="S96" s="374"/>
    </row>
    <row r="97" spans="1:19" ht="15" hidden="1" outlineLevel="1">
      <c r="A97" s="174"/>
      <c r="B97" s="336">
        <v>4</v>
      </c>
      <c r="C97" s="175"/>
      <c r="D97" s="168"/>
      <c r="E97" s="169"/>
      <c r="F97" s="172"/>
      <c r="G97" s="257"/>
      <c r="H97" s="170"/>
      <c r="I97" s="170"/>
      <c r="J97" s="170"/>
      <c r="K97" s="170"/>
      <c r="L97" s="170"/>
      <c r="M97" s="245"/>
      <c r="N97" s="170"/>
      <c r="O97" s="170"/>
      <c r="P97" s="245"/>
      <c r="Q97" s="181"/>
      <c r="R97" s="171"/>
      <c r="S97" s="374"/>
    </row>
    <row r="98" spans="1:19" ht="15" hidden="1" outlineLevel="1">
      <c r="A98" s="174"/>
      <c r="B98" s="336">
        <v>5</v>
      </c>
      <c r="C98" s="175"/>
      <c r="D98" s="168"/>
      <c r="E98" s="169"/>
      <c r="F98" s="169"/>
      <c r="G98" s="257"/>
      <c r="H98" s="170"/>
      <c r="I98" s="170"/>
      <c r="J98" s="170"/>
      <c r="K98" s="170"/>
      <c r="L98" s="170"/>
      <c r="M98" s="245"/>
      <c r="N98" s="170"/>
      <c r="O98" s="170"/>
      <c r="P98" s="245"/>
      <c r="Q98" s="181"/>
      <c r="R98" s="171"/>
      <c r="S98" s="374"/>
    </row>
    <row r="99" spans="1:19" ht="15" hidden="1" outlineLevel="1">
      <c r="A99" s="174"/>
      <c r="B99" s="336">
        <v>6</v>
      </c>
      <c r="C99" s="175"/>
      <c r="D99" s="168"/>
      <c r="E99" s="169"/>
      <c r="F99" s="169"/>
      <c r="G99" s="257"/>
      <c r="H99" s="170"/>
      <c r="I99" s="170"/>
      <c r="J99" s="170"/>
      <c r="K99" s="170"/>
      <c r="L99" s="170"/>
      <c r="M99" s="245"/>
      <c r="N99" s="170"/>
      <c r="O99" s="170"/>
      <c r="P99" s="245"/>
      <c r="Q99" s="181"/>
      <c r="R99" s="171"/>
      <c r="S99" s="374"/>
    </row>
    <row r="100" spans="1:19" ht="15" hidden="1" outlineLevel="1">
      <c r="A100" s="174"/>
      <c r="B100" s="336">
        <v>7</v>
      </c>
      <c r="C100" s="175"/>
      <c r="D100" s="168"/>
      <c r="E100" s="169"/>
      <c r="F100" s="169"/>
      <c r="G100" s="257"/>
      <c r="H100" s="170"/>
      <c r="I100" s="170"/>
      <c r="J100" s="170"/>
      <c r="K100" s="170"/>
      <c r="L100" s="170"/>
      <c r="M100" s="245"/>
      <c r="N100" s="170"/>
      <c r="O100" s="170"/>
      <c r="P100" s="245"/>
      <c r="Q100" s="181"/>
      <c r="R100" s="171"/>
      <c r="S100" s="374"/>
    </row>
    <row r="101" spans="1:19"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row>
    <row r="102" spans="1:19" ht="18" collapsed="1">
      <c r="A102" s="269"/>
      <c r="B102" s="341" t="s">
        <v>369</v>
      </c>
      <c r="C102" s="335" t="s">
        <v>351</v>
      </c>
      <c r="D102" s="271"/>
      <c r="E102" s="272"/>
      <c r="F102" s="272"/>
      <c r="G102" s="27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73"/>
      <c r="N102" s="350">
        <f>COUNTA(N106:N112)</f>
        <v>0</v>
      </c>
      <c r="O102" s="355">
        <f>SUM(H102:L102)</f>
        <v>0</v>
      </c>
      <c r="P102" s="273"/>
      <c r="Q102" s="446" t="str">
        <f>IF(COUNTA(Q105:Q113)=0,"",COUNTA(Q105:Q113))</f>
        <v/>
      </c>
      <c r="R102" s="229"/>
      <c r="S102" s="351">
        <f>IF(R102=Instructions!$B$25,Instructions!$C$25,IF(R102=Instructions!$B$26,Instructions!$C$26,IF(R102=Instructions!$B$27,Instructions!$C$27,0)))</f>
        <v>0</v>
      </c>
    </row>
    <row r="103" spans="1:19" ht="25.5" hidden="1" outlineLevel="2">
      <c r="A103" s="180"/>
      <c r="B103" s="4"/>
      <c r="C103" s="337" t="s">
        <v>1046</v>
      </c>
      <c r="D103" s="168"/>
      <c r="E103" s="184"/>
      <c r="F103" s="184"/>
      <c r="G103" s="245"/>
      <c r="H103" s="173"/>
      <c r="I103" s="173"/>
      <c r="J103" s="173"/>
      <c r="K103" s="173"/>
      <c r="L103" s="173"/>
      <c r="M103" s="245"/>
      <c r="N103" s="170"/>
      <c r="O103" s="170"/>
      <c r="P103" s="245"/>
      <c r="Q103" s="181"/>
      <c r="R103" s="171"/>
      <c r="S103" s="374"/>
    </row>
    <row r="104" spans="1:19" ht="51" hidden="1" outlineLevel="2">
      <c r="A104" s="180"/>
      <c r="B104" s="4"/>
      <c r="C104" s="337" t="s">
        <v>1047</v>
      </c>
      <c r="D104" s="168"/>
      <c r="E104" s="184"/>
      <c r="F104" s="184"/>
      <c r="G104" s="245"/>
      <c r="H104" s="173"/>
      <c r="I104" s="173"/>
      <c r="J104" s="173"/>
      <c r="K104" s="173"/>
      <c r="L104" s="173"/>
      <c r="M104" s="245"/>
      <c r="N104" s="170"/>
      <c r="O104" s="170"/>
      <c r="P104" s="245"/>
      <c r="Q104" s="181"/>
      <c r="R104" s="171"/>
      <c r="S104" s="374"/>
    </row>
    <row r="105" spans="1:19" ht="51" hidden="1" outlineLevel="2">
      <c r="A105" s="180"/>
      <c r="B105" s="4"/>
      <c r="C105" s="337" t="s">
        <v>617</v>
      </c>
      <c r="D105" s="168"/>
      <c r="E105" s="184"/>
      <c r="F105" s="184"/>
      <c r="G105" s="245"/>
      <c r="H105" s="173"/>
      <c r="I105" s="173"/>
      <c r="J105" s="173"/>
      <c r="K105" s="173"/>
      <c r="L105" s="173"/>
      <c r="M105" s="245"/>
      <c r="N105" s="170"/>
      <c r="O105" s="170"/>
      <c r="P105" s="245"/>
      <c r="Q105" s="181"/>
      <c r="R105" s="171"/>
      <c r="S105" s="374"/>
    </row>
    <row r="106" spans="1:19" ht="15" hidden="1" outlineLevel="1">
      <c r="A106" s="174"/>
      <c r="B106" s="336">
        <v>1</v>
      </c>
      <c r="C106" s="175"/>
      <c r="D106" s="168"/>
      <c r="E106" s="169"/>
      <c r="F106" s="172"/>
      <c r="G106" s="257"/>
      <c r="H106" s="170"/>
      <c r="I106" s="170"/>
      <c r="J106" s="170"/>
      <c r="K106" s="170"/>
      <c r="L106" s="170"/>
      <c r="M106" s="245"/>
      <c r="N106" s="170"/>
      <c r="O106" s="170"/>
      <c r="P106" s="245"/>
      <c r="Q106" s="181"/>
      <c r="R106" s="171"/>
      <c r="S106" s="374"/>
    </row>
    <row r="107" spans="1:19" ht="15" hidden="1" outlineLevel="1">
      <c r="A107" s="174"/>
      <c r="B107" s="336">
        <v>2</v>
      </c>
      <c r="C107" s="175"/>
      <c r="D107" s="168"/>
      <c r="E107" s="169"/>
      <c r="F107" s="172"/>
      <c r="G107" s="257"/>
      <c r="H107" s="170"/>
      <c r="I107" s="170"/>
      <c r="J107" s="170"/>
      <c r="K107" s="170"/>
      <c r="L107" s="170"/>
      <c r="M107" s="245"/>
      <c r="N107" s="170"/>
      <c r="O107" s="170"/>
      <c r="P107" s="245"/>
      <c r="Q107" s="181"/>
      <c r="R107" s="171"/>
      <c r="S107" s="374"/>
    </row>
    <row r="108" spans="1:19" ht="15" hidden="1" outlineLevel="1">
      <c r="A108" s="174"/>
      <c r="B108" s="336">
        <v>3</v>
      </c>
      <c r="C108" s="175"/>
      <c r="D108" s="168"/>
      <c r="E108" s="169"/>
      <c r="F108" s="169"/>
      <c r="G108" s="257"/>
      <c r="H108" s="170"/>
      <c r="I108" s="170"/>
      <c r="J108" s="170"/>
      <c r="K108" s="170"/>
      <c r="L108" s="170"/>
      <c r="M108" s="245"/>
      <c r="N108" s="170"/>
      <c r="O108" s="170"/>
      <c r="P108" s="245"/>
      <c r="Q108" s="181"/>
      <c r="R108" s="171"/>
      <c r="S108" s="374"/>
    </row>
    <row r="109" spans="1:19" ht="15" hidden="1" outlineLevel="1">
      <c r="A109" s="174"/>
      <c r="B109" s="336">
        <v>4</v>
      </c>
      <c r="C109" s="175"/>
      <c r="D109" s="168"/>
      <c r="E109" s="169"/>
      <c r="F109" s="172"/>
      <c r="G109" s="257"/>
      <c r="H109" s="170"/>
      <c r="I109" s="170"/>
      <c r="J109" s="170"/>
      <c r="K109" s="170"/>
      <c r="L109" s="170"/>
      <c r="M109" s="245"/>
      <c r="N109" s="170"/>
      <c r="O109" s="170"/>
      <c r="P109" s="245"/>
      <c r="Q109" s="181"/>
      <c r="R109" s="171"/>
      <c r="S109" s="374"/>
    </row>
    <row r="110" spans="1:19" ht="15" hidden="1" outlineLevel="1">
      <c r="A110" s="174"/>
      <c r="B110" s="336">
        <v>5</v>
      </c>
      <c r="C110" s="175"/>
      <c r="D110" s="168"/>
      <c r="E110" s="169"/>
      <c r="F110" s="169"/>
      <c r="G110" s="257"/>
      <c r="H110" s="170"/>
      <c r="I110" s="170"/>
      <c r="J110" s="170"/>
      <c r="K110" s="170"/>
      <c r="L110" s="170"/>
      <c r="M110" s="245"/>
      <c r="N110" s="170"/>
      <c r="O110" s="170"/>
      <c r="P110" s="245"/>
      <c r="Q110" s="181"/>
      <c r="R110" s="171"/>
      <c r="S110" s="374"/>
    </row>
    <row r="111" spans="1:19" ht="15" hidden="1" outlineLevel="1">
      <c r="A111" s="174"/>
      <c r="B111" s="336">
        <v>6</v>
      </c>
      <c r="C111" s="175"/>
      <c r="D111" s="168"/>
      <c r="E111" s="169"/>
      <c r="F111" s="169"/>
      <c r="G111" s="257"/>
      <c r="H111" s="170"/>
      <c r="I111" s="170"/>
      <c r="J111" s="170"/>
      <c r="K111" s="170"/>
      <c r="L111" s="170"/>
      <c r="M111" s="245"/>
      <c r="N111" s="170"/>
      <c r="O111" s="170"/>
      <c r="P111" s="245"/>
      <c r="Q111" s="181"/>
      <c r="R111" s="171"/>
      <c r="S111" s="374"/>
    </row>
    <row r="112" spans="1:19" ht="15" hidden="1" outlineLevel="1">
      <c r="A112" s="174"/>
      <c r="B112" s="336">
        <v>7</v>
      </c>
      <c r="C112" s="175"/>
      <c r="D112" s="168"/>
      <c r="E112" s="169"/>
      <c r="F112" s="169"/>
      <c r="G112" s="257"/>
      <c r="H112" s="170"/>
      <c r="I112" s="170"/>
      <c r="J112" s="170"/>
      <c r="K112" s="170"/>
      <c r="L112" s="170"/>
      <c r="M112" s="245"/>
      <c r="N112" s="170"/>
      <c r="O112" s="170"/>
      <c r="P112" s="245"/>
      <c r="Q112" s="181"/>
      <c r="R112" s="171"/>
      <c r="S112" s="374"/>
    </row>
    <row r="113" spans="1:19"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row>
    <row r="114" spans="1:19" ht="15.75" customHeight="1" collapsed="1">
      <c r="A114" s="269"/>
      <c r="B114" s="341" t="s">
        <v>370</v>
      </c>
      <c r="C114" s="335" t="s">
        <v>352</v>
      </c>
      <c r="D114" s="271"/>
      <c r="E114" s="272"/>
      <c r="F114" s="272"/>
      <c r="G114" s="27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73"/>
      <c r="N114" s="350">
        <f>COUNTA(N118:N124)</f>
        <v>0</v>
      </c>
      <c r="O114" s="355">
        <f>SUM(H114:L114)</f>
        <v>0</v>
      </c>
      <c r="P114" s="273"/>
      <c r="Q114" s="446" t="str">
        <f>IF(COUNTA(Q117:Q125)=0,"",COUNTA(Q117:Q125))</f>
        <v/>
      </c>
      <c r="R114" s="229"/>
      <c r="S114" s="351">
        <f>IF(R114=Instructions!$B$25,Instructions!$C$25,IF(R114=Instructions!$B$26,Instructions!$C$26,IF(R114=Instructions!$B$27,Instructions!$C$27,0)))</f>
        <v>0</v>
      </c>
    </row>
    <row r="115" spans="1:19" ht="25.5" hidden="1" outlineLevel="2">
      <c r="A115" s="180"/>
      <c r="B115" s="4"/>
      <c r="C115" s="337" t="s">
        <v>1053</v>
      </c>
      <c r="D115" s="168"/>
      <c r="E115" s="184"/>
      <c r="F115" s="184"/>
      <c r="G115" s="245"/>
      <c r="H115" s="173"/>
      <c r="I115" s="173"/>
      <c r="J115" s="173"/>
      <c r="K115" s="173"/>
      <c r="L115" s="173"/>
      <c r="M115" s="245"/>
      <c r="N115" s="170"/>
      <c r="O115" s="170"/>
      <c r="P115" s="245"/>
      <c r="Q115" s="181"/>
      <c r="R115" s="171"/>
      <c r="S115" s="374"/>
    </row>
    <row r="116" spans="1:19" ht="63.75" hidden="1" outlineLevel="2">
      <c r="A116" s="180"/>
      <c r="B116" s="4"/>
      <c r="C116" s="337" t="s">
        <v>1048</v>
      </c>
      <c r="D116" s="168"/>
      <c r="E116" s="184"/>
      <c r="F116" s="184"/>
      <c r="G116" s="245"/>
      <c r="H116" s="173"/>
      <c r="I116" s="173"/>
      <c r="J116" s="173"/>
      <c r="K116" s="173"/>
      <c r="L116" s="173"/>
      <c r="M116" s="245"/>
      <c r="N116" s="170"/>
      <c r="O116" s="170"/>
      <c r="P116" s="245"/>
      <c r="Q116" s="181"/>
      <c r="R116" s="171"/>
      <c r="S116" s="374"/>
    </row>
    <row r="117" spans="1:19" ht="15" hidden="1" outlineLevel="2">
      <c r="A117" s="180"/>
      <c r="B117" s="4"/>
      <c r="C117" s="337" t="s">
        <v>618</v>
      </c>
      <c r="D117" s="168"/>
      <c r="E117" s="184"/>
      <c r="F117" s="184"/>
      <c r="G117" s="245"/>
      <c r="H117" s="173"/>
      <c r="I117" s="173"/>
      <c r="J117" s="173"/>
      <c r="K117" s="173"/>
      <c r="L117" s="190"/>
      <c r="M117" s="245"/>
      <c r="N117" s="170"/>
      <c r="O117" s="170"/>
      <c r="P117" s="245"/>
      <c r="Q117" s="181"/>
      <c r="R117" s="171"/>
      <c r="S117" s="374"/>
    </row>
    <row r="118" spans="1:19" ht="15" hidden="1" outlineLevel="1">
      <c r="A118" s="174"/>
      <c r="B118" s="336">
        <v>1</v>
      </c>
      <c r="C118" s="175"/>
      <c r="D118" s="168"/>
      <c r="E118" s="169"/>
      <c r="F118" s="172"/>
      <c r="G118" s="257"/>
      <c r="H118" s="170"/>
      <c r="I118" s="170"/>
      <c r="J118" s="170"/>
      <c r="K118" s="170"/>
      <c r="L118" s="170"/>
      <c r="M118" s="245"/>
      <c r="N118" s="170"/>
      <c r="O118" s="170"/>
      <c r="P118" s="245"/>
      <c r="Q118" s="181"/>
      <c r="R118" s="171"/>
      <c r="S118" s="374"/>
    </row>
    <row r="119" spans="1:19" ht="15" hidden="1" outlineLevel="1">
      <c r="A119" s="174"/>
      <c r="B119" s="336">
        <v>2</v>
      </c>
      <c r="C119" s="175"/>
      <c r="D119" s="168"/>
      <c r="E119" s="169"/>
      <c r="F119" s="172"/>
      <c r="G119" s="257"/>
      <c r="H119" s="170"/>
      <c r="I119" s="170"/>
      <c r="J119" s="170"/>
      <c r="K119" s="170"/>
      <c r="L119" s="170"/>
      <c r="M119" s="245"/>
      <c r="N119" s="170"/>
      <c r="O119" s="170"/>
      <c r="P119" s="245"/>
      <c r="Q119" s="181"/>
      <c r="R119" s="171"/>
      <c r="S119" s="374"/>
    </row>
    <row r="120" spans="1:19" ht="15" hidden="1" outlineLevel="1">
      <c r="A120" s="174"/>
      <c r="B120" s="336">
        <v>3</v>
      </c>
      <c r="C120" s="175"/>
      <c r="D120" s="168"/>
      <c r="E120" s="169"/>
      <c r="F120" s="169"/>
      <c r="G120" s="257"/>
      <c r="H120" s="170"/>
      <c r="I120" s="170"/>
      <c r="J120" s="170"/>
      <c r="K120" s="170"/>
      <c r="L120" s="170"/>
      <c r="M120" s="245"/>
      <c r="N120" s="170"/>
      <c r="O120" s="170"/>
      <c r="P120" s="245"/>
      <c r="Q120" s="181"/>
      <c r="R120" s="171"/>
      <c r="S120" s="374"/>
    </row>
    <row r="121" spans="1:19" ht="15" hidden="1" outlineLevel="1">
      <c r="A121" s="174"/>
      <c r="B121" s="336">
        <v>4</v>
      </c>
      <c r="C121" s="175"/>
      <c r="D121" s="168"/>
      <c r="E121" s="169"/>
      <c r="F121" s="172"/>
      <c r="G121" s="257"/>
      <c r="H121" s="170"/>
      <c r="I121" s="170"/>
      <c r="J121" s="170"/>
      <c r="K121" s="170"/>
      <c r="L121" s="170"/>
      <c r="M121" s="245"/>
      <c r="N121" s="170"/>
      <c r="O121" s="170"/>
      <c r="P121" s="245"/>
      <c r="Q121" s="181"/>
      <c r="R121" s="171"/>
      <c r="S121" s="374"/>
    </row>
    <row r="122" spans="1:19" ht="15" hidden="1" outlineLevel="1">
      <c r="A122" s="174"/>
      <c r="B122" s="336">
        <v>5</v>
      </c>
      <c r="C122" s="175"/>
      <c r="D122" s="168"/>
      <c r="E122" s="169"/>
      <c r="F122" s="169"/>
      <c r="G122" s="257"/>
      <c r="H122" s="170"/>
      <c r="I122" s="170"/>
      <c r="J122" s="170"/>
      <c r="K122" s="170"/>
      <c r="L122" s="170"/>
      <c r="M122" s="245"/>
      <c r="N122" s="170"/>
      <c r="O122" s="170"/>
      <c r="P122" s="245"/>
      <c r="Q122" s="181"/>
      <c r="R122" s="171"/>
      <c r="S122" s="374"/>
    </row>
    <row r="123" spans="1:19" ht="15" hidden="1" outlineLevel="1">
      <c r="A123" s="174"/>
      <c r="B123" s="336">
        <v>6</v>
      </c>
      <c r="C123" s="175"/>
      <c r="D123" s="168"/>
      <c r="E123" s="169"/>
      <c r="F123" s="169"/>
      <c r="G123" s="257"/>
      <c r="H123" s="170"/>
      <c r="I123" s="170"/>
      <c r="J123" s="170"/>
      <c r="K123" s="170"/>
      <c r="L123" s="170"/>
      <c r="M123" s="245"/>
      <c r="N123" s="170"/>
      <c r="O123" s="170"/>
      <c r="P123" s="245"/>
      <c r="Q123" s="181"/>
      <c r="R123" s="171"/>
      <c r="S123" s="374"/>
    </row>
    <row r="124" spans="1:19" ht="15" hidden="1" outlineLevel="1">
      <c r="A124" s="174"/>
      <c r="B124" s="336">
        <v>7</v>
      </c>
      <c r="C124" s="175"/>
      <c r="D124" s="168"/>
      <c r="E124" s="169"/>
      <c r="F124" s="169"/>
      <c r="G124" s="257"/>
      <c r="H124" s="170"/>
      <c r="I124" s="170"/>
      <c r="J124" s="170"/>
      <c r="K124" s="170"/>
      <c r="L124" s="170"/>
      <c r="M124" s="245"/>
      <c r="N124" s="170"/>
      <c r="O124" s="170"/>
      <c r="P124" s="245"/>
      <c r="Q124" s="181"/>
      <c r="R124" s="171"/>
      <c r="S124" s="374"/>
    </row>
    <row r="125" spans="1:19"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row>
    <row r="126" spans="1:19" ht="27.75">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AVERAGE(S127:S222)</f>
        <v>0</v>
      </c>
    </row>
    <row r="127" spans="1:19" s="306" customFormat="1" ht="31.5" collapsed="1">
      <c r="A127" s="243"/>
      <c r="B127" s="341" t="s">
        <v>489</v>
      </c>
      <c r="C127" s="335" t="s">
        <v>134</v>
      </c>
      <c r="D127" s="271"/>
      <c r="E127" s="276"/>
      <c r="F127" s="276"/>
      <c r="G127" s="277"/>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73"/>
      <c r="N127" s="350">
        <f>COUNTA(N130:N136)</f>
        <v>0</v>
      </c>
      <c r="O127" s="355">
        <f>SUM(H127:L127)</f>
        <v>0</v>
      </c>
      <c r="P127" s="273"/>
      <c r="Q127" s="446" t="str">
        <f>IF(COUNTA(Q129:Q137)=0,"",COUNTA(Q129:Q137))</f>
        <v/>
      </c>
      <c r="R127" s="229"/>
      <c r="S127" s="351">
        <f>IF(R127=Instructions!$B$25,Instructions!$C$25,IF(R127=Instructions!$B$26,Instructions!$C$26,IF(R127=Instructions!$B$27,Instructions!$C$27,0)))</f>
        <v>0</v>
      </c>
    </row>
    <row r="128" spans="1:19" ht="51" hidden="1" outlineLevel="2">
      <c r="A128" s="178"/>
      <c r="B128" s="4"/>
      <c r="C128" s="337" t="s">
        <v>1399</v>
      </c>
      <c r="D128" s="168"/>
      <c r="E128" s="169"/>
      <c r="F128" s="169"/>
      <c r="G128" s="257"/>
      <c r="H128" s="170"/>
      <c r="I128" s="170"/>
      <c r="J128" s="170"/>
      <c r="K128" s="170"/>
      <c r="L128" s="170"/>
      <c r="M128" s="245"/>
      <c r="N128" s="170"/>
      <c r="O128" s="170"/>
      <c r="P128" s="245"/>
      <c r="Q128" s="456"/>
      <c r="R128" s="171"/>
      <c r="S128" s="374"/>
    </row>
    <row r="129" spans="1:19" ht="204" hidden="1" customHeight="1" outlineLevel="2">
      <c r="A129" s="178"/>
      <c r="B129" s="4"/>
      <c r="C129" s="337" t="s">
        <v>619</v>
      </c>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1</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2</v>
      </c>
      <c r="C131" s="175"/>
      <c r="D131" s="168"/>
      <c r="E131" s="169"/>
      <c r="F131" s="172"/>
      <c r="G131" s="257"/>
      <c r="H131" s="170"/>
      <c r="I131" s="170"/>
      <c r="J131" s="170"/>
      <c r="K131" s="170"/>
      <c r="L131" s="170"/>
      <c r="M131" s="245"/>
      <c r="N131" s="170"/>
      <c r="O131" s="170"/>
      <c r="P131" s="245"/>
      <c r="Q131" s="169"/>
      <c r="R131" s="171"/>
      <c r="S131" s="374"/>
    </row>
    <row r="132" spans="1:19" ht="15" hidden="1" outlineLevel="1">
      <c r="A132" s="174"/>
      <c r="B132" s="336">
        <v>3</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4</v>
      </c>
      <c r="C133" s="175"/>
      <c r="D133" s="168"/>
      <c r="E133" s="169"/>
      <c r="F133" s="172"/>
      <c r="G133" s="257"/>
      <c r="H133" s="170"/>
      <c r="I133" s="170"/>
      <c r="J133" s="170"/>
      <c r="K133" s="170"/>
      <c r="L133" s="170"/>
      <c r="M133" s="245"/>
      <c r="N133" s="170"/>
      <c r="O133" s="170"/>
      <c r="P133" s="245"/>
      <c r="Q133" s="169"/>
      <c r="R133" s="171"/>
      <c r="S133" s="374"/>
    </row>
    <row r="134" spans="1:19" ht="15" hidden="1" outlineLevel="1">
      <c r="A134" s="174"/>
      <c r="B134" s="336">
        <v>5</v>
      </c>
      <c r="C134" s="175"/>
      <c r="D134" s="168"/>
      <c r="E134" s="169"/>
      <c r="F134" s="169"/>
      <c r="G134" s="257"/>
      <c r="H134" s="170"/>
      <c r="I134" s="170"/>
      <c r="J134" s="170"/>
      <c r="K134" s="170"/>
      <c r="L134" s="170"/>
      <c r="M134" s="245"/>
      <c r="N134" s="170"/>
      <c r="O134" s="170"/>
      <c r="P134" s="245"/>
      <c r="Q134" s="169"/>
      <c r="R134" s="171"/>
      <c r="S134" s="374"/>
    </row>
    <row r="135" spans="1:19" ht="15" hidden="1" outlineLevel="1">
      <c r="A135" s="174"/>
      <c r="B135" s="336">
        <v>6</v>
      </c>
      <c r="C135" s="175"/>
      <c r="D135" s="168"/>
      <c r="E135" s="169"/>
      <c r="F135" s="169"/>
      <c r="G135" s="257"/>
      <c r="H135" s="170"/>
      <c r="I135" s="170"/>
      <c r="J135" s="170"/>
      <c r="K135" s="170"/>
      <c r="L135" s="170"/>
      <c r="M135" s="245"/>
      <c r="N135" s="170"/>
      <c r="O135" s="170"/>
      <c r="P135" s="245"/>
      <c r="Q135" s="169"/>
      <c r="R135" s="171"/>
      <c r="S135" s="374"/>
    </row>
    <row r="136" spans="1:19" ht="15" hidden="1" outlineLevel="1">
      <c r="A136" s="174"/>
      <c r="B136" s="336">
        <v>7</v>
      </c>
      <c r="C136" s="175"/>
      <c r="D136" s="168"/>
      <c r="E136" s="169"/>
      <c r="F136" s="169"/>
      <c r="G136" s="257"/>
      <c r="H136" s="170"/>
      <c r="I136" s="170"/>
      <c r="J136" s="170"/>
      <c r="K136" s="170"/>
      <c r="L136" s="170"/>
      <c r="M136" s="245"/>
      <c r="N136" s="170"/>
      <c r="O136" s="170"/>
      <c r="P136" s="245"/>
      <c r="Q136" s="169"/>
      <c r="R136" s="171"/>
      <c r="S136" s="374"/>
    </row>
    <row r="137" spans="1:19"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row>
    <row r="138" spans="1:19" s="306" customFormat="1" ht="31.5" collapsed="1">
      <c r="A138" s="243"/>
      <c r="B138" s="341" t="s">
        <v>380</v>
      </c>
      <c r="C138" s="335" t="s">
        <v>135</v>
      </c>
      <c r="D138" s="271"/>
      <c r="E138" s="276"/>
      <c r="F138" s="276"/>
      <c r="G138" s="277"/>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73"/>
      <c r="N138" s="350">
        <f>COUNTA(N141:N147)</f>
        <v>0</v>
      </c>
      <c r="O138" s="355">
        <f>SUM(H138:L138)</f>
        <v>0</v>
      </c>
      <c r="P138" s="273"/>
      <c r="Q138" s="446" t="str">
        <f>IF(COUNTA(Q140:Q148)=0,"",COUNTA(Q140:Q148))</f>
        <v/>
      </c>
      <c r="R138" s="229"/>
      <c r="S138" s="351">
        <f>IF(R138=Instructions!$B$25,Instructions!$C$25,IF(R138=Instructions!$B$26,Instructions!$C$26,IF(R138=Instructions!$B$27,Instructions!$C$27,0)))</f>
        <v>0</v>
      </c>
    </row>
    <row r="139" spans="1:19" ht="38.25" hidden="1" outlineLevel="2">
      <c r="A139" s="178"/>
      <c r="B139" s="4"/>
      <c r="C139" s="363" t="s">
        <v>1421</v>
      </c>
      <c r="D139" s="168"/>
      <c r="E139" s="169"/>
      <c r="F139" s="169"/>
      <c r="G139" s="257"/>
      <c r="H139" s="170"/>
      <c r="I139" s="170"/>
      <c r="J139" s="170"/>
      <c r="K139" s="170"/>
      <c r="L139" s="170"/>
      <c r="M139" s="245"/>
      <c r="N139" s="170"/>
      <c r="O139" s="170"/>
      <c r="P139" s="245"/>
      <c r="Q139" s="169"/>
      <c r="R139" s="171"/>
      <c r="S139" s="374"/>
    </row>
    <row r="140" spans="1:19" ht="259.5" hidden="1" customHeight="1" outlineLevel="2">
      <c r="A140" s="178"/>
      <c r="B140" s="4"/>
      <c r="C140" s="337" t="s">
        <v>620</v>
      </c>
      <c r="D140" s="168"/>
      <c r="E140" s="169"/>
      <c r="F140" s="169"/>
      <c r="G140" s="257"/>
      <c r="H140" s="170"/>
      <c r="I140" s="170"/>
      <c r="J140" s="170"/>
      <c r="K140" s="170"/>
      <c r="L140" s="170"/>
      <c r="M140" s="245"/>
      <c r="N140" s="170"/>
      <c r="O140" s="170"/>
      <c r="P140" s="245"/>
      <c r="Q140" s="169"/>
      <c r="R140" s="171"/>
      <c r="S140" s="374"/>
    </row>
    <row r="141" spans="1:19" ht="15" hidden="1" outlineLevel="1">
      <c r="A141" s="174"/>
      <c r="B141" s="336">
        <v>1</v>
      </c>
      <c r="C141" s="175"/>
      <c r="D141" s="168"/>
      <c r="E141" s="169"/>
      <c r="F141" s="172"/>
      <c r="G141" s="257"/>
      <c r="H141" s="170"/>
      <c r="I141" s="170"/>
      <c r="J141" s="170"/>
      <c r="K141" s="170"/>
      <c r="L141" s="170"/>
      <c r="M141" s="245"/>
      <c r="N141" s="170"/>
      <c r="O141" s="170"/>
      <c r="P141" s="245"/>
      <c r="Q141" s="169"/>
      <c r="R141" s="171"/>
      <c r="S141" s="374"/>
    </row>
    <row r="142" spans="1:19" ht="15" hidden="1" outlineLevel="1">
      <c r="A142" s="174"/>
      <c r="B142" s="336">
        <v>2</v>
      </c>
      <c r="C142" s="175"/>
      <c r="D142" s="168"/>
      <c r="E142" s="169"/>
      <c r="F142" s="172"/>
      <c r="G142" s="257"/>
      <c r="H142" s="170"/>
      <c r="I142" s="170"/>
      <c r="J142" s="170"/>
      <c r="K142" s="170"/>
      <c r="L142" s="170"/>
      <c r="M142" s="245"/>
      <c r="N142" s="170"/>
      <c r="O142" s="170"/>
      <c r="P142" s="245"/>
      <c r="Q142" s="169"/>
      <c r="R142" s="171"/>
      <c r="S142" s="374"/>
    </row>
    <row r="143" spans="1:19" ht="15" hidden="1" outlineLevel="1">
      <c r="A143" s="174"/>
      <c r="B143" s="336">
        <v>3</v>
      </c>
      <c r="C143" s="175"/>
      <c r="D143" s="168"/>
      <c r="E143" s="169"/>
      <c r="F143" s="169"/>
      <c r="G143" s="257"/>
      <c r="H143" s="170"/>
      <c r="I143" s="170"/>
      <c r="J143" s="170"/>
      <c r="K143" s="170"/>
      <c r="L143" s="170"/>
      <c r="M143" s="245"/>
      <c r="N143" s="170"/>
      <c r="O143" s="170"/>
      <c r="P143" s="245"/>
      <c r="Q143" s="169"/>
      <c r="R143" s="171"/>
      <c r="S143" s="374"/>
    </row>
    <row r="144" spans="1:19" ht="15" hidden="1" outlineLevel="1">
      <c r="A144" s="174"/>
      <c r="B144" s="336">
        <v>4</v>
      </c>
      <c r="C144" s="175"/>
      <c r="D144" s="168"/>
      <c r="E144" s="169"/>
      <c r="F144" s="172"/>
      <c r="G144" s="257"/>
      <c r="H144" s="170"/>
      <c r="I144" s="170"/>
      <c r="J144" s="170"/>
      <c r="K144" s="170"/>
      <c r="L144" s="170"/>
      <c r="M144" s="245"/>
      <c r="N144" s="170"/>
      <c r="O144" s="170"/>
      <c r="P144" s="245"/>
      <c r="Q144" s="169"/>
      <c r="R144" s="171"/>
      <c r="S144" s="374"/>
    </row>
    <row r="145" spans="1:19" ht="15" hidden="1" outlineLevel="1">
      <c r="A145" s="174"/>
      <c r="B145" s="336">
        <v>5</v>
      </c>
      <c r="C145" s="175"/>
      <c r="D145" s="168"/>
      <c r="E145" s="169"/>
      <c r="F145" s="169"/>
      <c r="G145" s="257"/>
      <c r="H145" s="170"/>
      <c r="I145" s="170"/>
      <c r="J145" s="170"/>
      <c r="K145" s="170"/>
      <c r="L145" s="170"/>
      <c r="M145" s="245"/>
      <c r="N145" s="170"/>
      <c r="O145" s="170"/>
      <c r="P145" s="245"/>
      <c r="Q145" s="169"/>
      <c r="R145" s="171"/>
      <c r="S145" s="374"/>
    </row>
    <row r="146" spans="1:19" ht="15" hidden="1" outlineLevel="1">
      <c r="A146" s="174"/>
      <c r="B146" s="336">
        <v>6</v>
      </c>
      <c r="C146" s="175"/>
      <c r="D146" s="168"/>
      <c r="E146" s="169"/>
      <c r="F146" s="169"/>
      <c r="G146" s="257"/>
      <c r="H146" s="170"/>
      <c r="I146" s="170"/>
      <c r="J146" s="170"/>
      <c r="K146" s="170"/>
      <c r="L146" s="170"/>
      <c r="M146" s="245"/>
      <c r="N146" s="170"/>
      <c r="O146" s="170"/>
      <c r="P146" s="245"/>
      <c r="Q146" s="169"/>
      <c r="R146" s="171"/>
      <c r="S146" s="374"/>
    </row>
    <row r="147" spans="1:19" ht="15" hidden="1" outlineLevel="1">
      <c r="A147" s="174"/>
      <c r="B147" s="336">
        <v>7</v>
      </c>
      <c r="C147" s="175"/>
      <c r="D147" s="168"/>
      <c r="E147" s="169"/>
      <c r="F147" s="169"/>
      <c r="G147" s="257"/>
      <c r="H147" s="170"/>
      <c r="I147" s="170"/>
      <c r="J147" s="170"/>
      <c r="K147" s="170"/>
      <c r="L147" s="170"/>
      <c r="M147" s="245"/>
      <c r="N147" s="170"/>
      <c r="O147" s="170"/>
      <c r="P147" s="245"/>
      <c r="Q147" s="169"/>
      <c r="R147" s="171"/>
      <c r="S147" s="374"/>
    </row>
    <row r="148" spans="1:19"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row>
    <row r="149" spans="1:19" s="306" customFormat="1" ht="31.5" collapsed="1">
      <c r="A149" s="243"/>
      <c r="B149" s="341" t="s">
        <v>382</v>
      </c>
      <c r="C149" s="335" t="s">
        <v>136</v>
      </c>
      <c r="D149" s="271"/>
      <c r="E149" s="276"/>
      <c r="F149" s="276"/>
      <c r="G149" s="277"/>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73"/>
      <c r="N149" s="350">
        <f>COUNTA(N151:N157)</f>
        <v>0</v>
      </c>
      <c r="O149" s="355">
        <f>SUM(H149:L149)</f>
        <v>0</v>
      </c>
      <c r="P149" s="273"/>
      <c r="Q149" s="446" t="str">
        <f>IF(COUNTA(Q150:Q158)=0,"",COUNTA(Q150:Q158))</f>
        <v/>
      </c>
      <c r="R149" s="229"/>
      <c r="S149" s="351">
        <f>IF(R149=Instructions!$B$25,Instructions!$C$25,IF(R149=Instructions!$B$26,Instructions!$C$26,IF(R149=Instructions!$B$27,Instructions!$C$27,0)))</f>
        <v>0</v>
      </c>
    </row>
    <row r="150" spans="1:19" ht="216" hidden="1" customHeight="1" outlineLevel="2">
      <c r="A150" s="178"/>
      <c r="B150" s="4"/>
      <c r="C150" s="337" t="s">
        <v>576</v>
      </c>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1</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2</v>
      </c>
      <c r="C152" s="175"/>
      <c r="D152" s="168"/>
      <c r="E152" s="169"/>
      <c r="F152" s="172"/>
      <c r="G152" s="257"/>
      <c r="H152" s="170"/>
      <c r="I152" s="170"/>
      <c r="J152" s="170"/>
      <c r="K152" s="170"/>
      <c r="L152" s="170"/>
      <c r="M152" s="245"/>
      <c r="N152" s="170"/>
      <c r="O152" s="170"/>
      <c r="P152" s="245"/>
      <c r="Q152" s="169"/>
      <c r="R152" s="171"/>
      <c r="S152" s="374"/>
    </row>
    <row r="153" spans="1:19" ht="15" hidden="1" outlineLevel="1">
      <c r="A153" s="174"/>
      <c r="B153" s="336">
        <v>3</v>
      </c>
      <c r="C153" s="175"/>
      <c r="D153" s="168"/>
      <c r="E153" s="169"/>
      <c r="F153" s="169"/>
      <c r="G153" s="257"/>
      <c r="H153" s="170"/>
      <c r="I153" s="170"/>
      <c r="J153" s="170"/>
      <c r="K153" s="170"/>
      <c r="L153" s="170"/>
      <c r="M153" s="245"/>
      <c r="N153" s="170"/>
      <c r="O153" s="170"/>
      <c r="P153" s="245"/>
      <c r="Q153" s="169"/>
      <c r="R153" s="171"/>
      <c r="S153" s="374"/>
    </row>
    <row r="154" spans="1:19" ht="15" hidden="1" outlineLevel="1">
      <c r="A154" s="174"/>
      <c r="B154" s="336">
        <v>4</v>
      </c>
      <c r="C154" s="175"/>
      <c r="D154" s="168"/>
      <c r="E154" s="169"/>
      <c r="F154" s="172"/>
      <c r="G154" s="257"/>
      <c r="H154" s="170"/>
      <c r="I154" s="170"/>
      <c r="J154" s="170"/>
      <c r="K154" s="170"/>
      <c r="L154" s="170"/>
      <c r="M154" s="245"/>
      <c r="N154" s="170"/>
      <c r="O154" s="170"/>
      <c r="P154" s="245"/>
      <c r="Q154" s="169"/>
      <c r="R154" s="171"/>
      <c r="S154" s="374"/>
    </row>
    <row r="155" spans="1:19" ht="15" hidden="1" outlineLevel="1">
      <c r="A155" s="174"/>
      <c r="B155" s="336">
        <v>5</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6</v>
      </c>
      <c r="C156" s="175"/>
      <c r="D156" s="168"/>
      <c r="E156" s="169"/>
      <c r="F156" s="169"/>
      <c r="G156" s="257"/>
      <c r="H156" s="170"/>
      <c r="I156" s="170"/>
      <c r="J156" s="170"/>
      <c r="K156" s="170"/>
      <c r="L156" s="170"/>
      <c r="M156" s="245"/>
      <c r="N156" s="170"/>
      <c r="O156" s="170"/>
      <c r="P156" s="245"/>
      <c r="Q156" s="169"/>
      <c r="R156" s="171"/>
      <c r="S156" s="374"/>
    </row>
    <row r="157" spans="1:19" ht="15" hidden="1" outlineLevel="1">
      <c r="A157" s="174"/>
      <c r="B157" s="336">
        <v>7</v>
      </c>
      <c r="C157" s="175"/>
      <c r="D157" s="168"/>
      <c r="E157" s="169"/>
      <c r="F157" s="169"/>
      <c r="G157" s="257"/>
      <c r="H157" s="170"/>
      <c r="I157" s="170"/>
      <c r="J157" s="170"/>
      <c r="K157" s="170"/>
      <c r="L157" s="170"/>
      <c r="M157" s="245"/>
      <c r="N157" s="170"/>
      <c r="O157" s="170"/>
      <c r="P157" s="245"/>
      <c r="Q157" s="169"/>
      <c r="R157" s="171"/>
      <c r="S157" s="374"/>
    </row>
    <row r="158" spans="1:19"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row>
    <row r="159" spans="1:19" s="306" customFormat="1" ht="31.5" collapsed="1">
      <c r="A159" s="243"/>
      <c r="B159" s="341" t="s">
        <v>384</v>
      </c>
      <c r="C159" s="335" t="s">
        <v>137</v>
      </c>
      <c r="D159" s="271"/>
      <c r="E159" s="276"/>
      <c r="F159" s="276"/>
      <c r="G159" s="277"/>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73"/>
      <c r="N159" s="350">
        <f>COUNTA(N162:N168)</f>
        <v>0</v>
      </c>
      <c r="O159" s="355">
        <f>SUM(H159:L159)</f>
        <v>0</v>
      </c>
      <c r="P159" s="273"/>
      <c r="Q159" s="446" t="str">
        <f>IF(COUNTA(Q161:Q169)=0,"",COUNTA(Q161:Q169))</f>
        <v/>
      </c>
      <c r="R159" s="229"/>
      <c r="S159" s="351">
        <f>IF(R159=Instructions!$B$25,Instructions!$C$25,IF(R159=Instructions!$B$26,Instructions!$C$26,IF(R159=Instructions!$B$27,Instructions!$C$27,0)))</f>
        <v>0</v>
      </c>
    </row>
    <row r="160" spans="1:19"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row>
    <row r="161" spans="1:19" ht="140.25" hidden="1" outlineLevel="2">
      <c r="A161" s="178"/>
      <c r="B161" s="4"/>
      <c r="C161" s="337" t="s">
        <v>621</v>
      </c>
      <c r="D161" s="168"/>
      <c r="E161" s="169"/>
      <c r="F161" s="169"/>
      <c r="G161" s="257"/>
      <c r="H161" s="170"/>
      <c r="I161" s="170"/>
      <c r="J161" s="170"/>
      <c r="K161" s="170"/>
      <c r="L161" s="170"/>
      <c r="M161" s="245"/>
      <c r="N161" s="170"/>
      <c r="O161" s="170"/>
      <c r="P161" s="245"/>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45"/>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s="306" customFormat="1" ht="31.5" collapsed="1">
      <c r="A170" s="243"/>
      <c r="B170" s="341" t="s">
        <v>386</v>
      </c>
      <c r="C170" s="335" t="s">
        <v>138</v>
      </c>
      <c r="D170" s="271"/>
      <c r="E170" s="276"/>
      <c r="F170" s="276"/>
      <c r="G170" s="277"/>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73"/>
      <c r="N170" s="350">
        <f>COUNTA(N172:N178)</f>
        <v>0</v>
      </c>
      <c r="O170" s="355">
        <f>SUM(H170:L170)</f>
        <v>0</v>
      </c>
      <c r="P170" s="273"/>
      <c r="Q170" s="446" t="str">
        <f>IF(COUNTA(Q171:Q179)=0,"",COUNTA(Q171:Q179))</f>
        <v/>
      </c>
      <c r="R170" s="229"/>
      <c r="S170" s="351">
        <f>IF(R170=Instructions!$B$25,Instructions!$C$25,IF(R170=Instructions!$B$26,Instructions!$C$26,IF(R170=Instructions!$B$27,Instructions!$C$27,0)))</f>
        <v>0</v>
      </c>
    </row>
    <row r="171" spans="1:19" ht="227.25" hidden="1" customHeight="1" outlineLevel="2">
      <c r="A171" s="178"/>
      <c r="B171" s="4"/>
      <c r="C171" s="337" t="s">
        <v>609</v>
      </c>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1</v>
      </c>
      <c r="C172" s="175"/>
      <c r="D172" s="168"/>
      <c r="E172" s="169"/>
      <c r="F172" s="172"/>
      <c r="G172" s="257"/>
      <c r="H172" s="170"/>
      <c r="I172" s="170"/>
      <c r="J172" s="170"/>
      <c r="K172" s="170"/>
      <c r="L172" s="170"/>
      <c r="M172" s="245"/>
      <c r="N172" s="170"/>
      <c r="O172" s="170"/>
      <c r="P172" s="245"/>
      <c r="Q172" s="169"/>
      <c r="R172" s="171"/>
      <c r="S172" s="374"/>
    </row>
    <row r="173" spans="1:19" ht="15" hidden="1" outlineLevel="1">
      <c r="A173" s="174"/>
      <c r="B173" s="336">
        <v>2</v>
      </c>
      <c r="C173" s="175"/>
      <c r="D173" s="168"/>
      <c r="E173" s="169"/>
      <c r="F173" s="172"/>
      <c r="G173" s="257"/>
      <c r="H173" s="170"/>
      <c r="I173" s="170"/>
      <c r="J173" s="170"/>
      <c r="K173" s="170"/>
      <c r="L173" s="170"/>
      <c r="M173" s="245"/>
      <c r="N173" s="170"/>
      <c r="O173" s="170"/>
      <c r="P173" s="245"/>
      <c r="Q173" s="169"/>
      <c r="R173" s="171"/>
      <c r="S173" s="374"/>
    </row>
    <row r="174" spans="1:19" ht="15" hidden="1" outlineLevel="1">
      <c r="A174" s="174"/>
      <c r="B174" s="336">
        <v>3</v>
      </c>
      <c r="C174" s="175"/>
      <c r="D174" s="168"/>
      <c r="E174" s="169"/>
      <c r="F174" s="169"/>
      <c r="G174" s="257"/>
      <c r="H174" s="170"/>
      <c r="I174" s="170"/>
      <c r="J174" s="170"/>
      <c r="K174" s="170"/>
      <c r="L174" s="170"/>
      <c r="M174" s="245"/>
      <c r="N174" s="170"/>
      <c r="O174" s="170"/>
      <c r="P174" s="245"/>
      <c r="Q174" s="169"/>
      <c r="R174" s="171"/>
      <c r="S174" s="374"/>
    </row>
    <row r="175" spans="1:19" ht="15" hidden="1" outlineLevel="1">
      <c r="A175" s="174"/>
      <c r="B175" s="336">
        <v>4</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5</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6</v>
      </c>
      <c r="C177" s="175"/>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7</v>
      </c>
      <c r="C178" s="175"/>
      <c r="D178" s="168"/>
      <c r="E178" s="169"/>
      <c r="F178" s="169"/>
      <c r="G178" s="257"/>
      <c r="H178" s="170"/>
      <c r="I178" s="170"/>
      <c r="J178" s="170"/>
      <c r="K178" s="170"/>
      <c r="L178" s="170"/>
      <c r="M178" s="245"/>
      <c r="N178" s="170"/>
      <c r="O178" s="170"/>
      <c r="P178" s="245"/>
      <c r="Q178" s="169"/>
      <c r="R178" s="171"/>
      <c r="S178" s="374"/>
    </row>
    <row r="179" spans="1:19"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row>
    <row r="180" spans="1:19" s="306" customFormat="1" ht="15.75" collapsed="1">
      <c r="A180" s="243"/>
      <c r="B180" s="341" t="s">
        <v>388</v>
      </c>
      <c r="C180" s="335" t="s">
        <v>993</v>
      </c>
      <c r="D180" s="271"/>
      <c r="E180" s="276"/>
      <c r="F180" s="276"/>
      <c r="G180" s="277"/>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73"/>
      <c r="N180" s="350">
        <f>COUNTA(N182:N188)</f>
        <v>0</v>
      </c>
      <c r="O180" s="355">
        <f>SUM(H180:L180)</f>
        <v>0</v>
      </c>
      <c r="P180" s="273"/>
      <c r="Q180" s="446" t="str">
        <f>IF(COUNTA(Q181:Q189)=0,"",COUNTA(Q181:Q189))</f>
        <v/>
      </c>
      <c r="R180" s="229"/>
      <c r="S180" s="351">
        <f>IF(R180=Instructions!$B$25,Instructions!$C$25,IF(R180=Instructions!$B$26,Instructions!$C$26,IF(R180=Instructions!$B$27,Instructions!$C$27,0)))</f>
        <v>0</v>
      </c>
    </row>
    <row r="181" spans="1:19" ht="229.5" hidden="1" outlineLevel="2">
      <c r="A181" s="178"/>
      <c r="B181" s="4"/>
      <c r="C181" s="337" t="s">
        <v>622</v>
      </c>
      <c r="D181" s="168"/>
      <c r="E181" s="169"/>
      <c r="F181" s="169"/>
      <c r="G181" s="257"/>
      <c r="H181" s="170"/>
      <c r="I181" s="170"/>
      <c r="J181" s="170"/>
      <c r="K181" s="170"/>
      <c r="L181" s="170"/>
      <c r="M181" s="245"/>
      <c r="N181" s="170"/>
      <c r="O181" s="170"/>
      <c r="P181" s="245"/>
      <c r="Q181" s="169"/>
      <c r="R181" s="171"/>
      <c r="S181" s="374"/>
    </row>
    <row r="182" spans="1:19" ht="15" hidden="1" outlineLevel="1">
      <c r="A182" s="174"/>
      <c r="B182" s="336">
        <v>1</v>
      </c>
      <c r="C182" s="175"/>
      <c r="D182" s="168"/>
      <c r="E182" s="169"/>
      <c r="F182" s="172"/>
      <c r="G182" s="257"/>
      <c r="H182" s="170"/>
      <c r="I182" s="170"/>
      <c r="J182" s="170"/>
      <c r="K182" s="170"/>
      <c r="L182" s="170"/>
      <c r="M182" s="245"/>
      <c r="N182" s="170"/>
      <c r="O182" s="170"/>
      <c r="P182" s="245"/>
      <c r="Q182" s="169"/>
      <c r="R182" s="171"/>
      <c r="S182" s="374"/>
    </row>
    <row r="183" spans="1:19" ht="15" hidden="1" outlineLevel="1">
      <c r="A183" s="174"/>
      <c r="B183" s="336">
        <v>2</v>
      </c>
      <c r="C183" s="175"/>
      <c r="D183" s="168"/>
      <c r="E183" s="169"/>
      <c r="F183" s="172"/>
      <c r="G183" s="257"/>
      <c r="H183" s="170"/>
      <c r="I183" s="170"/>
      <c r="J183" s="170"/>
      <c r="K183" s="170"/>
      <c r="L183" s="170"/>
      <c r="M183" s="245"/>
      <c r="N183" s="170"/>
      <c r="O183" s="170"/>
      <c r="P183" s="245"/>
      <c r="Q183" s="169"/>
      <c r="R183" s="171"/>
      <c r="S183" s="374"/>
    </row>
    <row r="184" spans="1:19" ht="15" hidden="1" outlineLevel="1">
      <c r="A184" s="174"/>
      <c r="B184" s="336">
        <v>3</v>
      </c>
      <c r="C184" s="175"/>
      <c r="D184" s="168"/>
      <c r="E184" s="169"/>
      <c r="F184" s="169"/>
      <c r="G184" s="257"/>
      <c r="H184" s="170"/>
      <c r="I184" s="170"/>
      <c r="J184" s="170"/>
      <c r="K184" s="170"/>
      <c r="L184" s="170"/>
      <c r="M184" s="245"/>
      <c r="N184" s="170"/>
      <c r="O184" s="170"/>
      <c r="P184" s="245"/>
      <c r="Q184" s="169"/>
      <c r="R184" s="171"/>
      <c r="S184" s="374"/>
    </row>
    <row r="185" spans="1:19" ht="15" hidden="1" outlineLevel="1">
      <c r="A185" s="174"/>
      <c r="B185" s="336">
        <v>4</v>
      </c>
      <c r="C185" s="175"/>
      <c r="D185" s="168"/>
      <c r="E185" s="169"/>
      <c r="F185" s="172"/>
      <c r="G185" s="257"/>
      <c r="H185" s="170"/>
      <c r="I185" s="170"/>
      <c r="J185" s="170"/>
      <c r="K185" s="170"/>
      <c r="L185" s="170"/>
      <c r="M185" s="245"/>
      <c r="N185" s="170"/>
      <c r="O185" s="170"/>
      <c r="P185" s="245"/>
      <c r="Q185" s="169"/>
      <c r="R185" s="171"/>
      <c r="S185" s="374"/>
    </row>
    <row r="186" spans="1:19" ht="15" hidden="1" outlineLevel="1">
      <c r="A186" s="174"/>
      <c r="B186" s="336">
        <v>5</v>
      </c>
      <c r="C186" s="175"/>
      <c r="D186" s="168"/>
      <c r="E186" s="169"/>
      <c r="F186" s="169"/>
      <c r="G186" s="257"/>
      <c r="H186" s="170"/>
      <c r="I186" s="170"/>
      <c r="J186" s="170"/>
      <c r="K186" s="170"/>
      <c r="L186" s="170"/>
      <c r="M186" s="245"/>
      <c r="N186" s="170"/>
      <c r="O186" s="170"/>
      <c r="P186" s="245"/>
      <c r="Q186" s="169"/>
      <c r="R186" s="171"/>
      <c r="S186" s="374"/>
    </row>
    <row r="187" spans="1:19" ht="15" hidden="1" outlineLevel="1">
      <c r="A187" s="174"/>
      <c r="B187" s="336">
        <v>6</v>
      </c>
      <c r="C187" s="175"/>
      <c r="D187" s="168"/>
      <c r="E187" s="169"/>
      <c r="F187" s="169"/>
      <c r="G187" s="257"/>
      <c r="H187" s="170"/>
      <c r="I187" s="170"/>
      <c r="J187" s="170"/>
      <c r="K187" s="170"/>
      <c r="L187" s="170"/>
      <c r="M187" s="245"/>
      <c r="N187" s="170"/>
      <c r="O187" s="170"/>
      <c r="P187" s="245"/>
      <c r="Q187" s="169"/>
      <c r="R187" s="171"/>
      <c r="S187" s="374"/>
    </row>
    <row r="188" spans="1:19" ht="15" hidden="1" outlineLevel="1">
      <c r="A188" s="174"/>
      <c r="B188" s="336">
        <v>7</v>
      </c>
      <c r="C188" s="175"/>
      <c r="D188" s="168"/>
      <c r="E188" s="169"/>
      <c r="F188" s="169"/>
      <c r="G188" s="257"/>
      <c r="H188" s="170"/>
      <c r="I188" s="170"/>
      <c r="J188" s="170"/>
      <c r="K188" s="170"/>
      <c r="L188" s="170"/>
      <c r="M188" s="245"/>
      <c r="N188" s="170"/>
      <c r="O188" s="170"/>
      <c r="P188" s="245"/>
      <c r="Q188" s="169"/>
      <c r="R188" s="171"/>
      <c r="S188" s="374"/>
    </row>
    <row r="189" spans="1:19"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row>
    <row r="190" spans="1:19" s="306" customFormat="1" ht="31.5" collapsed="1">
      <c r="A190" s="243"/>
      <c r="B190" s="341" t="s">
        <v>389</v>
      </c>
      <c r="C190" s="335" t="s">
        <v>139</v>
      </c>
      <c r="D190" s="271"/>
      <c r="E190" s="276"/>
      <c r="F190" s="276"/>
      <c r="G190" s="277"/>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73"/>
      <c r="N190" s="350">
        <f>COUNTA(N193:N199)</f>
        <v>0</v>
      </c>
      <c r="O190" s="355">
        <f>SUM(H190:L190)</f>
        <v>0</v>
      </c>
      <c r="P190" s="273"/>
      <c r="Q190" s="446" t="str">
        <f>IF(COUNTA(Q192:Q200)=0,"",COUNTA(Q192:Q200))</f>
        <v/>
      </c>
      <c r="R190" s="229"/>
      <c r="S190" s="351">
        <f>IF(R190=Instructions!$B$25,Instructions!$C$25,IF(R190=Instructions!$B$26,Instructions!$C$26,IF(R190=Instructions!$B$27,Instructions!$C$27,0)))</f>
        <v>0</v>
      </c>
    </row>
    <row r="191" spans="1:19"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row>
    <row r="192" spans="1:19" ht="341.25" hidden="1" customHeight="1" outlineLevel="2">
      <c r="A192" s="178"/>
      <c r="B192" s="4"/>
      <c r="C192" s="337" t="s">
        <v>623</v>
      </c>
      <c r="D192" s="168"/>
      <c r="E192" s="169"/>
      <c r="F192" s="169"/>
      <c r="G192" s="257"/>
      <c r="H192" s="170"/>
      <c r="I192" s="170"/>
      <c r="J192" s="170"/>
      <c r="K192" s="170"/>
      <c r="L192" s="170"/>
      <c r="M192" s="245"/>
      <c r="N192" s="170"/>
      <c r="O192" s="170"/>
      <c r="P192" s="245"/>
      <c r="Q192" s="169"/>
      <c r="R192" s="171"/>
      <c r="S192" s="374"/>
    </row>
    <row r="193" spans="1:19" ht="15" hidden="1" outlineLevel="1">
      <c r="A193" s="174"/>
      <c r="B193" s="336">
        <v>1</v>
      </c>
      <c r="C193" s="175"/>
      <c r="D193" s="168"/>
      <c r="E193" s="169"/>
      <c r="F193" s="172"/>
      <c r="G193" s="257"/>
      <c r="H193" s="170"/>
      <c r="I193" s="170"/>
      <c r="J193" s="170"/>
      <c r="K193" s="170"/>
      <c r="L193" s="170"/>
      <c r="M193" s="245"/>
      <c r="N193" s="170"/>
      <c r="O193" s="170"/>
      <c r="P193" s="245"/>
      <c r="Q193" s="169"/>
      <c r="R193" s="171"/>
      <c r="S193" s="374"/>
    </row>
    <row r="194" spans="1:19" ht="15" hidden="1" outlineLevel="1">
      <c r="A194" s="174"/>
      <c r="B194" s="336">
        <v>2</v>
      </c>
      <c r="C194" s="175"/>
      <c r="D194" s="168"/>
      <c r="E194" s="169"/>
      <c r="F194" s="172"/>
      <c r="G194" s="257"/>
      <c r="H194" s="170"/>
      <c r="I194" s="170"/>
      <c r="J194" s="170"/>
      <c r="K194" s="170"/>
      <c r="L194" s="170"/>
      <c r="M194" s="245"/>
      <c r="N194" s="170"/>
      <c r="O194" s="170"/>
      <c r="P194" s="245"/>
      <c r="Q194" s="169"/>
      <c r="R194" s="171"/>
      <c r="S194" s="374"/>
    </row>
    <row r="195" spans="1:19" ht="15" hidden="1" outlineLevel="1">
      <c r="A195" s="174"/>
      <c r="B195" s="336">
        <v>3</v>
      </c>
      <c r="C195" s="175"/>
      <c r="D195" s="168"/>
      <c r="E195" s="169"/>
      <c r="F195" s="169"/>
      <c r="G195" s="257"/>
      <c r="H195" s="170"/>
      <c r="I195" s="170"/>
      <c r="J195" s="170"/>
      <c r="K195" s="170"/>
      <c r="L195" s="170"/>
      <c r="M195" s="245"/>
      <c r="N195" s="170"/>
      <c r="O195" s="170"/>
      <c r="P195" s="245"/>
      <c r="Q195" s="169"/>
      <c r="R195" s="171"/>
      <c r="S195" s="374"/>
    </row>
    <row r="196" spans="1:19" ht="15" hidden="1" outlineLevel="1">
      <c r="A196" s="174"/>
      <c r="B196" s="336">
        <v>4</v>
      </c>
      <c r="C196" s="175"/>
      <c r="D196" s="168"/>
      <c r="E196" s="169"/>
      <c r="F196" s="172"/>
      <c r="G196" s="257"/>
      <c r="H196" s="170"/>
      <c r="I196" s="170"/>
      <c r="J196" s="170"/>
      <c r="K196" s="170"/>
      <c r="L196" s="170"/>
      <c r="M196" s="245"/>
      <c r="N196" s="170"/>
      <c r="O196" s="170"/>
      <c r="P196" s="245"/>
      <c r="Q196" s="169"/>
      <c r="R196" s="171"/>
      <c r="S196" s="374"/>
    </row>
    <row r="197" spans="1:19" ht="15" hidden="1" outlineLevel="1">
      <c r="A197" s="174"/>
      <c r="B197" s="336">
        <v>5</v>
      </c>
      <c r="C197" s="175"/>
      <c r="D197" s="168"/>
      <c r="E197" s="169"/>
      <c r="F197" s="169"/>
      <c r="G197" s="257"/>
      <c r="H197" s="170"/>
      <c r="I197" s="170"/>
      <c r="J197" s="170"/>
      <c r="K197" s="170"/>
      <c r="L197" s="170"/>
      <c r="M197" s="245"/>
      <c r="N197" s="170"/>
      <c r="O197" s="170"/>
      <c r="P197" s="245"/>
      <c r="Q197" s="169"/>
      <c r="R197" s="171"/>
      <c r="S197" s="374"/>
    </row>
    <row r="198" spans="1:19" ht="15" hidden="1" outlineLevel="1">
      <c r="A198" s="174"/>
      <c r="B198" s="336">
        <v>6</v>
      </c>
      <c r="C198" s="175"/>
      <c r="D198" s="168"/>
      <c r="E198" s="169"/>
      <c r="F198" s="169"/>
      <c r="G198" s="257"/>
      <c r="H198" s="170"/>
      <c r="I198" s="170"/>
      <c r="J198" s="170"/>
      <c r="K198" s="170"/>
      <c r="L198" s="170"/>
      <c r="M198" s="245"/>
      <c r="N198" s="170"/>
      <c r="O198" s="170"/>
      <c r="P198" s="245"/>
      <c r="Q198" s="169"/>
      <c r="R198" s="171"/>
      <c r="S198" s="374"/>
    </row>
    <row r="199" spans="1:19" ht="15" hidden="1" outlineLevel="1">
      <c r="A199" s="174"/>
      <c r="B199" s="336">
        <v>7</v>
      </c>
      <c r="C199" s="175"/>
      <c r="D199" s="168"/>
      <c r="E199" s="169"/>
      <c r="F199" s="169"/>
      <c r="G199" s="257"/>
      <c r="H199" s="170"/>
      <c r="I199" s="170"/>
      <c r="J199" s="170"/>
      <c r="K199" s="170"/>
      <c r="L199" s="170"/>
      <c r="M199" s="245"/>
      <c r="N199" s="170"/>
      <c r="O199" s="170"/>
      <c r="P199" s="245"/>
      <c r="Q199" s="169"/>
      <c r="R199" s="171"/>
      <c r="S199" s="374"/>
    </row>
    <row r="200" spans="1:19"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row>
    <row r="201" spans="1:19" s="306" customFormat="1" ht="31.5" collapsed="1">
      <c r="A201" s="243"/>
      <c r="B201" s="341" t="s">
        <v>391</v>
      </c>
      <c r="C201" s="335" t="s">
        <v>228</v>
      </c>
      <c r="D201" s="271"/>
      <c r="E201" s="276"/>
      <c r="F201" s="276"/>
      <c r="G201" s="277"/>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73"/>
      <c r="N201" s="350">
        <f>COUNTA(N204:N210)</f>
        <v>0</v>
      </c>
      <c r="O201" s="355">
        <f>SUM(H201:L201)</f>
        <v>0</v>
      </c>
      <c r="P201" s="273"/>
      <c r="Q201" s="446" t="str">
        <f>IF(COUNTA(Q203:Q211)=0,"",COUNTA(Q203:Q211))</f>
        <v/>
      </c>
      <c r="R201" s="229"/>
      <c r="S201" s="351">
        <f>IF(R201=Instructions!$B$25,Instructions!$C$25,IF(R201=Instructions!$B$26,Instructions!$C$26,IF(R201=Instructions!$B$27,Instructions!$C$27,0)))</f>
        <v>0</v>
      </c>
    </row>
    <row r="202" spans="1:19"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row>
    <row r="203" spans="1:19" ht="191.25" hidden="1" outlineLevel="2">
      <c r="A203" s="178"/>
      <c r="B203" s="4"/>
      <c r="C203" s="337" t="s">
        <v>624</v>
      </c>
      <c r="D203" s="168"/>
      <c r="E203" s="169"/>
      <c r="F203" s="169"/>
      <c r="G203" s="257"/>
      <c r="H203" s="170"/>
      <c r="I203" s="170"/>
      <c r="J203" s="170"/>
      <c r="K203" s="170"/>
      <c r="L203" s="170"/>
      <c r="M203" s="245"/>
      <c r="N203" s="170"/>
      <c r="O203" s="170"/>
      <c r="P203" s="245"/>
      <c r="Q203" s="169"/>
      <c r="R203" s="171"/>
      <c r="S203" s="374"/>
    </row>
    <row r="204" spans="1:19" ht="15" hidden="1" outlineLevel="1">
      <c r="A204" s="174"/>
      <c r="B204" s="336">
        <v>1</v>
      </c>
      <c r="C204" s="175"/>
      <c r="D204" s="168"/>
      <c r="E204" s="169"/>
      <c r="F204" s="172"/>
      <c r="G204" s="257"/>
      <c r="H204" s="170"/>
      <c r="I204" s="170"/>
      <c r="J204" s="170"/>
      <c r="K204" s="170"/>
      <c r="L204" s="170"/>
      <c r="M204" s="245"/>
      <c r="N204" s="170"/>
      <c r="O204" s="170"/>
      <c r="P204" s="245"/>
      <c r="Q204" s="169"/>
      <c r="R204" s="171"/>
      <c r="S204" s="374"/>
    </row>
    <row r="205" spans="1:19" ht="15" hidden="1" outlineLevel="1">
      <c r="A205" s="174"/>
      <c r="B205" s="336">
        <v>2</v>
      </c>
      <c r="C205" s="175"/>
      <c r="D205" s="168"/>
      <c r="E205" s="169"/>
      <c r="F205" s="172"/>
      <c r="G205" s="257"/>
      <c r="H205" s="170"/>
      <c r="I205" s="170"/>
      <c r="J205" s="170"/>
      <c r="K205" s="170"/>
      <c r="L205" s="170"/>
      <c r="M205" s="245"/>
      <c r="N205" s="170"/>
      <c r="O205" s="170"/>
      <c r="P205" s="245"/>
      <c r="Q205" s="169"/>
      <c r="R205" s="171"/>
      <c r="S205" s="374"/>
    </row>
    <row r="206" spans="1:19" ht="15" hidden="1" outlineLevel="1">
      <c r="A206" s="174"/>
      <c r="B206" s="336">
        <v>3</v>
      </c>
      <c r="C206" s="175"/>
      <c r="D206" s="168"/>
      <c r="E206" s="169"/>
      <c r="F206" s="169"/>
      <c r="G206" s="257"/>
      <c r="H206" s="170"/>
      <c r="I206" s="170"/>
      <c r="J206" s="170"/>
      <c r="K206" s="170"/>
      <c r="L206" s="170"/>
      <c r="M206" s="245"/>
      <c r="N206" s="170"/>
      <c r="O206" s="170"/>
      <c r="P206" s="245"/>
      <c r="Q206" s="169"/>
      <c r="R206" s="171"/>
      <c r="S206" s="374"/>
    </row>
    <row r="207" spans="1:19" ht="15" hidden="1" outlineLevel="1">
      <c r="A207" s="174"/>
      <c r="B207" s="336">
        <v>4</v>
      </c>
      <c r="C207" s="175"/>
      <c r="D207" s="168"/>
      <c r="E207" s="169"/>
      <c r="F207" s="172"/>
      <c r="G207" s="257"/>
      <c r="H207" s="170"/>
      <c r="I207" s="170"/>
      <c r="J207" s="170"/>
      <c r="K207" s="170"/>
      <c r="L207" s="170"/>
      <c r="M207" s="245"/>
      <c r="N207" s="170"/>
      <c r="O207" s="170"/>
      <c r="P207" s="245"/>
      <c r="Q207" s="169"/>
      <c r="R207" s="171"/>
      <c r="S207" s="374"/>
    </row>
    <row r="208" spans="1:19" ht="15" hidden="1" outlineLevel="1">
      <c r="A208" s="174"/>
      <c r="B208" s="336">
        <v>5</v>
      </c>
      <c r="C208" s="175"/>
      <c r="D208" s="168"/>
      <c r="E208" s="169"/>
      <c r="F208" s="169"/>
      <c r="G208" s="257"/>
      <c r="H208" s="170"/>
      <c r="I208" s="170"/>
      <c r="J208" s="170"/>
      <c r="K208" s="170"/>
      <c r="L208" s="170"/>
      <c r="M208" s="245"/>
      <c r="N208" s="170"/>
      <c r="O208" s="170"/>
      <c r="P208" s="245"/>
      <c r="Q208" s="169"/>
      <c r="R208" s="171"/>
      <c r="S208" s="374"/>
    </row>
    <row r="209" spans="1:19" ht="15" hidden="1" outlineLevel="1">
      <c r="A209" s="174"/>
      <c r="B209" s="336">
        <v>6</v>
      </c>
      <c r="C209" s="175"/>
      <c r="D209" s="168"/>
      <c r="E209" s="169"/>
      <c r="F209" s="169"/>
      <c r="G209" s="257"/>
      <c r="H209" s="170"/>
      <c r="I209" s="170"/>
      <c r="J209" s="170"/>
      <c r="K209" s="170"/>
      <c r="L209" s="170"/>
      <c r="M209" s="245"/>
      <c r="N209" s="170"/>
      <c r="O209" s="170"/>
      <c r="P209" s="245"/>
      <c r="Q209" s="169"/>
      <c r="R209" s="171"/>
      <c r="S209" s="374"/>
    </row>
    <row r="210" spans="1:19" ht="15" hidden="1" outlineLevel="1">
      <c r="A210" s="174"/>
      <c r="B210" s="336">
        <v>7</v>
      </c>
      <c r="C210" s="175"/>
      <c r="D210" s="168"/>
      <c r="E210" s="169"/>
      <c r="F210" s="169"/>
      <c r="G210" s="257"/>
      <c r="H210" s="170"/>
      <c r="I210" s="170"/>
      <c r="J210" s="170"/>
      <c r="K210" s="170"/>
      <c r="L210" s="170"/>
      <c r="M210" s="245"/>
      <c r="N210" s="170"/>
      <c r="O210" s="170"/>
      <c r="P210" s="245"/>
      <c r="Q210" s="169"/>
      <c r="R210" s="171"/>
      <c r="S210" s="374"/>
    </row>
    <row r="211" spans="1:19"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row>
    <row r="212" spans="1:19" s="306" customFormat="1" ht="31.5" collapsed="1">
      <c r="A212" s="243"/>
      <c r="B212" s="341" t="s">
        <v>392</v>
      </c>
      <c r="C212" s="335" t="s">
        <v>994</v>
      </c>
      <c r="D212" s="271"/>
      <c r="E212" s="276"/>
      <c r="F212" s="276"/>
      <c r="G212" s="277"/>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73"/>
      <c r="N212" s="350">
        <f>COUNTA(N214:N220)</f>
        <v>0</v>
      </c>
      <c r="O212" s="355">
        <f>SUM(H212:L212)</f>
        <v>0</v>
      </c>
      <c r="P212" s="273"/>
      <c r="Q212" s="446" t="str">
        <f>IF(COUNTA(Q213:Q221)=0,"",COUNTA(Q213:Q221))</f>
        <v/>
      </c>
      <c r="R212" s="229"/>
      <c r="S212" s="351">
        <f>IF(R212=Instructions!$B$25,Instructions!$C$25,IF(R212=Instructions!$B$26,Instructions!$C$26,IF(R212=Instructions!$B$27,Instructions!$C$27,0)))</f>
        <v>0</v>
      </c>
    </row>
    <row r="213" spans="1:19" ht="255" hidden="1" outlineLevel="2">
      <c r="A213" s="178"/>
      <c r="B213" s="4"/>
      <c r="C213" s="337" t="s">
        <v>625</v>
      </c>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1</v>
      </c>
      <c r="C214" s="175"/>
      <c r="D214" s="168"/>
      <c r="E214" s="169"/>
      <c r="F214" s="172"/>
      <c r="G214" s="257"/>
      <c r="H214" s="170"/>
      <c r="I214" s="170"/>
      <c r="J214" s="170"/>
      <c r="K214" s="170"/>
      <c r="L214" s="170"/>
      <c r="M214" s="245"/>
      <c r="N214" s="170"/>
      <c r="O214" s="170"/>
      <c r="P214" s="245"/>
      <c r="Q214" s="169"/>
      <c r="R214" s="171"/>
      <c r="S214" s="374"/>
    </row>
    <row r="215" spans="1:19" ht="15" hidden="1" outlineLevel="1">
      <c r="A215" s="174"/>
      <c r="B215" s="336">
        <v>2</v>
      </c>
      <c r="C215" s="175"/>
      <c r="D215" s="168"/>
      <c r="E215" s="169"/>
      <c r="F215" s="172"/>
      <c r="G215" s="257"/>
      <c r="H215" s="170"/>
      <c r="I215" s="170"/>
      <c r="J215" s="170"/>
      <c r="K215" s="170"/>
      <c r="L215" s="170"/>
      <c r="M215" s="245"/>
      <c r="N215" s="170"/>
      <c r="O215" s="170"/>
      <c r="P215" s="245"/>
      <c r="Q215" s="169"/>
      <c r="R215" s="171"/>
      <c r="S215" s="374"/>
    </row>
    <row r="216" spans="1:19" ht="15" hidden="1" outlineLevel="1">
      <c r="A216" s="174"/>
      <c r="B216" s="336">
        <v>3</v>
      </c>
      <c r="C216" s="175"/>
      <c r="D216" s="168"/>
      <c r="E216" s="169"/>
      <c r="F216" s="169"/>
      <c r="G216" s="257"/>
      <c r="H216" s="170"/>
      <c r="I216" s="170"/>
      <c r="J216" s="170"/>
      <c r="K216" s="170"/>
      <c r="L216" s="170"/>
      <c r="M216" s="245"/>
      <c r="N216" s="170"/>
      <c r="O216" s="170"/>
      <c r="P216" s="245"/>
      <c r="Q216" s="169"/>
      <c r="R216" s="171"/>
      <c r="S216" s="374"/>
    </row>
    <row r="217" spans="1:19" ht="15" hidden="1" outlineLevel="1">
      <c r="A217" s="174"/>
      <c r="B217" s="336">
        <v>4</v>
      </c>
      <c r="C217" s="175"/>
      <c r="D217" s="168"/>
      <c r="E217" s="169"/>
      <c r="F217" s="172"/>
      <c r="G217" s="257"/>
      <c r="H217" s="170"/>
      <c r="I217" s="170"/>
      <c r="J217" s="170"/>
      <c r="K217" s="170"/>
      <c r="L217" s="170"/>
      <c r="M217" s="245"/>
      <c r="N217" s="170"/>
      <c r="O217" s="170"/>
      <c r="P217" s="245"/>
      <c r="Q217" s="169"/>
      <c r="R217" s="171"/>
      <c r="S217" s="374"/>
    </row>
    <row r="218" spans="1:19" ht="15" hidden="1" outlineLevel="1">
      <c r="A218" s="174"/>
      <c r="B218" s="336">
        <v>5</v>
      </c>
      <c r="C218" s="175"/>
      <c r="D218" s="168"/>
      <c r="E218" s="169"/>
      <c r="F218" s="169"/>
      <c r="G218" s="257"/>
      <c r="H218" s="170"/>
      <c r="I218" s="170"/>
      <c r="J218" s="170"/>
      <c r="K218" s="170"/>
      <c r="L218" s="170"/>
      <c r="M218" s="245"/>
      <c r="N218" s="170"/>
      <c r="O218" s="170"/>
      <c r="P218" s="245"/>
      <c r="Q218" s="169"/>
      <c r="R218" s="171"/>
      <c r="S218" s="374"/>
    </row>
    <row r="219" spans="1:19" ht="15" hidden="1" outlineLevel="1">
      <c r="A219" s="174"/>
      <c r="B219" s="336">
        <v>6</v>
      </c>
      <c r="C219" s="175"/>
      <c r="D219" s="168"/>
      <c r="E219" s="169"/>
      <c r="F219" s="169"/>
      <c r="G219" s="257"/>
      <c r="H219" s="170"/>
      <c r="I219" s="170"/>
      <c r="J219" s="170"/>
      <c r="K219" s="170"/>
      <c r="L219" s="170"/>
      <c r="M219" s="245"/>
      <c r="N219" s="170"/>
      <c r="O219" s="170"/>
      <c r="P219" s="245"/>
      <c r="Q219" s="169"/>
      <c r="R219" s="171"/>
      <c r="S219" s="374"/>
    </row>
    <row r="220" spans="1:19" ht="15" hidden="1" outlineLevel="1">
      <c r="A220" s="174"/>
      <c r="B220" s="336">
        <v>7</v>
      </c>
      <c r="C220" s="175"/>
      <c r="D220" s="168"/>
      <c r="E220" s="169"/>
      <c r="F220" s="169"/>
      <c r="G220" s="257"/>
      <c r="H220" s="170"/>
      <c r="I220" s="170"/>
      <c r="J220" s="170"/>
      <c r="K220" s="170"/>
      <c r="L220" s="170"/>
      <c r="M220" s="245"/>
      <c r="N220" s="170"/>
      <c r="O220" s="170"/>
      <c r="P220" s="245"/>
      <c r="Q220" s="169"/>
      <c r="R220" s="171"/>
      <c r="S220" s="374"/>
    </row>
    <row r="221" spans="1:19"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row>
    <row r="222" spans="1:19" s="306" customFormat="1" ht="31.5" collapsed="1">
      <c r="A222" s="243"/>
      <c r="B222" s="341" t="s">
        <v>393</v>
      </c>
      <c r="C222" s="335" t="s">
        <v>140</v>
      </c>
      <c r="D222" s="271"/>
      <c r="E222" s="276"/>
      <c r="F222" s="276"/>
      <c r="G222" s="277"/>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73"/>
      <c r="N222" s="350">
        <f>COUNTA(N224:N230)</f>
        <v>0</v>
      </c>
      <c r="O222" s="355">
        <f>SUM(H222:L222)</f>
        <v>0</v>
      </c>
      <c r="P222" s="273"/>
      <c r="Q222" s="446" t="str">
        <f>IF(COUNTA(Q223:Q231)=0,"",COUNTA(Q223:Q231))</f>
        <v/>
      </c>
      <c r="R222" s="229"/>
      <c r="S222" s="351">
        <f>IF(R222=Instructions!$B$25,Instructions!$C$25,IF(R222=Instructions!$B$26,Instructions!$C$26,IF(R222=Instructions!$B$27,Instructions!$C$27,0)))</f>
        <v>0</v>
      </c>
    </row>
    <row r="223" spans="1:19"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1</v>
      </c>
      <c r="C224" s="175"/>
      <c r="D224" s="168"/>
      <c r="E224" s="169"/>
      <c r="F224" s="172"/>
      <c r="G224" s="257"/>
      <c r="H224" s="170"/>
      <c r="I224" s="170"/>
      <c r="J224" s="170"/>
      <c r="K224" s="170"/>
      <c r="L224" s="170"/>
      <c r="M224" s="245"/>
      <c r="N224" s="170"/>
      <c r="O224" s="170"/>
      <c r="P224" s="245"/>
      <c r="Q224" s="169"/>
      <c r="R224" s="171"/>
      <c r="S224" s="374"/>
    </row>
    <row r="225" spans="1:19" ht="15" hidden="1" outlineLevel="1">
      <c r="A225" s="174"/>
      <c r="B225" s="336">
        <v>2</v>
      </c>
      <c r="C225" s="175"/>
      <c r="D225" s="168"/>
      <c r="E225" s="169"/>
      <c r="F225" s="172"/>
      <c r="G225" s="257"/>
      <c r="H225" s="170"/>
      <c r="I225" s="170"/>
      <c r="J225" s="170"/>
      <c r="K225" s="170"/>
      <c r="L225" s="170"/>
      <c r="M225" s="245"/>
      <c r="N225" s="170"/>
      <c r="O225" s="170"/>
      <c r="P225" s="245"/>
      <c r="Q225" s="169"/>
      <c r="R225" s="171"/>
      <c r="S225" s="374"/>
    </row>
    <row r="226" spans="1:19" ht="15" hidden="1" outlineLevel="1">
      <c r="A226" s="174"/>
      <c r="B226" s="336">
        <v>3</v>
      </c>
      <c r="C226" s="175"/>
      <c r="D226" s="168"/>
      <c r="E226" s="169"/>
      <c r="F226" s="169"/>
      <c r="G226" s="257"/>
      <c r="H226" s="170"/>
      <c r="I226" s="170"/>
      <c r="J226" s="170"/>
      <c r="K226" s="170"/>
      <c r="L226" s="170"/>
      <c r="M226" s="245"/>
      <c r="N226" s="170"/>
      <c r="O226" s="170"/>
      <c r="P226" s="245"/>
      <c r="Q226" s="169"/>
      <c r="R226" s="171"/>
      <c r="S226" s="374"/>
    </row>
    <row r="227" spans="1:19" ht="15" hidden="1" outlineLevel="1">
      <c r="A227" s="174"/>
      <c r="B227" s="336">
        <v>4</v>
      </c>
      <c r="C227" s="175"/>
      <c r="D227" s="168"/>
      <c r="E227" s="169"/>
      <c r="F227" s="172"/>
      <c r="G227" s="257"/>
      <c r="H227" s="170"/>
      <c r="I227" s="170"/>
      <c r="J227" s="170"/>
      <c r="K227" s="170"/>
      <c r="L227" s="170"/>
      <c r="M227" s="245"/>
      <c r="N227" s="170"/>
      <c r="O227" s="170"/>
      <c r="P227" s="245"/>
      <c r="Q227" s="169"/>
      <c r="R227" s="171"/>
      <c r="S227" s="374"/>
    </row>
    <row r="228" spans="1:19" ht="15" hidden="1" outlineLevel="1">
      <c r="A228" s="174"/>
      <c r="B228" s="336">
        <v>5</v>
      </c>
      <c r="C228" s="175"/>
      <c r="D228" s="168"/>
      <c r="E228" s="169"/>
      <c r="F228" s="169"/>
      <c r="G228" s="257"/>
      <c r="H228" s="170"/>
      <c r="I228" s="170"/>
      <c r="J228" s="170"/>
      <c r="K228" s="170"/>
      <c r="L228" s="170"/>
      <c r="M228" s="245"/>
      <c r="N228" s="170"/>
      <c r="O228" s="170"/>
      <c r="P228" s="245"/>
      <c r="Q228" s="169"/>
      <c r="R228" s="171"/>
      <c r="S228" s="374"/>
    </row>
    <row r="229" spans="1:19" ht="15" hidden="1" outlineLevel="1">
      <c r="A229" s="174"/>
      <c r="B229" s="336">
        <v>6</v>
      </c>
      <c r="C229" s="175"/>
      <c r="D229" s="168"/>
      <c r="E229" s="169"/>
      <c r="F229" s="169"/>
      <c r="G229" s="257"/>
      <c r="H229" s="170"/>
      <c r="I229" s="170"/>
      <c r="J229" s="170"/>
      <c r="K229" s="170"/>
      <c r="L229" s="170"/>
      <c r="M229" s="245"/>
      <c r="N229" s="170"/>
      <c r="O229" s="170"/>
      <c r="P229" s="245"/>
      <c r="Q229" s="169"/>
      <c r="R229" s="171"/>
      <c r="S229" s="374"/>
    </row>
    <row r="230" spans="1:19" ht="15" hidden="1" outlineLevel="1">
      <c r="A230" s="174"/>
      <c r="B230" s="336">
        <v>7</v>
      </c>
      <c r="C230" s="175"/>
      <c r="D230" s="168"/>
      <c r="E230" s="169"/>
      <c r="F230" s="169"/>
      <c r="G230" s="257"/>
      <c r="H230" s="170"/>
      <c r="I230" s="170"/>
      <c r="J230" s="170"/>
      <c r="K230" s="170"/>
      <c r="L230" s="170"/>
      <c r="M230" s="245"/>
      <c r="N230" s="170"/>
      <c r="O230" s="170"/>
      <c r="P230" s="245"/>
      <c r="Q230" s="169"/>
      <c r="R230" s="171"/>
      <c r="S230" s="374"/>
    </row>
    <row r="231" spans="1:19"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row>
    <row r="232" spans="1:19" ht="27.75">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row>
    <row r="233" spans="1:19" s="306" customFormat="1" ht="31.5" collapsed="1">
      <c r="A233" s="243"/>
      <c r="B233" s="341" t="s">
        <v>395</v>
      </c>
      <c r="C233" s="335" t="s">
        <v>141</v>
      </c>
      <c r="D233" s="271"/>
      <c r="E233" s="276"/>
      <c r="F233" s="276"/>
      <c r="G233" s="277"/>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73"/>
      <c r="N233" s="350">
        <f>COUNTA(N236:N242)</f>
        <v>0</v>
      </c>
      <c r="O233" s="355">
        <f>SUM(H233:L233)</f>
        <v>0</v>
      </c>
      <c r="P233" s="273"/>
      <c r="Q233" s="446" t="str">
        <f>IF(COUNTA(Q235:Q243)=0,"",COUNTA(Q235:Q243))</f>
        <v/>
      </c>
      <c r="R233" s="229"/>
      <c r="S233" s="351">
        <f>IF(R233=Instructions!$B$25,Instructions!$C$25,IF(R233=Instructions!$B$26,Instructions!$C$26,IF(R233=Instructions!$B$27,Instructions!$C$27,0)))</f>
        <v>0</v>
      </c>
    </row>
    <row r="234" spans="1:19" ht="102" hidden="1" outlineLevel="2">
      <c r="A234" s="178"/>
      <c r="B234" s="4"/>
      <c r="C234" s="337" t="s">
        <v>583</v>
      </c>
      <c r="D234" s="168"/>
      <c r="E234" s="169"/>
      <c r="F234" s="169"/>
      <c r="G234" s="257"/>
      <c r="H234" s="170"/>
      <c r="I234" s="170"/>
      <c r="J234" s="170"/>
      <c r="K234" s="170"/>
      <c r="L234" s="170"/>
      <c r="M234" s="245"/>
      <c r="N234" s="170"/>
      <c r="O234" s="170"/>
      <c r="P234" s="245"/>
      <c r="Q234" s="169"/>
      <c r="R234" s="171"/>
      <c r="S234" s="374"/>
    </row>
    <row r="235" spans="1:19" ht="206.25" hidden="1" customHeight="1" outlineLevel="2">
      <c r="A235" s="178"/>
      <c r="B235" s="4"/>
      <c r="C235" s="337" t="s">
        <v>574</v>
      </c>
      <c r="D235" s="168"/>
      <c r="E235" s="169"/>
      <c r="F235" s="169"/>
      <c r="G235" s="257"/>
      <c r="H235" s="170"/>
      <c r="I235" s="170"/>
      <c r="J235" s="170"/>
      <c r="K235" s="170"/>
      <c r="L235" s="170"/>
      <c r="M235" s="245"/>
      <c r="N235" s="170"/>
      <c r="O235" s="170"/>
      <c r="P235" s="245"/>
      <c r="Q235" s="169"/>
      <c r="R235" s="171"/>
      <c r="S235" s="374"/>
    </row>
    <row r="236" spans="1:19" ht="15" hidden="1" outlineLevel="1">
      <c r="A236" s="174"/>
      <c r="B236" s="336">
        <v>1</v>
      </c>
      <c r="C236" s="175"/>
      <c r="D236" s="168"/>
      <c r="E236" s="169"/>
      <c r="F236" s="172"/>
      <c r="G236" s="257"/>
      <c r="H236" s="170"/>
      <c r="I236" s="170"/>
      <c r="J236" s="170"/>
      <c r="K236" s="170"/>
      <c r="L236" s="170"/>
      <c r="M236" s="245"/>
      <c r="N236" s="170"/>
      <c r="O236" s="170"/>
      <c r="P236" s="245"/>
      <c r="Q236" s="169"/>
      <c r="R236" s="171"/>
      <c r="S236" s="374"/>
    </row>
    <row r="237" spans="1:19" ht="15" hidden="1" outlineLevel="1">
      <c r="A237" s="174"/>
      <c r="B237" s="336">
        <v>2</v>
      </c>
      <c r="C237" s="175"/>
      <c r="D237" s="168"/>
      <c r="E237" s="169"/>
      <c r="F237" s="172"/>
      <c r="G237" s="257"/>
      <c r="H237" s="170"/>
      <c r="I237" s="170"/>
      <c r="J237" s="170"/>
      <c r="K237" s="170"/>
      <c r="L237" s="170"/>
      <c r="M237" s="245"/>
      <c r="N237" s="170"/>
      <c r="O237" s="170"/>
      <c r="P237" s="245"/>
      <c r="Q237" s="169"/>
      <c r="R237" s="171"/>
      <c r="S237" s="374"/>
    </row>
    <row r="238" spans="1:19" ht="15" hidden="1" outlineLevel="1">
      <c r="A238" s="174"/>
      <c r="B238" s="336">
        <v>3</v>
      </c>
      <c r="C238" s="175"/>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4</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5</v>
      </c>
      <c r="C240" s="175"/>
      <c r="D240" s="168"/>
      <c r="E240" s="169"/>
      <c r="F240" s="169"/>
      <c r="G240" s="257"/>
      <c r="H240" s="170"/>
      <c r="I240" s="170"/>
      <c r="J240" s="170"/>
      <c r="K240" s="170"/>
      <c r="L240" s="170"/>
      <c r="M240" s="245"/>
      <c r="N240" s="170"/>
      <c r="O240" s="170"/>
      <c r="P240" s="245"/>
      <c r="Q240" s="169"/>
      <c r="R240" s="171"/>
      <c r="S240" s="374"/>
    </row>
    <row r="241" spans="1:19" ht="15" hidden="1" outlineLevel="1">
      <c r="A241" s="174"/>
      <c r="B241" s="336">
        <v>6</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7</v>
      </c>
      <c r="C242" s="175"/>
      <c r="D242" s="168"/>
      <c r="E242" s="169"/>
      <c r="F242" s="169"/>
      <c r="G242" s="257"/>
      <c r="H242" s="170"/>
      <c r="I242" s="170"/>
      <c r="J242" s="170"/>
      <c r="K242" s="170"/>
      <c r="L242" s="170"/>
      <c r="M242" s="245"/>
      <c r="N242" s="170"/>
      <c r="O242" s="170"/>
      <c r="P242" s="245"/>
      <c r="Q242" s="169"/>
      <c r="R242" s="171"/>
      <c r="S242" s="374"/>
    </row>
    <row r="243" spans="1:19"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row>
    <row r="244" spans="1:19" s="306" customFormat="1" ht="47.25" collapsed="1">
      <c r="A244" s="243"/>
      <c r="B244" s="341" t="s">
        <v>397</v>
      </c>
      <c r="C244" s="335" t="s">
        <v>995</v>
      </c>
      <c r="D244" s="271"/>
      <c r="E244" s="276"/>
      <c r="F244" s="276"/>
      <c r="G244" s="277"/>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73"/>
      <c r="N244" s="350">
        <f>COUNTA(N247:N253)</f>
        <v>0</v>
      </c>
      <c r="O244" s="355">
        <f>SUM(H244:L244)</f>
        <v>0</v>
      </c>
      <c r="P244" s="273"/>
      <c r="Q244" s="446" t="str">
        <f>IF(COUNTA(Q246:Q254)=0,"",COUNTA(Q246:Q254))</f>
        <v/>
      </c>
      <c r="R244" s="229"/>
      <c r="S244" s="351">
        <f>IF(R244=Instructions!$B$25,Instructions!$C$25,IF(R244=Instructions!$B$26,Instructions!$C$26,IF(R244=Instructions!$B$27,Instructions!$C$27,0)))</f>
        <v>0</v>
      </c>
    </row>
    <row r="245" spans="1:19"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row>
    <row r="246" spans="1:19" ht="196.5" hidden="1" customHeight="1" outlineLevel="2">
      <c r="A246" s="178"/>
      <c r="B246" s="375"/>
      <c r="C246" s="352" t="s">
        <v>615</v>
      </c>
      <c r="D246" s="168"/>
      <c r="E246" s="169"/>
      <c r="F246" s="169"/>
      <c r="G246" s="257"/>
      <c r="H246" s="170"/>
      <c r="I246" s="170"/>
      <c r="J246" s="170"/>
      <c r="K246" s="170"/>
      <c r="L246" s="170"/>
      <c r="M246" s="245"/>
      <c r="N246" s="170"/>
      <c r="O246" s="170"/>
      <c r="P246" s="245"/>
      <c r="Q246" s="169"/>
      <c r="R246" s="171"/>
      <c r="S246" s="374"/>
    </row>
    <row r="247" spans="1:19" ht="15" hidden="1" outlineLevel="1">
      <c r="A247" s="174"/>
      <c r="B247" s="336">
        <v>1</v>
      </c>
      <c r="C247" s="175"/>
      <c r="D247" s="168"/>
      <c r="E247" s="169"/>
      <c r="F247" s="172"/>
      <c r="G247" s="257"/>
      <c r="H247" s="170"/>
      <c r="I247" s="170"/>
      <c r="J247" s="170"/>
      <c r="K247" s="170"/>
      <c r="L247" s="170"/>
      <c r="M247" s="245"/>
      <c r="N247" s="170"/>
      <c r="O247" s="170"/>
      <c r="P247" s="245"/>
      <c r="Q247" s="169"/>
      <c r="R247" s="171"/>
      <c r="S247" s="374"/>
    </row>
    <row r="248" spans="1:19" ht="15" hidden="1" outlineLevel="1">
      <c r="A248" s="174"/>
      <c r="B248" s="336">
        <v>2</v>
      </c>
      <c r="C248" s="175"/>
      <c r="D248" s="168"/>
      <c r="E248" s="169"/>
      <c r="F248" s="172"/>
      <c r="G248" s="257"/>
      <c r="H248" s="170"/>
      <c r="I248" s="170"/>
      <c r="J248" s="170"/>
      <c r="K248" s="170"/>
      <c r="L248" s="170"/>
      <c r="M248" s="245"/>
      <c r="N248" s="170"/>
      <c r="O248" s="170"/>
      <c r="P248" s="245"/>
      <c r="Q248" s="169"/>
      <c r="R248" s="171"/>
      <c r="S248" s="374"/>
    </row>
    <row r="249" spans="1:19" ht="15" hidden="1" outlineLevel="1">
      <c r="A249" s="174"/>
      <c r="B249" s="336">
        <v>3</v>
      </c>
      <c r="C249" s="175"/>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4</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5</v>
      </c>
      <c r="C251" s="175"/>
      <c r="D251" s="168"/>
      <c r="E251" s="169"/>
      <c r="F251" s="169"/>
      <c r="G251" s="257"/>
      <c r="H251" s="170"/>
      <c r="I251" s="170"/>
      <c r="J251" s="170"/>
      <c r="K251" s="170"/>
      <c r="L251" s="170"/>
      <c r="M251" s="245"/>
      <c r="N251" s="170"/>
      <c r="O251" s="170"/>
      <c r="P251" s="245"/>
      <c r="Q251" s="169"/>
      <c r="R251" s="171"/>
      <c r="S251" s="374"/>
    </row>
    <row r="252" spans="1:19" ht="15" hidden="1" outlineLevel="1">
      <c r="A252" s="174"/>
      <c r="B252" s="336">
        <v>6</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7</v>
      </c>
      <c r="C253" s="175"/>
      <c r="D253" s="168"/>
      <c r="E253" s="169"/>
      <c r="F253" s="169"/>
      <c r="G253" s="257"/>
      <c r="H253" s="170"/>
      <c r="I253" s="170"/>
      <c r="J253" s="170"/>
      <c r="K253" s="170"/>
      <c r="L253" s="170"/>
      <c r="M253" s="245"/>
      <c r="N253" s="170"/>
      <c r="O253" s="170"/>
      <c r="P253" s="245"/>
      <c r="Q253" s="169"/>
      <c r="R253" s="171"/>
      <c r="S253" s="374"/>
    </row>
    <row r="254" spans="1:19"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row>
    <row r="255" spans="1:19">
      <c r="Q25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3"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386" priority="3267" stopIfTrue="1" operator="equal">
      <formula>"NR"</formula>
    </cfRule>
    <cfRule type="cellIs" dxfId="14385" priority="3268" stopIfTrue="1" operator="equal">
      <formula>"U"</formula>
    </cfRule>
    <cfRule type="cellIs" dxfId="14384" priority="3269" stopIfTrue="1" operator="equal">
      <formula>"S"</formula>
    </cfRule>
  </conditionalFormatting>
  <conditionalFormatting sqref="R4">
    <cfRule type="cellIs" dxfId="14383" priority="802" stopIfTrue="1" operator="equal">
      <formula>"NR"</formula>
    </cfRule>
    <cfRule type="cellIs" dxfId="14382" priority="803" stopIfTrue="1" operator="equal">
      <formula>"U"</formula>
    </cfRule>
    <cfRule type="cellIs" dxfId="14381" priority="804" stopIfTrue="1" operator="equal">
      <formula>"S"</formula>
    </cfRule>
  </conditionalFormatting>
  <conditionalFormatting sqref="R89">
    <cfRule type="cellIs" dxfId="14380" priority="799" stopIfTrue="1" operator="equal">
      <formula>"NR"</formula>
    </cfRule>
    <cfRule type="cellIs" dxfId="14379" priority="800" stopIfTrue="1" operator="equal">
      <formula>"U"</formula>
    </cfRule>
    <cfRule type="cellIs" dxfId="14378" priority="801" stopIfTrue="1" operator="equal">
      <formula>"S"</formula>
    </cfRule>
  </conditionalFormatting>
  <conditionalFormatting sqref="R126">
    <cfRule type="cellIs" dxfId="14377" priority="796" stopIfTrue="1" operator="equal">
      <formula>"NR"</formula>
    </cfRule>
    <cfRule type="cellIs" dxfId="14376" priority="797" stopIfTrue="1" operator="equal">
      <formula>"U"</formula>
    </cfRule>
    <cfRule type="cellIs" dxfId="14375" priority="798" stopIfTrue="1" operator="equal">
      <formula>"S"</formula>
    </cfRule>
  </conditionalFormatting>
  <conditionalFormatting sqref="R232">
    <cfRule type="cellIs" dxfId="14374" priority="793" stopIfTrue="1" operator="equal">
      <formula>"NR"</formula>
    </cfRule>
    <cfRule type="cellIs" dxfId="14373" priority="794" stopIfTrue="1" operator="equal">
      <formula>"U"</formula>
    </cfRule>
    <cfRule type="cellIs" dxfId="14372" priority="795" stopIfTrue="1" operator="equal">
      <formula>"S"</formula>
    </cfRule>
  </conditionalFormatting>
  <conditionalFormatting sqref="R5">
    <cfRule type="expression" dxfId="14371" priority="787" stopIfTrue="1">
      <formula>OR($R5="FI",$R5="Green",$R5="High")</formula>
    </cfRule>
    <cfRule type="expression" dxfId="14370" priority="788" stopIfTrue="1">
      <formula>OR($R5="NI",$R5="Red",$R5="Low")</formula>
    </cfRule>
    <cfRule type="cellIs" dxfId="14369" priority="789" stopIfTrue="1" operator="equal">
      <formula>"PI"</formula>
    </cfRule>
    <cfRule type="expression" dxfId="14368" priority="790" stopIfTrue="1">
      <formula>OR($R5="LI",$R5="Yellow",$R5="Medium")</formula>
    </cfRule>
    <cfRule type="expression" dxfId="14367" priority="791" stopIfTrue="1">
      <formula>OR($R5="NY",$R5="Not Yet")</formula>
    </cfRule>
    <cfRule type="cellIs" dxfId="14366" priority="792" stopIfTrue="1" operator="equal">
      <formula>"Out of Scope"</formula>
    </cfRule>
  </conditionalFormatting>
  <conditionalFormatting sqref="R17">
    <cfRule type="expression" dxfId="14365" priority="781" stopIfTrue="1">
      <formula>OR($R17="FI",$R17="Green",$R17="High")</formula>
    </cfRule>
    <cfRule type="expression" dxfId="14364" priority="782" stopIfTrue="1">
      <formula>OR($R17="NI",$R17="Red",$R17="Low")</formula>
    </cfRule>
    <cfRule type="cellIs" dxfId="14363" priority="783" stopIfTrue="1" operator="equal">
      <formula>"PI"</formula>
    </cfRule>
    <cfRule type="expression" dxfId="14362" priority="784" stopIfTrue="1">
      <formula>OR($R17="LI",$R17="Yellow",$R17="Medium")</formula>
    </cfRule>
    <cfRule type="expression" dxfId="14361" priority="785" stopIfTrue="1">
      <formula>OR($R17="NY",$R17="Not Yet")</formula>
    </cfRule>
    <cfRule type="cellIs" dxfId="14360" priority="786" stopIfTrue="1" operator="equal">
      <formula>"Out of Scope"</formula>
    </cfRule>
  </conditionalFormatting>
  <conditionalFormatting sqref="R29">
    <cfRule type="expression" dxfId="14359" priority="775" stopIfTrue="1">
      <formula>OR($R29="FI",$R29="Green",$R29="High")</formula>
    </cfRule>
    <cfRule type="expression" dxfId="14358" priority="776" stopIfTrue="1">
      <formula>OR($R29="NI",$R29="Red",$R29="Low")</formula>
    </cfRule>
    <cfRule type="cellIs" dxfId="14357" priority="777" stopIfTrue="1" operator="equal">
      <formula>"PI"</formula>
    </cfRule>
    <cfRule type="expression" dxfId="14356" priority="778" stopIfTrue="1">
      <formula>OR($R29="LI",$R29="Yellow",$R29="Medium")</formula>
    </cfRule>
    <cfRule type="expression" dxfId="14355" priority="779" stopIfTrue="1">
      <formula>OR($R29="NY",$R29="Not Yet")</formula>
    </cfRule>
    <cfRule type="cellIs" dxfId="14354" priority="780" stopIfTrue="1" operator="equal">
      <formula>"Out of Scope"</formula>
    </cfRule>
  </conditionalFormatting>
  <conditionalFormatting sqref="R41">
    <cfRule type="expression" dxfId="14353" priority="769" stopIfTrue="1">
      <formula>OR($R41="FI",$R41="Green",$R41="High")</formula>
    </cfRule>
    <cfRule type="expression" dxfId="14352" priority="770" stopIfTrue="1">
      <formula>OR($R41="NI",$R41="Red",$R41="Low")</formula>
    </cfRule>
    <cfRule type="cellIs" dxfId="14351" priority="771" stopIfTrue="1" operator="equal">
      <formula>"PI"</formula>
    </cfRule>
    <cfRule type="expression" dxfId="14350" priority="772" stopIfTrue="1">
      <formula>OR($R41="LI",$R41="Yellow",$R41="Medium")</formula>
    </cfRule>
    <cfRule type="expression" dxfId="14349" priority="773" stopIfTrue="1">
      <formula>OR($R41="NY",$R41="Not Yet")</formula>
    </cfRule>
    <cfRule type="cellIs" dxfId="14348" priority="774" stopIfTrue="1" operator="equal">
      <formula>"Out of Scope"</formula>
    </cfRule>
  </conditionalFormatting>
  <conditionalFormatting sqref="R53">
    <cfRule type="expression" dxfId="14347" priority="763" stopIfTrue="1">
      <formula>OR($R53="FI",$R53="Green",$R53="High")</formula>
    </cfRule>
    <cfRule type="expression" dxfId="14346" priority="764" stopIfTrue="1">
      <formula>OR($R53="NI",$R53="Red",$R53="Low")</formula>
    </cfRule>
    <cfRule type="cellIs" dxfId="14345" priority="765" stopIfTrue="1" operator="equal">
      <formula>"PI"</formula>
    </cfRule>
    <cfRule type="expression" dxfId="14344" priority="766" stopIfTrue="1">
      <formula>OR($R53="LI",$R53="Yellow",$R53="Medium")</formula>
    </cfRule>
    <cfRule type="expression" dxfId="14343" priority="767" stopIfTrue="1">
      <formula>OR($R53="NY",$R53="Not Yet")</formula>
    </cfRule>
    <cfRule type="cellIs" dxfId="14342" priority="768" stopIfTrue="1" operator="equal">
      <formula>"Out of Scope"</formula>
    </cfRule>
  </conditionalFormatting>
  <conditionalFormatting sqref="R65">
    <cfRule type="expression" dxfId="14341" priority="757" stopIfTrue="1">
      <formula>OR($R65="FI",$R65="Green",$R65="High")</formula>
    </cfRule>
    <cfRule type="expression" dxfId="14340" priority="758" stopIfTrue="1">
      <formula>OR($R65="NI",$R65="Red",$R65="Low")</formula>
    </cfRule>
    <cfRule type="cellIs" dxfId="14339" priority="759" stopIfTrue="1" operator="equal">
      <formula>"PI"</formula>
    </cfRule>
    <cfRule type="expression" dxfId="14338" priority="760" stopIfTrue="1">
      <formula>OR($R65="LI",$R65="Yellow",$R65="Medium")</formula>
    </cfRule>
    <cfRule type="expression" dxfId="14337" priority="761" stopIfTrue="1">
      <formula>OR($R65="NY",$R65="Not Yet")</formula>
    </cfRule>
    <cfRule type="cellIs" dxfId="14336" priority="762" stopIfTrue="1" operator="equal">
      <formula>"Out of Scope"</formula>
    </cfRule>
  </conditionalFormatting>
  <conditionalFormatting sqref="R77">
    <cfRule type="expression" dxfId="14335" priority="751" stopIfTrue="1">
      <formula>OR($R77="FI",$R77="Green",$R77="High")</formula>
    </cfRule>
    <cfRule type="expression" dxfId="14334" priority="752" stopIfTrue="1">
      <formula>OR($R77="NI",$R77="Red",$R77="Low")</formula>
    </cfRule>
    <cfRule type="cellIs" dxfId="14333" priority="753" stopIfTrue="1" operator="equal">
      <formula>"PI"</formula>
    </cfRule>
    <cfRule type="expression" dxfId="14332" priority="754" stopIfTrue="1">
      <formula>OR($R77="LI",$R77="Yellow",$R77="Medium")</formula>
    </cfRule>
    <cfRule type="expression" dxfId="14331" priority="755" stopIfTrue="1">
      <formula>OR($R77="NY",$R77="Not Yet")</formula>
    </cfRule>
    <cfRule type="cellIs" dxfId="14330" priority="756" stopIfTrue="1" operator="equal">
      <formula>"Out of Scope"</formula>
    </cfRule>
  </conditionalFormatting>
  <conditionalFormatting sqref="R90">
    <cfRule type="expression" dxfId="14329" priority="745" stopIfTrue="1">
      <formula>OR($R90="FI",$R90="Green",$R90="High")</formula>
    </cfRule>
    <cfRule type="expression" dxfId="14328" priority="746" stopIfTrue="1">
      <formula>OR($R90="NI",$R90="Red",$R90="Low")</formula>
    </cfRule>
    <cfRule type="cellIs" dxfId="14327" priority="747" stopIfTrue="1" operator="equal">
      <formula>"PI"</formula>
    </cfRule>
    <cfRule type="expression" dxfId="14326" priority="748" stopIfTrue="1">
      <formula>OR($R90="LI",$R90="Yellow",$R90="Medium")</formula>
    </cfRule>
    <cfRule type="expression" dxfId="14325" priority="749" stopIfTrue="1">
      <formula>OR($R90="NY",$R90="Not Yet")</formula>
    </cfRule>
    <cfRule type="cellIs" dxfId="14324" priority="750" stopIfTrue="1" operator="equal">
      <formula>"Out of Scope"</formula>
    </cfRule>
  </conditionalFormatting>
  <conditionalFormatting sqref="R102">
    <cfRule type="expression" dxfId="14323" priority="739" stopIfTrue="1">
      <formula>OR($R102="FI",$R102="Green",$R102="High")</formula>
    </cfRule>
    <cfRule type="expression" dxfId="14322" priority="740" stopIfTrue="1">
      <formula>OR($R102="NI",$R102="Red",$R102="Low")</formula>
    </cfRule>
    <cfRule type="cellIs" dxfId="14321" priority="741" stopIfTrue="1" operator="equal">
      <formula>"PI"</formula>
    </cfRule>
    <cfRule type="expression" dxfId="14320" priority="742" stopIfTrue="1">
      <formula>OR($R102="LI",$R102="Yellow",$R102="Medium")</formula>
    </cfRule>
    <cfRule type="expression" dxfId="14319" priority="743" stopIfTrue="1">
      <formula>OR($R102="NY",$R102="Not Yet")</formula>
    </cfRule>
    <cfRule type="cellIs" dxfId="14318" priority="744" stopIfTrue="1" operator="equal">
      <formula>"Out of Scope"</formula>
    </cfRule>
  </conditionalFormatting>
  <conditionalFormatting sqref="R114">
    <cfRule type="expression" dxfId="14317" priority="733" stopIfTrue="1">
      <formula>OR($R114="FI",$R114="Green",$R114="High")</formula>
    </cfRule>
    <cfRule type="expression" dxfId="14316" priority="734" stopIfTrue="1">
      <formula>OR($R114="NI",$R114="Red",$R114="Low")</formula>
    </cfRule>
    <cfRule type="cellIs" dxfId="14315" priority="735" stopIfTrue="1" operator="equal">
      <formula>"PI"</formula>
    </cfRule>
    <cfRule type="expression" dxfId="14314" priority="736" stopIfTrue="1">
      <formula>OR($R114="LI",$R114="Yellow",$R114="Medium")</formula>
    </cfRule>
    <cfRule type="expression" dxfId="14313" priority="737" stopIfTrue="1">
      <formula>OR($R114="NY",$R114="Not Yet")</formula>
    </cfRule>
    <cfRule type="cellIs" dxfId="14312" priority="738" stopIfTrue="1" operator="equal">
      <formula>"Out of Scope"</formula>
    </cfRule>
  </conditionalFormatting>
  <conditionalFormatting sqref="R127">
    <cfRule type="expression" dxfId="14311" priority="727" stopIfTrue="1">
      <formula>OR($R127="FI",$R127="Green",$R127="High")</formula>
    </cfRule>
    <cfRule type="expression" dxfId="14310" priority="728" stopIfTrue="1">
      <formula>OR($R127="NI",$R127="Red",$R127="Low")</formula>
    </cfRule>
    <cfRule type="cellIs" dxfId="14309" priority="729" stopIfTrue="1" operator="equal">
      <formula>"PI"</formula>
    </cfRule>
    <cfRule type="expression" dxfId="14308" priority="730" stopIfTrue="1">
      <formula>OR($R127="LI",$R127="Yellow",$R127="Medium")</formula>
    </cfRule>
    <cfRule type="expression" dxfId="14307" priority="731" stopIfTrue="1">
      <formula>OR($R127="NY",$R127="Not Yet")</formula>
    </cfRule>
    <cfRule type="cellIs" dxfId="14306" priority="732" stopIfTrue="1" operator="equal">
      <formula>"Out of Scope"</formula>
    </cfRule>
  </conditionalFormatting>
  <conditionalFormatting sqref="R138">
    <cfRule type="expression" dxfId="14305" priority="721" stopIfTrue="1">
      <formula>OR($R138="FI",$R138="Green",$R138="High")</formula>
    </cfRule>
    <cfRule type="expression" dxfId="14304" priority="722" stopIfTrue="1">
      <formula>OR($R138="NI",$R138="Red",$R138="Low")</formula>
    </cfRule>
    <cfRule type="cellIs" dxfId="14303" priority="723" stopIfTrue="1" operator="equal">
      <formula>"PI"</formula>
    </cfRule>
    <cfRule type="expression" dxfId="14302" priority="724" stopIfTrue="1">
      <formula>OR($R138="LI",$R138="Yellow",$R138="Medium")</formula>
    </cfRule>
    <cfRule type="expression" dxfId="14301" priority="725" stopIfTrue="1">
      <formula>OR($R138="NY",$R138="Not Yet")</formula>
    </cfRule>
    <cfRule type="cellIs" dxfId="14300" priority="726" stopIfTrue="1" operator="equal">
      <formula>"Out of Scope"</formula>
    </cfRule>
  </conditionalFormatting>
  <conditionalFormatting sqref="R149">
    <cfRule type="expression" dxfId="14299" priority="715" stopIfTrue="1">
      <formula>OR($R149="FI",$R149="Green",$R149="High")</formula>
    </cfRule>
    <cfRule type="expression" dxfId="14298" priority="716" stopIfTrue="1">
      <formula>OR($R149="NI",$R149="Red",$R149="Low")</formula>
    </cfRule>
    <cfRule type="cellIs" dxfId="14297" priority="717" stopIfTrue="1" operator="equal">
      <formula>"PI"</formula>
    </cfRule>
    <cfRule type="expression" dxfId="14296" priority="718" stopIfTrue="1">
      <formula>OR($R149="LI",$R149="Yellow",$R149="Medium")</formula>
    </cfRule>
    <cfRule type="expression" dxfId="14295" priority="719" stopIfTrue="1">
      <formula>OR($R149="NY",$R149="Not Yet")</formula>
    </cfRule>
    <cfRule type="cellIs" dxfId="14294" priority="720" stopIfTrue="1" operator="equal">
      <formula>"Out of Scope"</formula>
    </cfRule>
  </conditionalFormatting>
  <conditionalFormatting sqref="R159">
    <cfRule type="expression" dxfId="14293" priority="709" stopIfTrue="1">
      <formula>OR($R159="FI",$R159="Green",$R159="High")</formula>
    </cfRule>
    <cfRule type="expression" dxfId="14292" priority="710" stopIfTrue="1">
      <formula>OR($R159="NI",$R159="Red",$R159="Low")</formula>
    </cfRule>
    <cfRule type="cellIs" dxfId="14291" priority="711" stopIfTrue="1" operator="equal">
      <formula>"PI"</formula>
    </cfRule>
    <cfRule type="expression" dxfId="14290" priority="712" stopIfTrue="1">
      <formula>OR($R159="LI",$R159="Yellow",$R159="Medium")</formula>
    </cfRule>
    <cfRule type="expression" dxfId="14289" priority="713" stopIfTrue="1">
      <formula>OR($R159="NY",$R159="Not Yet")</formula>
    </cfRule>
    <cfRule type="cellIs" dxfId="14288" priority="714" stopIfTrue="1" operator="equal">
      <formula>"Out of Scope"</formula>
    </cfRule>
  </conditionalFormatting>
  <conditionalFormatting sqref="R170">
    <cfRule type="expression" dxfId="14287" priority="703" stopIfTrue="1">
      <formula>OR($R170="FI",$R170="Green",$R170="High")</formula>
    </cfRule>
    <cfRule type="expression" dxfId="14286" priority="704" stopIfTrue="1">
      <formula>OR($R170="NI",$R170="Red",$R170="Low")</formula>
    </cfRule>
    <cfRule type="cellIs" dxfId="14285" priority="705" stopIfTrue="1" operator="equal">
      <formula>"PI"</formula>
    </cfRule>
    <cfRule type="expression" dxfId="14284" priority="706" stopIfTrue="1">
      <formula>OR($R170="LI",$R170="Yellow",$R170="Medium")</formula>
    </cfRule>
    <cfRule type="expression" dxfId="14283" priority="707" stopIfTrue="1">
      <formula>OR($R170="NY",$R170="Not Yet")</formula>
    </cfRule>
    <cfRule type="cellIs" dxfId="14282" priority="708" stopIfTrue="1" operator="equal">
      <formula>"Out of Scope"</formula>
    </cfRule>
  </conditionalFormatting>
  <conditionalFormatting sqref="R180">
    <cfRule type="expression" dxfId="14281" priority="697" stopIfTrue="1">
      <formula>OR($R180="FI",$R180="Green",$R180="High")</formula>
    </cfRule>
    <cfRule type="expression" dxfId="14280" priority="698" stopIfTrue="1">
      <formula>OR($R180="NI",$R180="Red",$R180="Low")</formula>
    </cfRule>
    <cfRule type="cellIs" dxfId="14279" priority="699" stopIfTrue="1" operator="equal">
      <formula>"PI"</formula>
    </cfRule>
    <cfRule type="expression" dxfId="14278" priority="700" stopIfTrue="1">
      <formula>OR($R180="LI",$R180="Yellow",$R180="Medium")</formula>
    </cfRule>
    <cfRule type="expression" dxfId="14277" priority="701" stopIfTrue="1">
      <formula>OR($R180="NY",$R180="Not Yet")</formula>
    </cfRule>
    <cfRule type="cellIs" dxfId="14276" priority="702" stopIfTrue="1" operator="equal">
      <formula>"Out of Scope"</formula>
    </cfRule>
  </conditionalFormatting>
  <conditionalFormatting sqref="R190">
    <cfRule type="expression" dxfId="14275" priority="691" stopIfTrue="1">
      <formula>OR($R190="FI",$R190="Green",$R190="High")</formula>
    </cfRule>
    <cfRule type="expression" dxfId="14274" priority="692" stopIfTrue="1">
      <formula>OR($R190="NI",$R190="Red",$R190="Low")</formula>
    </cfRule>
    <cfRule type="cellIs" dxfId="14273" priority="693" stopIfTrue="1" operator="equal">
      <formula>"PI"</formula>
    </cfRule>
    <cfRule type="expression" dxfId="14272" priority="694" stopIfTrue="1">
      <formula>OR($R190="LI",$R190="Yellow",$R190="Medium")</formula>
    </cfRule>
    <cfRule type="expression" dxfId="14271" priority="695" stopIfTrue="1">
      <formula>OR($R190="NY",$R190="Not Yet")</formula>
    </cfRule>
    <cfRule type="cellIs" dxfId="14270" priority="696" stopIfTrue="1" operator="equal">
      <formula>"Out of Scope"</formula>
    </cfRule>
  </conditionalFormatting>
  <conditionalFormatting sqref="R201">
    <cfRule type="expression" dxfId="14269" priority="685" stopIfTrue="1">
      <formula>OR($R201="FI",$R201="Green",$R201="High")</formula>
    </cfRule>
    <cfRule type="expression" dxfId="14268" priority="686" stopIfTrue="1">
      <formula>OR($R201="NI",$R201="Red",$R201="Low")</formula>
    </cfRule>
    <cfRule type="cellIs" dxfId="14267" priority="687" stopIfTrue="1" operator="equal">
      <formula>"PI"</formula>
    </cfRule>
    <cfRule type="expression" dxfId="14266" priority="688" stopIfTrue="1">
      <formula>OR($R201="LI",$R201="Yellow",$R201="Medium")</formula>
    </cfRule>
    <cfRule type="expression" dxfId="14265" priority="689" stopIfTrue="1">
      <formula>OR($R201="NY",$R201="Not Yet")</formula>
    </cfRule>
    <cfRule type="cellIs" dxfId="14264" priority="690" stopIfTrue="1" operator="equal">
      <formula>"Out of Scope"</formula>
    </cfRule>
  </conditionalFormatting>
  <conditionalFormatting sqref="R212">
    <cfRule type="expression" dxfId="14263" priority="679" stopIfTrue="1">
      <formula>OR($R212="FI",$R212="Green",$R212="High")</formula>
    </cfRule>
    <cfRule type="expression" dxfId="14262" priority="680" stopIfTrue="1">
      <formula>OR($R212="NI",$R212="Red",$R212="Low")</formula>
    </cfRule>
    <cfRule type="cellIs" dxfId="14261" priority="681" stopIfTrue="1" operator="equal">
      <formula>"PI"</formula>
    </cfRule>
    <cfRule type="expression" dxfId="14260" priority="682" stopIfTrue="1">
      <formula>OR($R212="LI",$R212="Yellow",$R212="Medium")</formula>
    </cfRule>
    <cfRule type="expression" dxfId="14259" priority="683" stopIfTrue="1">
      <formula>OR($R212="NY",$R212="Not Yet")</formula>
    </cfRule>
    <cfRule type="cellIs" dxfId="14258" priority="684" stopIfTrue="1" operator="equal">
      <formula>"Out of Scope"</formula>
    </cfRule>
  </conditionalFormatting>
  <conditionalFormatting sqref="R222">
    <cfRule type="expression" dxfId="14257" priority="673" stopIfTrue="1">
      <formula>OR($R222="FI",$R222="Green",$R222="High")</formula>
    </cfRule>
    <cfRule type="expression" dxfId="14256" priority="674" stopIfTrue="1">
      <formula>OR($R222="NI",$R222="Red",$R222="Low")</formula>
    </cfRule>
    <cfRule type="cellIs" dxfId="14255" priority="675" stopIfTrue="1" operator="equal">
      <formula>"PI"</formula>
    </cfRule>
    <cfRule type="expression" dxfId="14254" priority="676" stopIfTrue="1">
      <formula>OR($R222="LI",$R222="Yellow",$R222="Medium")</formula>
    </cfRule>
    <cfRule type="expression" dxfId="14253" priority="677" stopIfTrue="1">
      <formula>OR($R222="NY",$R222="Not Yet")</formula>
    </cfRule>
    <cfRule type="cellIs" dxfId="14252" priority="678" stopIfTrue="1" operator="equal">
      <formula>"Out of Scope"</formula>
    </cfRule>
  </conditionalFormatting>
  <conditionalFormatting sqref="R233">
    <cfRule type="expression" dxfId="14251" priority="667" stopIfTrue="1">
      <formula>OR($R233="FI",$R233="Green",$R233="High")</formula>
    </cfRule>
    <cfRule type="expression" dxfId="14250" priority="668" stopIfTrue="1">
      <formula>OR($R233="NI",$R233="Red",$R233="Low")</formula>
    </cfRule>
    <cfRule type="cellIs" dxfId="14249" priority="669" stopIfTrue="1" operator="equal">
      <formula>"PI"</formula>
    </cfRule>
    <cfRule type="expression" dxfId="14248" priority="670" stopIfTrue="1">
      <formula>OR($R233="LI",$R233="Yellow",$R233="Medium")</formula>
    </cfRule>
    <cfRule type="expression" dxfId="14247" priority="671" stopIfTrue="1">
      <formula>OR($R233="NY",$R233="Not Yet")</formula>
    </cfRule>
    <cfRule type="cellIs" dxfId="14246" priority="672" stopIfTrue="1" operator="equal">
      <formula>"Out of Scope"</formula>
    </cfRule>
  </conditionalFormatting>
  <conditionalFormatting sqref="R244">
    <cfRule type="expression" dxfId="14245" priority="661" stopIfTrue="1">
      <formula>OR($R244="FI",$R244="Green",$R244="High")</formula>
    </cfRule>
    <cfRule type="expression" dxfId="14244" priority="662" stopIfTrue="1">
      <formula>OR($R244="NI",$R244="Red",$R244="Low")</formula>
    </cfRule>
    <cfRule type="cellIs" dxfId="14243" priority="663" stopIfTrue="1" operator="equal">
      <formula>"PI"</formula>
    </cfRule>
    <cfRule type="expression" dxfId="14242" priority="664" stopIfTrue="1">
      <formula>OR($R244="LI",$R244="Yellow",$R244="Medium")</formula>
    </cfRule>
    <cfRule type="expression" dxfId="14241" priority="665" stopIfTrue="1">
      <formula>OR($R244="NY",$R244="Not Yet")</formula>
    </cfRule>
    <cfRule type="cellIs" dxfId="14240" priority="666" stopIfTrue="1" operator="equal">
      <formula>"Out of Scope"</formula>
    </cfRule>
  </conditionalFormatting>
  <conditionalFormatting sqref="H16:L16">
    <cfRule type="expression" dxfId="14239" priority="655" stopIfTrue="1">
      <formula>OR(H16="FI",H16="Green",H16="High")</formula>
    </cfRule>
    <cfRule type="expression" dxfId="14238" priority="656" stopIfTrue="1">
      <formula>OR(H16="NI",H16="Red",H16="Low")</formula>
    </cfRule>
    <cfRule type="cellIs" dxfId="14237" priority="657" stopIfTrue="1" operator="equal">
      <formula>"PI"</formula>
    </cfRule>
    <cfRule type="expression" dxfId="14236" priority="658" stopIfTrue="1">
      <formula>OR(H16="LI",H16="Yellow",H16="Medium")</formula>
    </cfRule>
    <cfRule type="expression" dxfId="14235" priority="659" stopIfTrue="1">
      <formula>OR(H16="NY",H16="Not Yet")</formula>
    </cfRule>
    <cfRule type="cellIs" dxfId="14234" priority="660" stopIfTrue="1" operator="equal">
      <formula>"Out of Scope"</formula>
    </cfRule>
  </conditionalFormatting>
  <conditionalFormatting sqref="I16">
    <cfRule type="expression" dxfId="14233" priority="649" stopIfTrue="1">
      <formula>OR($R16="FI",$R16="Green",$R16="High")</formula>
    </cfRule>
    <cfRule type="expression" dxfId="14232" priority="650" stopIfTrue="1">
      <formula>OR($R16="NI",$R16="Red",$R16="Low")</formula>
    </cfRule>
    <cfRule type="cellIs" dxfId="14231" priority="651" stopIfTrue="1" operator="equal">
      <formula>"PI"</formula>
    </cfRule>
    <cfRule type="expression" dxfId="14230" priority="652" stopIfTrue="1">
      <formula>OR($R16="LI",$R16="Yellow",$R16="Medium")</formula>
    </cfRule>
    <cfRule type="expression" dxfId="14229" priority="653" stopIfTrue="1">
      <formula>OR($R16="NY",$R16="Not Yet")</formula>
    </cfRule>
    <cfRule type="cellIs" dxfId="14228" priority="654" stopIfTrue="1" operator="equal">
      <formula>"Out of Scope"</formula>
    </cfRule>
  </conditionalFormatting>
  <conditionalFormatting sqref="J16">
    <cfRule type="expression" dxfId="14227" priority="643" stopIfTrue="1">
      <formula>OR($R16="FI",$R16="Green",$R16="High")</formula>
    </cfRule>
    <cfRule type="expression" dxfId="14226" priority="644" stopIfTrue="1">
      <formula>OR($R16="NI",$R16="Red",$R16="Low")</formula>
    </cfRule>
    <cfRule type="cellIs" dxfId="14225" priority="645" stopIfTrue="1" operator="equal">
      <formula>"PI"</formula>
    </cfRule>
    <cfRule type="expression" dxfId="14224" priority="646" stopIfTrue="1">
      <formula>OR($R16="LI",$R16="Yellow",$R16="Medium")</formula>
    </cfRule>
    <cfRule type="expression" dxfId="14223" priority="647" stopIfTrue="1">
      <formula>OR($R16="NY",$R16="Not Yet")</formula>
    </cfRule>
    <cfRule type="cellIs" dxfId="14222" priority="648" stopIfTrue="1" operator="equal">
      <formula>"Out of Scope"</formula>
    </cfRule>
  </conditionalFormatting>
  <conditionalFormatting sqref="K16">
    <cfRule type="expression" dxfId="14221" priority="637" stopIfTrue="1">
      <formula>OR($R16="FI",$R16="Green",$R16="High")</formula>
    </cfRule>
    <cfRule type="expression" dxfId="14220" priority="638" stopIfTrue="1">
      <formula>OR($R16="NI",$R16="Red",$R16="Low")</formula>
    </cfRule>
    <cfRule type="cellIs" dxfId="14219" priority="639" stopIfTrue="1" operator="equal">
      <formula>"PI"</formula>
    </cfRule>
    <cfRule type="expression" dxfId="14218" priority="640" stopIfTrue="1">
      <formula>OR($R16="LI",$R16="Yellow",$R16="Medium")</formula>
    </cfRule>
    <cfRule type="expression" dxfId="14217" priority="641" stopIfTrue="1">
      <formula>OR($R16="NY",$R16="Not Yet")</formula>
    </cfRule>
    <cfRule type="cellIs" dxfId="14216" priority="642" stopIfTrue="1" operator="equal">
      <formula>"Out of Scope"</formula>
    </cfRule>
  </conditionalFormatting>
  <conditionalFormatting sqref="L16">
    <cfRule type="expression" dxfId="14215" priority="631" stopIfTrue="1">
      <formula>OR($R16="FI",$R16="Green",$R16="High")</formula>
    </cfRule>
    <cfRule type="expression" dxfId="14214" priority="632" stopIfTrue="1">
      <formula>OR($R16="NI",$R16="Red",$R16="Low")</formula>
    </cfRule>
    <cfRule type="cellIs" dxfId="14213" priority="633" stopIfTrue="1" operator="equal">
      <formula>"PI"</formula>
    </cfRule>
    <cfRule type="expression" dxfId="14212" priority="634" stopIfTrue="1">
      <formula>OR($R16="LI",$R16="Yellow",$R16="Medium")</formula>
    </cfRule>
    <cfRule type="expression" dxfId="14211" priority="635" stopIfTrue="1">
      <formula>OR($R16="NY",$R16="Not Yet")</formula>
    </cfRule>
    <cfRule type="cellIs" dxfId="14210" priority="636" stopIfTrue="1" operator="equal">
      <formula>"Out of Scope"</formula>
    </cfRule>
  </conditionalFormatting>
  <conditionalFormatting sqref="H28:L28">
    <cfRule type="expression" dxfId="14209" priority="625" stopIfTrue="1">
      <formula>OR(H28="FI",H28="Green",H28="High")</formula>
    </cfRule>
    <cfRule type="expression" dxfId="14208" priority="626" stopIfTrue="1">
      <formula>OR(H28="NI",H28="Red",H28="Low")</formula>
    </cfRule>
    <cfRule type="cellIs" dxfId="14207" priority="627" stopIfTrue="1" operator="equal">
      <formula>"PI"</formula>
    </cfRule>
    <cfRule type="expression" dxfId="14206" priority="628" stopIfTrue="1">
      <formula>OR(H28="LI",H28="Yellow",H28="Medium")</formula>
    </cfRule>
    <cfRule type="expression" dxfId="14205" priority="629" stopIfTrue="1">
      <formula>OR(H28="NY",H28="Not Yet")</formula>
    </cfRule>
    <cfRule type="cellIs" dxfId="14204" priority="630" stopIfTrue="1" operator="equal">
      <formula>"Out of Scope"</formula>
    </cfRule>
  </conditionalFormatting>
  <conditionalFormatting sqref="I28">
    <cfRule type="expression" dxfId="14203" priority="619" stopIfTrue="1">
      <formula>OR($R28="FI",$R28="Green",$R28="High")</formula>
    </cfRule>
    <cfRule type="expression" dxfId="14202" priority="620" stopIfTrue="1">
      <formula>OR($R28="NI",$R28="Red",$R28="Low")</formula>
    </cfRule>
    <cfRule type="cellIs" dxfId="14201" priority="621" stopIfTrue="1" operator="equal">
      <formula>"PI"</formula>
    </cfRule>
    <cfRule type="expression" dxfId="14200" priority="622" stopIfTrue="1">
      <formula>OR($R28="LI",$R28="Yellow",$R28="Medium")</formula>
    </cfRule>
    <cfRule type="expression" dxfId="14199" priority="623" stopIfTrue="1">
      <formula>OR($R28="NY",$R28="Not Yet")</formula>
    </cfRule>
    <cfRule type="cellIs" dxfId="14198" priority="624" stopIfTrue="1" operator="equal">
      <formula>"Out of Scope"</formula>
    </cfRule>
  </conditionalFormatting>
  <conditionalFormatting sqref="J28">
    <cfRule type="expression" dxfId="14197" priority="613" stopIfTrue="1">
      <formula>OR($R28="FI",$R28="Green",$R28="High")</formula>
    </cfRule>
    <cfRule type="expression" dxfId="14196" priority="614" stopIfTrue="1">
      <formula>OR($R28="NI",$R28="Red",$R28="Low")</formula>
    </cfRule>
    <cfRule type="cellIs" dxfId="14195" priority="615" stopIfTrue="1" operator="equal">
      <formula>"PI"</formula>
    </cfRule>
    <cfRule type="expression" dxfId="14194" priority="616" stopIfTrue="1">
      <formula>OR($R28="LI",$R28="Yellow",$R28="Medium")</formula>
    </cfRule>
    <cfRule type="expression" dxfId="14193" priority="617" stopIfTrue="1">
      <formula>OR($R28="NY",$R28="Not Yet")</formula>
    </cfRule>
    <cfRule type="cellIs" dxfId="14192" priority="618" stopIfTrue="1" operator="equal">
      <formula>"Out of Scope"</formula>
    </cfRule>
  </conditionalFormatting>
  <conditionalFormatting sqref="K28">
    <cfRule type="expression" dxfId="14191" priority="607" stopIfTrue="1">
      <formula>OR($R28="FI",$R28="Green",$R28="High")</formula>
    </cfRule>
    <cfRule type="expression" dxfId="14190" priority="608" stopIfTrue="1">
      <formula>OR($R28="NI",$R28="Red",$R28="Low")</formula>
    </cfRule>
    <cfRule type="cellIs" dxfId="14189" priority="609" stopIfTrue="1" operator="equal">
      <formula>"PI"</formula>
    </cfRule>
    <cfRule type="expression" dxfId="14188" priority="610" stopIfTrue="1">
      <formula>OR($R28="LI",$R28="Yellow",$R28="Medium")</formula>
    </cfRule>
    <cfRule type="expression" dxfId="14187" priority="611" stopIfTrue="1">
      <formula>OR($R28="NY",$R28="Not Yet")</formula>
    </cfRule>
    <cfRule type="cellIs" dxfId="14186" priority="612" stopIfTrue="1" operator="equal">
      <formula>"Out of Scope"</formula>
    </cfRule>
  </conditionalFormatting>
  <conditionalFormatting sqref="L28">
    <cfRule type="expression" dxfId="14185" priority="601" stopIfTrue="1">
      <formula>OR($R28="FI",$R28="Green",$R28="High")</formula>
    </cfRule>
    <cfRule type="expression" dxfId="14184" priority="602" stopIfTrue="1">
      <formula>OR($R28="NI",$R28="Red",$R28="Low")</formula>
    </cfRule>
    <cfRule type="cellIs" dxfId="14183" priority="603" stopIfTrue="1" operator="equal">
      <formula>"PI"</formula>
    </cfRule>
    <cfRule type="expression" dxfId="14182" priority="604" stopIfTrue="1">
      <formula>OR($R28="LI",$R28="Yellow",$R28="Medium")</formula>
    </cfRule>
    <cfRule type="expression" dxfId="14181" priority="605" stopIfTrue="1">
      <formula>OR($R28="NY",$R28="Not Yet")</formula>
    </cfRule>
    <cfRule type="cellIs" dxfId="14180" priority="606" stopIfTrue="1" operator="equal">
      <formula>"Out of Scope"</formula>
    </cfRule>
  </conditionalFormatting>
  <conditionalFormatting sqref="H40:L40">
    <cfRule type="expression" dxfId="14179" priority="595" stopIfTrue="1">
      <formula>OR(H40="FI",H40="Green",H40="High")</formula>
    </cfRule>
    <cfRule type="expression" dxfId="14178" priority="596" stopIfTrue="1">
      <formula>OR(H40="NI",H40="Red",H40="Low")</formula>
    </cfRule>
    <cfRule type="cellIs" dxfId="14177" priority="597" stopIfTrue="1" operator="equal">
      <formula>"PI"</formula>
    </cfRule>
    <cfRule type="expression" dxfId="14176" priority="598" stopIfTrue="1">
      <formula>OR(H40="LI",H40="Yellow",H40="Medium")</formula>
    </cfRule>
    <cfRule type="expression" dxfId="14175" priority="599" stopIfTrue="1">
      <formula>OR(H40="NY",H40="Not Yet")</formula>
    </cfRule>
    <cfRule type="cellIs" dxfId="14174" priority="600" stopIfTrue="1" operator="equal">
      <formula>"Out of Scope"</formula>
    </cfRule>
  </conditionalFormatting>
  <conditionalFormatting sqref="I40">
    <cfRule type="expression" dxfId="14173" priority="589" stopIfTrue="1">
      <formula>OR($R40="FI",$R40="Green",$R40="High")</formula>
    </cfRule>
    <cfRule type="expression" dxfId="14172" priority="590" stopIfTrue="1">
      <formula>OR($R40="NI",$R40="Red",$R40="Low")</formula>
    </cfRule>
    <cfRule type="cellIs" dxfId="14171" priority="591" stopIfTrue="1" operator="equal">
      <formula>"PI"</formula>
    </cfRule>
    <cfRule type="expression" dxfId="14170" priority="592" stopIfTrue="1">
      <formula>OR($R40="LI",$R40="Yellow",$R40="Medium")</formula>
    </cfRule>
    <cfRule type="expression" dxfId="14169" priority="593" stopIfTrue="1">
      <formula>OR($R40="NY",$R40="Not Yet")</formula>
    </cfRule>
    <cfRule type="cellIs" dxfId="14168" priority="594" stopIfTrue="1" operator="equal">
      <formula>"Out of Scope"</formula>
    </cfRule>
  </conditionalFormatting>
  <conditionalFormatting sqref="J40">
    <cfRule type="expression" dxfId="14167" priority="583" stopIfTrue="1">
      <formula>OR($R40="FI",$R40="Green",$R40="High")</formula>
    </cfRule>
    <cfRule type="expression" dxfId="14166" priority="584" stopIfTrue="1">
      <formula>OR($R40="NI",$R40="Red",$R40="Low")</formula>
    </cfRule>
    <cfRule type="cellIs" dxfId="14165" priority="585" stopIfTrue="1" operator="equal">
      <formula>"PI"</formula>
    </cfRule>
    <cfRule type="expression" dxfId="14164" priority="586" stopIfTrue="1">
      <formula>OR($R40="LI",$R40="Yellow",$R40="Medium")</formula>
    </cfRule>
    <cfRule type="expression" dxfId="14163" priority="587" stopIfTrue="1">
      <formula>OR($R40="NY",$R40="Not Yet")</formula>
    </cfRule>
    <cfRule type="cellIs" dxfId="14162" priority="588" stopIfTrue="1" operator="equal">
      <formula>"Out of Scope"</formula>
    </cfRule>
  </conditionalFormatting>
  <conditionalFormatting sqref="K40">
    <cfRule type="expression" dxfId="14161" priority="577" stopIfTrue="1">
      <formula>OR($R40="FI",$R40="Green",$R40="High")</formula>
    </cfRule>
    <cfRule type="expression" dxfId="14160" priority="578" stopIfTrue="1">
      <formula>OR($R40="NI",$R40="Red",$R40="Low")</formula>
    </cfRule>
    <cfRule type="cellIs" dxfId="14159" priority="579" stopIfTrue="1" operator="equal">
      <formula>"PI"</formula>
    </cfRule>
    <cfRule type="expression" dxfId="14158" priority="580" stopIfTrue="1">
      <formula>OR($R40="LI",$R40="Yellow",$R40="Medium")</formula>
    </cfRule>
    <cfRule type="expression" dxfId="14157" priority="581" stopIfTrue="1">
      <formula>OR($R40="NY",$R40="Not Yet")</formula>
    </cfRule>
    <cfRule type="cellIs" dxfId="14156" priority="582" stopIfTrue="1" operator="equal">
      <formula>"Out of Scope"</formula>
    </cfRule>
  </conditionalFormatting>
  <conditionalFormatting sqref="L40">
    <cfRule type="expression" dxfId="14155" priority="571" stopIfTrue="1">
      <formula>OR($R40="FI",$R40="Green",$R40="High")</formula>
    </cfRule>
    <cfRule type="expression" dxfId="14154" priority="572" stopIfTrue="1">
      <formula>OR($R40="NI",$R40="Red",$R40="Low")</formula>
    </cfRule>
    <cfRule type="cellIs" dxfId="14153" priority="573" stopIfTrue="1" operator="equal">
      <formula>"PI"</formula>
    </cfRule>
    <cfRule type="expression" dxfId="14152" priority="574" stopIfTrue="1">
      <formula>OR($R40="LI",$R40="Yellow",$R40="Medium")</formula>
    </cfRule>
    <cfRule type="expression" dxfId="14151" priority="575" stopIfTrue="1">
      <formula>OR($R40="NY",$R40="Not Yet")</formula>
    </cfRule>
    <cfRule type="cellIs" dxfId="14150" priority="576" stopIfTrue="1" operator="equal">
      <formula>"Out of Scope"</formula>
    </cfRule>
  </conditionalFormatting>
  <conditionalFormatting sqref="H52:L52">
    <cfRule type="expression" dxfId="14149" priority="565" stopIfTrue="1">
      <formula>OR(H52="FI",H52="Green",H52="High")</formula>
    </cfRule>
    <cfRule type="expression" dxfId="14148" priority="566" stopIfTrue="1">
      <formula>OR(H52="NI",H52="Red",H52="Low")</formula>
    </cfRule>
    <cfRule type="cellIs" dxfId="14147" priority="567" stopIfTrue="1" operator="equal">
      <formula>"PI"</formula>
    </cfRule>
    <cfRule type="expression" dxfId="14146" priority="568" stopIfTrue="1">
      <formula>OR(H52="LI",H52="Yellow",H52="Medium")</formula>
    </cfRule>
    <cfRule type="expression" dxfId="14145" priority="569" stopIfTrue="1">
      <formula>OR(H52="NY",H52="Not Yet")</formula>
    </cfRule>
    <cfRule type="cellIs" dxfId="14144" priority="570" stopIfTrue="1" operator="equal">
      <formula>"Out of Scope"</formula>
    </cfRule>
  </conditionalFormatting>
  <conditionalFormatting sqref="I52">
    <cfRule type="expression" dxfId="14143" priority="559" stopIfTrue="1">
      <formula>OR($R52="FI",$R52="Green",$R52="High")</formula>
    </cfRule>
    <cfRule type="expression" dxfId="14142" priority="560" stopIfTrue="1">
      <formula>OR($R52="NI",$R52="Red",$R52="Low")</formula>
    </cfRule>
    <cfRule type="cellIs" dxfId="14141" priority="561" stopIfTrue="1" operator="equal">
      <formula>"PI"</formula>
    </cfRule>
    <cfRule type="expression" dxfId="14140" priority="562" stopIfTrue="1">
      <formula>OR($R52="LI",$R52="Yellow",$R52="Medium")</formula>
    </cfRule>
    <cfRule type="expression" dxfId="14139" priority="563" stopIfTrue="1">
      <formula>OR($R52="NY",$R52="Not Yet")</formula>
    </cfRule>
    <cfRule type="cellIs" dxfId="14138" priority="564" stopIfTrue="1" operator="equal">
      <formula>"Out of Scope"</formula>
    </cfRule>
  </conditionalFormatting>
  <conditionalFormatting sqref="J52">
    <cfRule type="expression" dxfId="14137" priority="553" stopIfTrue="1">
      <formula>OR($R52="FI",$R52="Green",$R52="High")</formula>
    </cfRule>
    <cfRule type="expression" dxfId="14136" priority="554" stopIfTrue="1">
      <formula>OR($R52="NI",$R52="Red",$R52="Low")</formula>
    </cfRule>
    <cfRule type="cellIs" dxfId="14135" priority="555" stopIfTrue="1" operator="equal">
      <formula>"PI"</formula>
    </cfRule>
    <cfRule type="expression" dxfId="14134" priority="556" stopIfTrue="1">
      <formula>OR($R52="LI",$R52="Yellow",$R52="Medium")</formula>
    </cfRule>
    <cfRule type="expression" dxfId="14133" priority="557" stopIfTrue="1">
      <formula>OR($R52="NY",$R52="Not Yet")</formula>
    </cfRule>
    <cfRule type="cellIs" dxfId="14132" priority="558" stopIfTrue="1" operator="equal">
      <formula>"Out of Scope"</formula>
    </cfRule>
  </conditionalFormatting>
  <conditionalFormatting sqref="K52">
    <cfRule type="expression" dxfId="14131" priority="547" stopIfTrue="1">
      <formula>OR($R52="FI",$R52="Green",$R52="High")</formula>
    </cfRule>
    <cfRule type="expression" dxfId="14130" priority="548" stopIfTrue="1">
      <formula>OR($R52="NI",$R52="Red",$R52="Low")</formula>
    </cfRule>
    <cfRule type="cellIs" dxfId="14129" priority="549" stopIfTrue="1" operator="equal">
      <formula>"PI"</formula>
    </cfRule>
    <cfRule type="expression" dxfId="14128" priority="550" stopIfTrue="1">
      <formula>OR($R52="LI",$R52="Yellow",$R52="Medium")</formula>
    </cfRule>
    <cfRule type="expression" dxfId="14127" priority="551" stopIfTrue="1">
      <formula>OR($R52="NY",$R52="Not Yet")</formula>
    </cfRule>
    <cfRule type="cellIs" dxfId="14126" priority="552" stopIfTrue="1" operator="equal">
      <formula>"Out of Scope"</formula>
    </cfRule>
  </conditionalFormatting>
  <conditionalFormatting sqref="L52">
    <cfRule type="expression" dxfId="14125" priority="541" stopIfTrue="1">
      <formula>OR($R52="FI",$R52="Green",$R52="High")</formula>
    </cfRule>
    <cfRule type="expression" dxfId="14124" priority="542" stopIfTrue="1">
      <formula>OR($R52="NI",$R52="Red",$R52="Low")</formula>
    </cfRule>
    <cfRule type="cellIs" dxfId="14123" priority="543" stopIfTrue="1" operator="equal">
      <formula>"PI"</formula>
    </cfRule>
    <cfRule type="expression" dxfId="14122" priority="544" stopIfTrue="1">
      <formula>OR($R52="LI",$R52="Yellow",$R52="Medium")</formula>
    </cfRule>
    <cfRule type="expression" dxfId="14121" priority="545" stopIfTrue="1">
      <formula>OR($R52="NY",$R52="Not Yet")</formula>
    </cfRule>
    <cfRule type="cellIs" dxfId="14120" priority="546" stopIfTrue="1" operator="equal">
      <formula>"Out of Scope"</formula>
    </cfRule>
  </conditionalFormatting>
  <conditionalFormatting sqref="H64:L64">
    <cfRule type="expression" dxfId="14119" priority="535" stopIfTrue="1">
      <formula>OR(H64="FI",H64="Green",H64="High")</formula>
    </cfRule>
    <cfRule type="expression" dxfId="14118" priority="536" stopIfTrue="1">
      <formula>OR(H64="NI",H64="Red",H64="Low")</formula>
    </cfRule>
    <cfRule type="cellIs" dxfId="14117" priority="537" stopIfTrue="1" operator="equal">
      <formula>"PI"</formula>
    </cfRule>
    <cfRule type="expression" dxfId="14116" priority="538" stopIfTrue="1">
      <formula>OR(H64="LI",H64="Yellow",H64="Medium")</formula>
    </cfRule>
    <cfRule type="expression" dxfId="14115" priority="539" stopIfTrue="1">
      <formula>OR(H64="NY",H64="Not Yet")</formula>
    </cfRule>
    <cfRule type="cellIs" dxfId="14114" priority="540" stopIfTrue="1" operator="equal">
      <formula>"Out of Scope"</formula>
    </cfRule>
  </conditionalFormatting>
  <conditionalFormatting sqref="I64">
    <cfRule type="expression" dxfId="14113" priority="529" stopIfTrue="1">
      <formula>OR($R64="FI",$R64="Green",$R64="High")</formula>
    </cfRule>
    <cfRule type="expression" dxfId="14112" priority="530" stopIfTrue="1">
      <formula>OR($R64="NI",$R64="Red",$R64="Low")</formula>
    </cfRule>
    <cfRule type="cellIs" dxfId="14111" priority="531" stopIfTrue="1" operator="equal">
      <formula>"PI"</formula>
    </cfRule>
    <cfRule type="expression" dxfId="14110" priority="532" stopIfTrue="1">
      <formula>OR($R64="LI",$R64="Yellow",$R64="Medium")</formula>
    </cfRule>
    <cfRule type="expression" dxfId="14109" priority="533" stopIfTrue="1">
      <formula>OR($R64="NY",$R64="Not Yet")</formula>
    </cfRule>
    <cfRule type="cellIs" dxfId="14108" priority="534" stopIfTrue="1" operator="equal">
      <formula>"Out of Scope"</formula>
    </cfRule>
  </conditionalFormatting>
  <conditionalFormatting sqref="J64">
    <cfRule type="expression" dxfId="14107" priority="523" stopIfTrue="1">
      <formula>OR($R64="FI",$R64="Green",$R64="High")</formula>
    </cfRule>
    <cfRule type="expression" dxfId="14106" priority="524" stopIfTrue="1">
      <formula>OR($R64="NI",$R64="Red",$R64="Low")</formula>
    </cfRule>
    <cfRule type="cellIs" dxfId="14105" priority="525" stopIfTrue="1" operator="equal">
      <formula>"PI"</formula>
    </cfRule>
    <cfRule type="expression" dxfId="14104" priority="526" stopIfTrue="1">
      <formula>OR($R64="LI",$R64="Yellow",$R64="Medium")</formula>
    </cfRule>
    <cfRule type="expression" dxfId="14103" priority="527" stopIfTrue="1">
      <formula>OR($R64="NY",$R64="Not Yet")</formula>
    </cfRule>
    <cfRule type="cellIs" dxfId="14102" priority="528" stopIfTrue="1" operator="equal">
      <formula>"Out of Scope"</formula>
    </cfRule>
  </conditionalFormatting>
  <conditionalFormatting sqref="K64">
    <cfRule type="expression" dxfId="14101" priority="517" stopIfTrue="1">
      <formula>OR($R64="FI",$R64="Green",$R64="High")</formula>
    </cfRule>
    <cfRule type="expression" dxfId="14100" priority="518" stopIfTrue="1">
      <formula>OR($R64="NI",$R64="Red",$R64="Low")</formula>
    </cfRule>
    <cfRule type="cellIs" dxfId="14099" priority="519" stopIfTrue="1" operator="equal">
      <formula>"PI"</formula>
    </cfRule>
    <cfRule type="expression" dxfId="14098" priority="520" stopIfTrue="1">
      <formula>OR($R64="LI",$R64="Yellow",$R64="Medium")</formula>
    </cfRule>
    <cfRule type="expression" dxfId="14097" priority="521" stopIfTrue="1">
      <formula>OR($R64="NY",$R64="Not Yet")</formula>
    </cfRule>
    <cfRule type="cellIs" dxfId="14096" priority="522" stopIfTrue="1" operator="equal">
      <formula>"Out of Scope"</formula>
    </cfRule>
  </conditionalFormatting>
  <conditionalFormatting sqref="L64">
    <cfRule type="expression" dxfId="14095" priority="511" stopIfTrue="1">
      <formula>OR($R64="FI",$R64="Green",$R64="High")</formula>
    </cfRule>
    <cfRule type="expression" dxfId="14094" priority="512" stopIfTrue="1">
      <formula>OR($R64="NI",$R64="Red",$R64="Low")</formula>
    </cfRule>
    <cfRule type="cellIs" dxfId="14093" priority="513" stopIfTrue="1" operator="equal">
      <formula>"PI"</formula>
    </cfRule>
    <cfRule type="expression" dxfId="14092" priority="514" stopIfTrue="1">
      <formula>OR($R64="LI",$R64="Yellow",$R64="Medium")</formula>
    </cfRule>
    <cfRule type="expression" dxfId="14091" priority="515" stopIfTrue="1">
      <formula>OR($R64="NY",$R64="Not Yet")</formula>
    </cfRule>
    <cfRule type="cellIs" dxfId="14090" priority="516" stopIfTrue="1" operator="equal">
      <formula>"Out of Scope"</formula>
    </cfRule>
  </conditionalFormatting>
  <conditionalFormatting sqref="H76:L76">
    <cfRule type="expression" dxfId="14089" priority="505" stopIfTrue="1">
      <formula>OR(H76="FI",H76="Green",H76="High")</formula>
    </cfRule>
    <cfRule type="expression" dxfId="14088" priority="506" stopIfTrue="1">
      <formula>OR(H76="NI",H76="Red",H76="Low")</formula>
    </cfRule>
    <cfRule type="cellIs" dxfId="14087" priority="507" stopIfTrue="1" operator="equal">
      <formula>"PI"</formula>
    </cfRule>
    <cfRule type="expression" dxfId="14086" priority="508" stopIfTrue="1">
      <formula>OR(H76="LI",H76="Yellow",H76="Medium")</formula>
    </cfRule>
    <cfRule type="expression" dxfId="14085" priority="509" stopIfTrue="1">
      <formula>OR(H76="NY",H76="Not Yet")</formula>
    </cfRule>
    <cfRule type="cellIs" dxfId="14084" priority="510" stopIfTrue="1" operator="equal">
      <formula>"Out of Scope"</formula>
    </cfRule>
  </conditionalFormatting>
  <conditionalFormatting sqref="I76">
    <cfRule type="expression" dxfId="14083" priority="499" stopIfTrue="1">
      <formula>OR($R76="FI",$R76="Green",$R76="High")</formula>
    </cfRule>
    <cfRule type="expression" dxfId="14082" priority="500" stopIfTrue="1">
      <formula>OR($R76="NI",$R76="Red",$R76="Low")</formula>
    </cfRule>
    <cfRule type="cellIs" dxfId="14081" priority="501" stopIfTrue="1" operator="equal">
      <formula>"PI"</formula>
    </cfRule>
    <cfRule type="expression" dxfId="14080" priority="502" stopIfTrue="1">
      <formula>OR($R76="LI",$R76="Yellow",$R76="Medium")</formula>
    </cfRule>
    <cfRule type="expression" dxfId="14079" priority="503" stopIfTrue="1">
      <formula>OR($R76="NY",$R76="Not Yet")</formula>
    </cfRule>
    <cfRule type="cellIs" dxfId="14078" priority="504" stopIfTrue="1" operator="equal">
      <formula>"Out of Scope"</formula>
    </cfRule>
  </conditionalFormatting>
  <conditionalFormatting sqref="J76">
    <cfRule type="expression" dxfId="14077" priority="493" stopIfTrue="1">
      <formula>OR($R76="FI",$R76="Green",$R76="High")</formula>
    </cfRule>
    <cfRule type="expression" dxfId="14076" priority="494" stopIfTrue="1">
      <formula>OR($R76="NI",$R76="Red",$R76="Low")</formula>
    </cfRule>
    <cfRule type="cellIs" dxfId="14075" priority="495" stopIfTrue="1" operator="equal">
      <formula>"PI"</formula>
    </cfRule>
    <cfRule type="expression" dxfId="14074" priority="496" stopIfTrue="1">
      <formula>OR($R76="LI",$R76="Yellow",$R76="Medium")</formula>
    </cfRule>
    <cfRule type="expression" dxfId="14073" priority="497" stopIfTrue="1">
      <formula>OR($R76="NY",$R76="Not Yet")</formula>
    </cfRule>
    <cfRule type="cellIs" dxfId="14072" priority="498" stopIfTrue="1" operator="equal">
      <formula>"Out of Scope"</formula>
    </cfRule>
  </conditionalFormatting>
  <conditionalFormatting sqref="K76">
    <cfRule type="expression" dxfId="14071" priority="487" stopIfTrue="1">
      <formula>OR($R76="FI",$R76="Green",$R76="High")</formula>
    </cfRule>
    <cfRule type="expression" dxfId="14070" priority="488" stopIfTrue="1">
      <formula>OR($R76="NI",$R76="Red",$R76="Low")</formula>
    </cfRule>
    <cfRule type="cellIs" dxfId="14069" priority="489" stopIfTrue="1" operator="equal">
      <formula>"PI"</formula>
    </cfRule>
    <cfRule type="expression" dxfId="14068" priority="490" stopIfTrue="1">
      <formula>OR($R76="LI",$R76="Yellow",$R76="Medium")</formula>
    </cfRule>
    <cfRule type="expression" dxfId="14067" priority="491" stopIfTrue="1">
      <formula>OR($R76="NY",$R76="Not Yet")</formula>
    </cfRule>
    <cfRule type="cellIs" dxfId="14066" priority="492" stopIfTrue="1" operator="equal">
      <formula>"Out of Scope"</formula>
    </cfRule>
  </conditionalFormatting>
  <conditionalFormatting sqref="L76">
    <cfRule type="expression" dxfId="14065" priority="481" stopIfTrue="1">
      <formula>OR($R76="FI",$R76="Green",$R76="High")</formula>
    </cfRule>
    <cfRule type="expression" dxfId="14064" priority="482" stopIfTrue="1">
      <formula>OR($R76="NI",$R76="Red",$R76="Low")</formula>
    </cfRule>
    <cfRule type="cellIs" dxfId="14063" priority="483" stopIfTrue="1" operator="equal">
      <formula>"PI"</formula>
    </cfRule>
    <cfRule type="expression" dxfId="14062" priority="484" stopIfTrue="1">
      <formula>OR($R76="LI",$R76="Yellow",$R76="Medium")</formula>
    </cfRule>
    <cfRule type="expression" dxfId="14061" priority="485" stopIfTrue="1">
      <formula>OR($R76="NY",$R76="Not Yet")</formula>
    </cfRule>
    <cfRule type="cellIs" dxfId="14060" priority="486" stopIfTrue="1" operator="equal">
      <formula>"Out of Scope"</formula>
    </cfRule>
  </conditionalFormatting>
  <conditionalFormatting sqref="H88:L88">
    <cfRule type="expression" dxfId="14059" priority="475" stopIfTrue="1">
      <formula>OR(H88="FI",H88="Green",H88="High")</formula>
    </cfRule>
    <cfRule type="expression" dxfId="14058" priority="476" stopIfTrue="1">
      <formula>OR(H88="NI",H88="Red",H88="Low")</formula>
    </cfRule>
    <cfRule type="cellIs" dxfId="14057" priority="477" stopIfTrue="1" operator="equal">
      <formula>"PI"</formula>
    </cfRule>
    <cfRule type="expression" dxfId="14056" priority="478" stopIfTrue="1">
      <formula>OR(H88="LI",H88="Yellow",H88="Medium")</formula>
    </cfRule>
    <cfRule type="expression" dxfId="14055" priority="479" stopIfTrue="1">
      <formula>OR(H88="NY",H88="Not Yet")</formula>
    </cfRule>
    <cfRule type="cellIs" dxfId="14054" priority="480" stopIfTrue="1" operator="equal">
      <formula>"Out of Scope"</formula>
    </cfRule>
  </conditionalFormatting>
  <conditionalFormatting sqref="I88">
    <cfRule type="expression" dxfId="14053" priority="469" stopIfTrue="1">
      <formula>OR($R88="FI",$R88="Green",$R88="High")</formula>
    </cfRule>
    <cfRule type="expression" dxfId="14052" priority="470" stopIfTrue="1">
      <formula>OR($R88="NI",$R88="Red",$R88="Low")</formula>
    </cfRule>
    <cfRule type="cellIs" dxfId="14051" priority="471" stopIfTrue="1" operator="equal">
      <formula>"PI"</formula>
    </cfRule>
    <cfRule type="expression" dxfId="14050" priority="472" stopIfTrue="1">
      <formula>OR($R88="LI",$R88="Yellow",$R88="Medium")</formula>
    </cfRule>
    <cfRule type="expression" dxfId="14049" priority="473" stopIfTrue="1">
      <formula>OR($R88="NY",$R88="Not Yet")</formula>
    </cfRule>
    <cfRule type="cellIs" dxfId="14048" priority="474" stopIfTrue="1" operator="equal">
      <formula>"Out of Scope"</formula>
    </cfRule>
  </conditionalFormatting>
  <conditionalFormatting sqref="J88">
    <cfRule type="expression" dxfId="14047" priority="463" stopIfTrue="1">
      <formula>OR($R88="FI",$R88="Green",$R88="High")</formula>
    </cfRule>
    <cfRule type="expression" dxfId="14046" priority="464" stopIfTrue="1">
      <formula>OR($R88="NI",$R88="Red",$R88="Low")</formula>
    </cfRule>
    <cfRule type="cellIs" dxfId="14045" priority="465" stopIfTrue="1" operator="equal">
      <formula>"PI"</formula>
    </cfRule>
    <cfRule type="expression" dxfId="14044" priority="466" stopIfTrue="1">
      <formula>OR($R88="LI",$R88="Yellow",$R88="Medium")</formula>
    </cfRule>
    <cfRule type="expression" dxfId="14043" priority="467" stopIfTrue="1">
      <formula>OR($R88="NY",$R88="Not Yet")</formula>
    </cfRule>
    <cfRule type="cellIs" dxfId="14042" priority="468" stopIfTrue="1" operator="equal">
      <formula>"Out of Scope"</formula>
    </cfRule>
  </conditionalFormatting>
  <conditionalFormatting sqref="K88">
    <cfRule type="expression" dxfId="14041" priority="457" stopIfTrue="1">
      <formula>OR($R88="FI",$R88="Green",$R88="High")</formula>
    </cfRule>
    <cfRule type="expression" dxfId="14040" priority="458" stopIfTrue="1">
      <formula>OR($R88="NI",$R88="Red",$R88="Low")</formula>
    </cfRule>
    <cfRule type="cellIs" dxfId="14039" priority="459" stopIfTrue="1" operator="equal">
      <formula>"PI"</formula>
    </cfRule>
    <cfRule type="expression" dxfId="14038" priority="460" stopIfTrue="1">
      <formula>OR($R88="LI",$R88="Yellow",$R88="Medium")</formula>
    </cfRule>
    <cfRule type="expression" dxfId="14037" priority="461" stopIfTrue="1">
      <formula>OR($R88="NY",$R88="Not Yet")</formula>
    </cfRule>
    <cfRule type="cellIs" dxfId="14036" priority="462" stopIfTrue="1" operator="equal">
      <formula>"Out of Scope"</formula>
    </cfRule>
  </conditionalFormatting>
  <conditionalFormatting sqref="L88">
    <cfRule type="expression" dxfId="14035" priority="451" stopIfTrue="1">
      <formula>OR($R88="FI",$R88="Green",$R88="High")</formula>
    </cfRule>
    <cfRule type="expression" dxfId="14034" priority="452" stopIfTrue="1">
      <formula>OR($R88="NI",$R88="Red",$R88="Low")</formula>
    </cfRule>
    <cfRule type="cellIs" dxfId="14033" priority="453" stopIfTrue="1" operator="equal">
      <formula>"PI"</formula>
    </cfRule>
    <cfRule type="expression" dxfId="14032" priority="454" stopIfTrue="1">
      <formula>OR($R88="LI",$R88="Yellow",$R88="Medium")</formula>
    </cfRule>
    <cfRule type="expression" dxfId="14031" priority="455" stopIfTrue="1">
      <formula>OR($R88="NY",$R88="Not Yet")</formula>
    </cfRule>
    <cfRule type="cellIs" dxfId="14030" priority="456" stopIfTrue="1" operator="equal">
      <formula>"Out of Scope"</formula>
    </cfRule>
  </conditionalFormatting>
  <conditionalFormatting sqref="H101:L101">
    <cfRule type="expression" dxfId="14029" priority="445" stopIfTrue="1">
      <formula>OR(H101="FI",H101="Green",H101="High")</formula>
    </cfRule>
    <cfRule type="expression" dxfId="14028" priority="446" stopIfTrue="1">
      <formula>OR(H101="NI",H101="Red",H101="Low")</formula>
    </cfRule>
    <cfRule type="cellIs" dxfId="14027" priority="447" stopIfTrue="1" operator="equal">
      <formula>"PI"</formula>
    </cfRule>
    <cfRule type="expression" dxfId="14026" priority="448" stopIfTrue="1">
      <formula>OR(H101="LI",H101="Yellow",H101="Medium")</formula>
    </cfRule>
    <cfRule type="expression" dxfId="14025" priority="449" stopIfTrue="1">
      <formula>OR(H101="NY",H101="Not Yet")</formula>
    </cfRule>
    <cfRule type="cellIs" dxfId="14024" priority="450" stopIfTrue="1" operator="equal">
      <formula>"Out of Scope"</formula>
    </cfRule>
  </conditionalFormatting>
  <conditionalFormatting sqref="I101">
    <cfRule type="expression" dxfId="14023" priority="439" stopIfTrue="1">
      <formula>OR($R101="FI",$R101="Green",$R101="High")</formula>
    </cfRule>
    <cfRule type="expression" dxfId="14022" priority="440" stopIfTrue="1">
      <formula>OR($R101="NI",$R101="Red",$R101="Low")</formula>
    </cfRule>
    <cfRule type="cellIs" dxfId="14021" priority="441" stopIfTrue="1" operator="equal">
      <formula>"PI"</formula>
    </cfRule>
    <cfRule type="expression" dxfId="14020" priority="442" stopIfTrue="1">
      <formula>OR($R101="LI",$R101="Yellow",$R101="Medium")</formula>
    </cfRule>
    <cfRule type="expression" dxfId="14019" priority="443" stopIfTrue="1">
      <formula>OR($R101="NY",$R101="Not Yet")</formula>
    </cfRule>
    <cfRule type="cellIs" dxfId="14018" priority="444" stopIfTrue="1" operator="equal">
      <formula>"Out of Scope"</formula>
    </cfRule>
  </conditionalFormatting>
  <conditionalFormatting sqref="J101">
    <cfRule type="expression" dxfId="14017" priority="433" stopIfTrue="1">
      <formula>OR($R101="FI",$R101="Green",$R101="High")</formula>
    </cfRule>
    <cfRule type="expression" dxfId="14016" priority="434" stopIfTrue="1">
      <formula>OR($R101="NI",$R101="Red",$R101="Low")</formula>
    </cfRule>
    <cfRule type="cellIs" dxfId="14015" priority="435" stopIfTrue="1" operator="equal">
      <formula>"PI"</formula>
    </cfRule>
    <cfRule type="expression" dxfId="14014" priority="436" stopIfTrue="1">
      <formula>OR($R101="LI",$R101="Yellow",$R101="Medium")</formula>
    </cfRule>
    <cfRule type="expression" dxfId="14013" priority="437" stopIfTrue="1">
      <formula>OR($R101="NY",$R101="Not Yet")</formula>
    </cfRule>
    <cfRule type="cellIs" dxfId="14012" priority="438" stopIfTrue="1" operator="equal">
      <formula>"Out of Scope"</formula>
    </cfRule>
  </conditionalFormatting>
  <conditionalFormatting sqref="K101">
    <cfRule type="expression" dxfId="14011" priority="427" stopIfTrue="1">
      <formula>OR($R101="FI",$R101="Green",$R101="High")</formula>
    </cfRule>
    <cfRule type="expression" dxfId="14010" priority="428" stopIfTrue="1">
      <formula>OR($R101="NI",$R101="Red",$R101="Low")</formula>
    </cfRule>
    <cfRule type="cellIs" dxfId="14009" priority="429" stopIfTrue="1" operator="equal">
      <formula>"PI"</formula>
    </cfRule>
    <cfRule type="expression" dxfId="14008" priority="430" stopIfTrue="1">
      <formula>OR($R101="LI",$R101="Yellow",$R101="Medium")</formula>
    </cfRule>
    <cfRule type="expression" dxfId="14007" priority="431" stopIfTrue="1">
      <formula>OR($R101="NY",$R101="Not Yet")</formula>
    </cfRule>
    <cfRule type="cellIs" dxfId="14006" priority="432" stopIfTrue="1" operator="equal">
      <formula>"Out of Scope"</formula>
    </cfRule>
  </conditionalFormatting>
  <conditionalFormatting sqref="L101">
    <cfRule type="expression" dxfId="14005" priority="421" stopIfTrue="1">
      <formula>OR($R101="FI",$R101="Green",$R101="High")</formula>
    </cfRule>
    <cfRule type="expression" dxfId="14004" priority="422" stopIfTrue="1">
      <formula>OR($R101="NI",$R101="Red",$R101="Low")</formula>
    </cfRule>
    <cfRule type="cellIs" dxfId="14003" priority="423" stopIfTrue="1" operator="equal">
      <formula>"PI"</formula>
    </cfRule>
    <cfRule type="expression" dxfId="14002" priority="424" stopIfTrue="1">
      <formula>OR($R101="LI",$R101="Yellow",$R101="Medium")</formula>
    </cfRule>
    <cfRule type="expression" dxfId="14001" priority="425" stopIfTrue="1">
      <formula>OR($R101="NY",$R101="Not Yet")</formula>
    </cfRule>
    <cfRule type="cellIs" dxfId="14000" priority="426" stopIfTrue="1" operator="equal">
      <formula>"Out of Scope"</formula>
    </cfRule>
  </conditionalFormatting>
  <conditionalFormatting sqref="H113:L113">
    <cfRule type="expression" dxfId="13999" priority="415" stopIfTrue="1">
      <formula>OR(H113="FI",H113="Green",H113="High")</formula>
    </cfRule>
    <cfRule type="expression" dxfId="13998" priority="416" stopIfTrue="1">
      <formula>OR(H113="NI",H113="Red",H113="Low")</formula>
    </cfRule>
    <cfRule type="cellIs" dxfId="13997" priority="417" stopIfTrue="1" operator="equal">
      <formula>"PI"</formula>
    </cfRule>
    <cfRule type="expression" dxfId="13996" priority="418" stopIfTrue="1">
      <formula>OR(H113="LI",H113="Yellow",H113="Medium")</formula>
    </cfRule>
    <cfRule type="expression" dxfId="13995" priority="419" stopIfTrue="1">
      <formula>OR(H113="NY",H113="Not Yet")</formula>
    </cfRule>
    <cfRule type="cellIs" dxfId="13994" priority="420" stopIfTrue="1" operator="equal">
      <formula>"Out of Scope"</formula>
    </cfRule>
  </conditionalFormatting>
  <conditionalFormatting sqref="I113">
    <cfRule type="expression" dxfId="13993" priority="409" stopIfTrue="1">
      <formula>OR($R113="FI",$R113="Green",$R113="High")</formula>
    </cfRule>
    <cfRule type="expression" dxfId="13992" priority="410" stopIfTrue="1">
      <formula>OR($R113="NI",$R113="Red",$R113="Low")</formula>
    </cfRule>
    <cfRule type="cellIs" dxfId="13991" priority="411" stopIfTrue="1" operator="equal">
      <formula>"PI"</formula>
    </cfRule>
    <cfRule type="expression" dxfId="13990" priority="412" stopIfTrue="1">
      <formula>OR($R113="LI",$R113="Yellow",$R113="Medium")</formula>
    </cfRule>
    <cfRule type="expression" dxfId="13989" priority="413" stopIfTrue="1">
      <formula>OR($R113="NY",$R113="Not Yet")</formula>
    </cfRule>
    <cfRule type="cellIs" dxfId="13988" priority="414" stopIfTrue="1" operator="equal">
      <formula>"Out of Scope"</formula>
    </cfRule>
  </conditionalFormatting>
  <conditionalFormatting sqref="J113">
    <cfRule type="expression" dxfId="13987" priority="403" stopIfTrue="1">
      <formula>OR($R113="FI",$R113="Green",$R113="High")</formula>
    </cfRule>
    <cfRule type="expression" dxfId="13986" priority="404" stopIfTrue="1">
      <formula>OR($R113="NI",$R113="Red",$R113="Low")</formula>
    </cfRule>
    <cfRule type="cellIs" dxfId="13985" priority="405" stopIfTrue="1" operator="equal">
      <formula>"PI"</formula>
    </cfRule>
    <cfRule type="expression" dxfId="13984" priority="406" stopIfTrue="1">
      <formula>OR($R113="LI",$R113="Yellow",$R113="Medium")</formula>
    </cfRule>
    <cfRule type="expression" dxfId="13983" priority="407" stopIfTrue="1">
      <formula>OR($R113="NY",$R113="Not Yet")</formula>
    </cfRule>
    <cfRule type="cellIs" dxfId="13982" priority="408" stopIfTrue="1" operator="equal">
      <formula>"Out of Scope"</formula>
    </cfRule>
  </conditionalFormatting>
  <conditionalFormatting sqref="K113">
    <cfRule type="expression" dxfId="13981" priority="397" stopIfTrue="1">
      <formula>OR($R113="FI",$R113="Green",$R113="High")</formula>
    </cfRule>
    <cfRule type="expression" dxfId="13980" priority="398" stopIfTrue="1">
      <formula>OR($R113="NI",$R113="Red",$R113="Low")</formula>
    </cfRule>
    <cfRule type="cellIs" dxfId="13979" priority="399" stopIfTrue="1" operator="equal">
      <formula>"PI"</formula>
    </cfRule>
    <cfRule type="expression" dxfId="13978" priority="400" stopIfTrue="1">
      <formula>OR($R113="LI",$R113="Yellow",$R113="Medium")</formula>
    </cfRule>
    <cfRule type="expression" dxfId="13977" priority="401" stopIfTrue="1">
      <formula>OR($R113="NY",$R113="Not Yet")</formula>
    </cfRule>
    <cfRule type="cellIs" dxfId="13976" priority="402" stopIfTrue="1" operator="equal">
      <formula>"Out of Scope"</formula>
    </cfRule>
  </conditionalFormatting>
  <conditionalFormatting sqref="L113">
    <cfRule type="expression" dxfId="13975" priority="391" stopIfTrue="1">
      <formula>OR($R113="FI",$R113="Green",$R113="High")</formula>
    </cfRule>
    <cfRule type="expression" dxfId="13974" priority="392" stopIfTrue="1">
      <formula>OR($R113="NI",$R113="Red",$R113="Low")</formula>
    </cfRule>
    <cfRule type="cellIs" dxfId="13973" priority="393" stopIfTrue="1" operator="equal">
      <formula>"PI"</formula>
    </cfRule>
    <cfRule type="expression" dxfId="13972" priority="394" stopIfTrue="1">
      <formula>OR($R113="LI",$R113="Yellow",$R113="Medium")</formula>
    </cfRule>
    <cfRule type="expression" dxfId="13971" priority="395" stopIfTrue="1">
      <formula>OR($R113="NY",$R113="Not Yet")</formula>
    </cfRule>
    <cfRule type="cellIs" dxfId="13970" priority="396" stopIfTrue="1" operator="equal">
      <formula>"Out of Scope"</formula>
    </cfRule>
  </conditionalFormatting>
  <conditionalFormatting sqref="H125:L125">
    <cfRule type="expression" dxfId="13969" priority="385" stopIfTrue="1">
      <formula>OR(H125="FI",H125="Green",H125="High")</formula>
    </cfRule>
    <cfRule type="expression" dxfId="13968" priority="386" stopIfTrue="1">
      <formula>OR(H125="NI",H125="Red",H125="Low")</formula>
    </cfRule>
    <cfRule type="cellIs" dxfId="13967" priority="387" stopIfTrue="1" operator="equal">
      <formula>"PI"</formula>
    </cfRule>
    <cfRule type="expression" dxfId="13966" priority="388" stopIfTrue="1">
      <formula>OR(H125="LI",H125="Yellow",H125="Medium")</formula>
    </cfRule>
    <cfRule type="expression" dxfId="13965" priority="389" stopIfTrue="1">
      <formula>OR(H125="NY",H125="Not Yet")</formula>
    </cfRule>
    <cfRule type="cellIs" dxfId="13964" priority="390" stopIfTrue="1" operator="equal">
      <formula>"Out of Scope"</formula>
    </cfRule>
  </conditionalFormatting>
  <conditionalFormatting sqref="I125">
    <cfRule type="expression" dxfId="13963" priority="379" stopIfTrue="1">
      <formula>OR($R125="FI",$R125="Green",$R125="High")</formula>
    </cfRule>
    <cfRule type="expression" dxfId="13962" priority="380" stopIfTrue="1">
      <formula>OR($R125="NI",$R125="Red",$R125="Low")</formula>
    </cfRule>
    <cfRule type="cellIs" dxfId="13961" priority="381" stopIfTrue="1" operator="equal">
      <formula>"PI"</formula>
    </cfRule>
    <cfRule type="expression" dxfId="13960" priority="382" stopIfTrue="1">
      <formula>OR($R125="LI",$R125="Yellow",$R125="Medium")</formula>
    </cfRule>
    <cfRule type="expression" dxfId="13959" priority="383" stopIfTrue="1">
      <formula>OR($R125="NY",$R125="Not Yet")</formula>
    </cfRule>
    <cfRule type="cellIs" dxfId="13958" priority="384" stopIfTrue="1" operator="equal">
      <formula>"Out of Scope"</formula>
    </cfRule>
  </conditionalFormatting>
  <conditionalFormatting sqref="J125">
    <cfRule type="expression" dxfId="13957" priority="373" stopIfTrue="1">
      <formula>OR($R125="FI",$R125="Green",$R125="High")</formula>
    </cfRule>
    <cfRule type="expression" dxfId="13956" priority="374" stopIfTrue="1">
      <formula>OR($R125="NI",$R125="Red",$R125="Low")</formula>
    </cfRule>
    <cfRule type="cellIs" dxfId="13955" priority="375" stopIfTrue="1" operator="equal">
      <formula>"PI"</formula>
    </cfRule>
    <cfRule type="expression" dxfId="13954" priority="376" stopIfTrue="1">
      <formula>OR($R125="LI",$R125="Yellow",$R125="Medium")</formula>
    </cfRule>
    <cfRule type="expression" dxfId="13953" priority="377" stopIfTrue="1">
      <formula>OR($R125="NY",$R125="Not Yet")</formula>
    </cfRule>
    <cfRule type="cellIs" dxfId="13952" priority="378" stopIfTrue="1" operator="equal">
      <formula>"Out of Scope"</formula>
    </cfRule>
  </conditionalFormatting>
  <conditionalFormatting sqref="K125">
    <cfRule type="expression" dxfId="13951" priority="367" stopIfTrue="1">
      <formula>OR($R125="FI",$R125="Green",$R125="High")</formula>
    </cfRule>
    <cfRule type="expression" dxfId="13950" priority="368" stopIfTrue="1">
      <formula>OR($R125="NI",$R125="Red",$R125="Low")</formula>
    </cfRule>
    <cfRule type="cellIs" dxfId="13949" priority="369" stopIfTrue="1" operator="equal">
      <formula>"PI"</formula>
    </cfRule>
    <cfRule type="expression" dxfId="13948" priority="370" stopIfTrue="1">
      <formula>OR($R125="LI",$R125="Yellow",$R125="Medium")</formula>
    </cfRule>
    <cfRule type="expression" dxfId="13947" priority="371" stopIfTrue="1">
      <formula>OR($R125="NY",$R125="Not Yet")</formula>
    </cfRule>
    <cfRule type="cellIs" dxfId="13946" priority="372" stopIfTrue="1" operator="equal">
      <formula>"Out of Scope"</formula>
    </cfRule>
  </conditionalFormatting>
  <conditionalFormatting sqref="L125">
    <cfRule type="expression" dxfId="13945" priority="361" stopIfTrue="1">
      <formula>OR($R125="FI",$R125="Green",$R125="High")</formula>
    </cfRule>
    <cfRule type="expression" dxfId="13944" priority="362" stopIfTrue="1">
      <formula>OR($R125="NI",$R125="Red",$R125="Low")</formula>
    </cfRule>
    <cfRule type="cellIs" dxfId="13943" priority="363" stopIfTrue="1" operator="equal">
      <formula>"PI"</formula>
    </cfRule>
    <cfRule type="expression" dxfId="13942" priority="364" stopIfTrue="1">
      <formula>OR($R125="LI",$R125="Yellow",$R125="Medium")</formula>
    </cfRule>
    <cfRule type="expression" dxfId="13941" priority="365" stopIfTrue="1">
      <formula>OR($R125="NY",$R125="Not Yet")</formula>
    </cfRule>
    <cfRule type="cellIs" dxfId="13940" priority="366" stopIfTrue="1" operator="equal">
      <formula>"Out of Scope"</formula>
    </cfRule>
  </conditionalFormatting>
  <conditionalFormatting sqref="H137:L137">
    <cfRule type="expression" dxfId="13939" priority="355" stopIfTrue="1">
      <formula>OR(H137="FI",H137="Green",H137="High")</formula>
    </cfRule>
    <cfRule type="expression" dxfId="13938" priority="356" stopIfTrue="1">
      <formula>OR(H137="NI",H137="Red",H137="Low")</formula>
    </cfRule>
    <cfRule type="cellIs" dxfId="13937" priority="357" stopIfTrue="1" operator="equal">
      <formula>"PI"</formula>
    </cfRule>
    <cfRule type="expression" dxfId="13936" priority="358" stopIfTrue="1">
      <formula>OR(H137="LI",H137="Yellow",H137="Medium")</formula>
    </cfRule>
    <cfRule type="expression" dxfId="13935" priority="359" stopIfTrue="1">
      <formula>OR(H137="NY",H137="Not Yet")</formula>
    </cfRule>
    <cfRule type="cellIs" dxfId="13934" priority="360" stopIfTrue="1" operator="equal">
      <formula>"Out of Scope"</formula>
    </cfRule>
  </conditionalFormatting>
  <conditionalFormatting sqref="I137">
    <cfRule type="expression" dxfId="13933" priority="349" stopIfTrue="1">
      <formula>OR($R137="FI",$R137="Green",$R137="High")</formula>
    </cfRule>
    <cfRule type="expression" dxfId="13932" priority="350" stopIfTrue="1">
      <formula>OR($R137="NI",$R137="Red",$R137="Low")</formula>
    </cfRule>
    <cfRule type="cellIs" dxfId="13931" priority="351" stopIfTrue="1" operator="equal">
      <formula>"PI"</formula>
    </cfRule>
    <cfRule type="expression" dxfId="13930" priority="352" stopIfTrue="1">
      <formula>OR($R137="LI",$R137="Yellow",$R137="Medium")</formula>
    </cfRule>
    <cfRule type="expression" dxfId="13929" priority="353" stopIfTrue="1">
      <formula>OR($R137="NY",$R137="Not Yet")</formula>
    </cfRule>
    <cfRule type="cellIs" dxfId="13928" priority="354" stopIfTrue="1" operator="equal">
      <formula>"Out of Scope"</formula>
    </cfRule>
  </conditionalFormatting>
  <conditionalFormatting sqref="J137">
    <cfRule type="expression" dxfId="13927" priority="343" stopIfTrue="1">
      <formula>OR($R137="FI",$R137="Green",$R137="High")</formula>
    </cfRule>
    <cfRule type="expression" dxfId="13926" priority="344" stopIfTrue="1">
      <formula>OR($R137="NI",$R137="Red",$R137="Low")</formula>
    </cfRule>
    <cfRule type="cellIs" dxfId="13925" priority="345" stopIfTrue="1" operator="equal">
      <formula>"PI"</formula>
    </cfRule>
    <cfRule type="expression" dxfId="13924" priority="346" stopIfTrue="1">
      <formula>OR($R137="LI",$R137="Yellow",$R137="Medium")</formula>
    </cfRule>
    <cfRule type="expression" dxfId="13923" priority="347" stopIfTrue="1">
      <formula>OR($R137="NY",$R137="Not Yet")</formula>
    </cfRule>
    <cfRule type="cellIs" dxfId="13922" priority="348" stopIfTrue="1" operator="equal">
      <formula>"Out of Scope"</formula>
    </cfRule>
  </conditionalFormatting>
  <conditionalFormatting sqref="K137">
    <cfRule type="expression" dxfId="13921" priority="337" stopIfTrue="1">
      <formula>OR($R137="FI",$R137="Green",$R137="High")</formula>
    </cfRule>
    <cfRule type="expression" dxfId="13920" priority="338" stopIfTrue="1">
      <formula>OR($R137="NI",$R137="Red",$R137="Low")</formula>
    </cfRule>
    <cfRule type="cellIs" dxfId="13919" priority="339" stopIfTrue="1" operator="equal">
      <formula>"PI"</formula>
    </cfRule>
    <cfRule type="expression" dxfId="13918" priority="340" stopIfTrue="1">
      <formula>OR($R137="LI",$R137="Yellow",$R137="Medium")</formula>
    </cfRule>
    <cfRule type="expression" dxfId="13917" priority="341" stopIfTrue="1">
      <formula>OR($R137="NY",$R137="Not Yet")</formula>
    </cfRule>
    <cfRule type="cellIs" dxfId="13916" priority="342" stopIfTrue="1" operator="equal">
      <formula>"Out of Scope"</formula>
    </cfRule>
  </conditionalFormatting>
  <conditionalFormatting sqref="L137">
    <cfRule type="expression" dxfId="13915" priority="331" stopIfTrue="1">
      <formula>OR($R137="FI",$R137="Green",$R137="High")</formula>
    </cfRule>
    <cfRule type="expression" dxfId="13914" priority="332" stopIfTrue="1">
      <formula>OR($R137="NI",$R137="Red",$R137="Low")</formula>
    </cfRule>
    <cfRule type="cellIs" dxfId="13913" priority="333" stopIfTrue="1" operator="equal">
      <formula>"PI"</formula>
    </cfRule>
    <cfRule type="expression" dxfId="13912" priority="334" stopIfTrue="1">
      <formula>OR($R137="LI",$R137="Yellow",$R137="Medium")</formula>
    </cfRule>
    <cfRule type="expression" dxfId="13911" priority="335" stopIfTrue="1">
      <formula>OR($R137="NY",$R137="Not Yet")</formula>
    </cfRule>
    <cfRule type="cellIs" dxfId="13910" priority="336" stopIfTrue="1" operator="equal">
      <formula>"Out of Scope"</formula>
    </cfRule>
  </conditionalFormatting>
  <conditionalFormatting sqref="H148:L148">
    <cfRule type="expression" dxfId="13909" priority="325" stopIfTrue="1">
      <formula>OR(H148="FI",H148="Green",H148="High")</formula>
    </cfRule>
    <cfRule type="expression" dxfId="13908" priority="326" stopIfTrue="1">
      <formula>OR(H148="NI",H148="Red",H148="Low")</formula>
    </cfRule>
    <cfRule type="cellIs" dxfId="13907" priority="327" stopIfTrue="1" operator="equal">
      <formula>"PI"</formula>
    </cfRule>
    <cfRule type="expression" dxfId="13906" priority="328" stopIfTrue="1">
      <formula>OR(H148="LI",H148="Yellow",H148="Medium")</formula>
    </cfRule>
    <cfRule type="expression" dxfId="13905" priority="329" stopIfTrue="1">
      <formula>OR(H148="NY",H148="Not Yet")</formula>
    </cfRule>
    <cfRule type="cellIs" dxfId="13904" priority="330" stopIfTrue="1" operator="equal">
      <formula>"Out of Scope"</formula>
    </cfRule>
  </conditionalFormatting>
  <conditionalFormatting sqref="I148">
    <cfRule type="expression" dxfId="13903" priority="319" stopIfTrue="1">
      <formula>OR($R148="FI",$R148="Green",$R148="High")</formula>
    </cfRule>
    <cfRule type="expression" dxfId="13902" priority="320" stopIfTrue="1">
      <formula>OR($R148="NI",$R148="Red",$R148="Low")</formula>
    </cfRule>
    <cfRule type="cellIs" dxfId="13901" priority="321" stopIfTrue="1" operator="equal">
      <formula>"PI"</formula>
    </cfRule>
    <cfRule type="expression" dxfId="13900" priority="322" stopIfTrue="1">
      <formula>OR($R148="LI",$R148="Yellow",$R148="Medium")</formula>
    </cfRule>
    <cfRule type="expression" dxfId="13899" priority="323" stopIfTrue="1">
      <formula>OR($R148="NY",$R148="Not Yet")</formula>
    </cfRule>
    <cfRule type="cellIs" dxfId="13898" priority="324" stopIfTrue="1" operator="equal">
      <formula>"Out of Scope"</formula>
    </cfRule>
  </conditionalFormatting>
  <conditionalFormatting sqref="J148">
    <cfRule type="expression" dxfId="13897" priority="313" stopIfTrue="1">
      <formula>OR($R148="FI",$R148="Green",$R148="High")</formula>
    </cfRule>
    <cfRule type="expression" dxfId="13896" priority="314" stopIfTrue="1">
      <formula>OR($R148="NI",$R148="Red",$R148="Low")</formula>
    </cfRule>
    <cfRule type="cellIs" dxfId="13895" priority="315" stopIfTrue="1" operator="equal">
      <formula>"PI"</formula>
    </cfRule>
    <cfRule type="expression" dxfId="13894" priority="316" stopIfTrue="1">
      <formula>OR($R148="LI",$R148="Yellow",$R148="Medium")</formula>
    </cfRule>
    <cfRule type="expression" dxfId="13893" priority="317" stopIfTrue="1">
      <formula>OR($R148="NY",$R148="Not Yet")</formula>
    </cfRule>
    <cfRule type="cellIs" dxfId="13892" priority="318" stopIfTrue="1" operator="equal">
      <formula>"Out of Scope"</formula>
    </cfRule>
  </conditionalFormatting>
  <conditionalFormatting sqref="K148">
    <cfRule type="expression" dxfId="13891" priority="307" stopIfTrue="1">
      <formula>OR($R148="FI",$R148="Green",$R148="High")</formula>
    </cfRule>
    <cfRule type="expression" dxfId="13890" priority="308" stopIfTrue="1">
      <formula>OR($R148="NI",$R148="Red",$R148="Low")</formula>
    </cfRule>
    <cfRule type="cellIs" dxfId="13889" priority="309" stopIfTrue="1" operator="equal">
      <formula>"PI"</formula>
    </cfRule>
    <cfRule type="expression" dxfId="13888" priority="310" stopIfTrue="1">
      <formula>OR($R148="LI",$R148="Yellow",$R148="Medium")</formula>
    </cfRule>
    <cfRule type="expression" dxfId="13887" priority="311" stopIfTrue="1">
      <formula>OR($R148="NY",$R148="Not Yet")</formula>
    </cfRule>
    <cfRule type="cellIs" dxfId="13886" priority="312" stopIfTrue="1" operator="equal">
      <formula>"Out of Scope"</formula>
    </cfRule>
  </conditionalFormatting>
  <conditionalFormatting sqref="L148">
    <cfRule type="expression" dxfId="13885" priority="301" stopIfTrue="1">
      <formula>OR($R148="FI",$R148="Green",$R148="High")</formula>
    </cfRule>
    <cfRule type="expression" dxfId="13884" priority="302" stopIfTrue="1">
      <formula>OR($R148="NI",$R148="Red",$R148="Low")</formula>
    </cfRule>
    <cfRule type="cellIs" dxfId="13883" priority="303" stopIfTrue="1" operator="equal">
      <formula>"PI"</formula>
    </cfRule>
    <cfRule type="expression" dxfId="13882" priority="304" stopIfTrue="1">
      <formula>OR($R148="LI",$R148="Yellow",$R148="Medium")</formula>
    </cfRule>
    <cfRule type="expression" dxfId="13881" priority="305" stopIfTrue="1">
      <formula>OR($R148="NY",$R148="Not Yet")</formula>
    </cfRule>
    <cfRule type="cellIs" dxfId="13880" priority="306" stopIfTrue="1" operator="equal">
      <formula>"Out of Scope"</formula>
    </cfRule>
  </conditionalFormatting>
  <conditionalFormatting sqref="H158:L158">
    <cfRule type="expression" dxfId="13879" priority="295" stopIfTrue="1">
      <formula>OR(H158="FI",H158="Green",H158="High")</formula>
    </cfRule>
    <cfRule type="expression" dxfId="13878" priority="296" stopIfTrue="1">
      <formula>OR(H158="NI",H158="Red",H158="Low")</formula>
    </cfRule>
    <cfRule type="cellIs" dxfId="13877" priority="297" stopIfTrue="1" operator="equal">
      <formula>"PI"</formula>
    </cfRule>
    <cfRule type="expression" dxfId="13876" priority="298" stopIfTrue="1">
      <formula>OR(H158="LI",H158="Yellow",H158="Medium")</formula>
    </cfRule>
    <cfRule type="expression" dxfId="13875" priority="299" stopIfTrue="1">
      <formula>OR(H158="NY",H158="Not Yet")</formula>
    </cfRule>
    <cfRule type="cellIs" dxfId="13874" priority="300" stopIfTrue="1" operator="equal">
      <formula>"Out of Scope"</formula>
    </cfRule>
  </conditionalFormatting>
  <conditionalFormatting sqref="I158">
    <cfRule type="expression" dxfId="13873" priority="289" stopIfTrue="1">
      <formula>OR($R158="FI",$R158="Green",$R158="High")</formula>
    </cfRule>
    <cfRule type="expression" dxfId="13872" priority="290" stopIfTrue="1">
      <formula>OR($R158="NI",$R158="Red",$R158="Low")</formula>
    </cfRule>
    <cfRule type="cellIs" dxfId="13871" priority="291" stopIfTrue="1" operator="equal">
      <formula>"PI"</formula>
    </cfRule>
    <cfRule type="expression" dxfId="13870" priority="292" stopIfTrue="1">
      <formula>OR($R158="LI",$R158="Yellow",$R158="Medium")</formula>
    </cfRule>
    <cfRule type="expression" dxfId="13869" priority="293" stopIfTrue="1">
      <formula>OR($R158="NY",$R158="Not Yet")</formula>
    </cfRule>
    <cfRule type="cellIs" dxfId="13868" priority="294" stopIfTrue="1" operator="equal">
      <formula>"Out of Scope"</formula>
    </cfRule>
  </conditionalFormatting>
  <conditionalFormatting sqref="J158">
    <cfRule type="expression" dxfId="13867" priority="283" stopIfTrue="1">
      <formula>OR($R158="FI",$R158="Green",$R158="High")</formula>
    </cfRule>
    <cfRule type="expression" dxfId="13866" priority="284" stopIfTrue="1">
      <formula>OR($R158="NI",$R158="Red",$R158="Low")</formula>
    </cfRule>
    <cfRule type="cellIs" dxfId="13865" priority="285" stopIfTrue="1" operator="equal">
      <formula>"PI"</formula>
    </cfRule>
    <cfRule type="expression" dxfId="13864" priority="286" stopIfTrue="1">
      <formula>OR($R158="LI",$R158="Yellow",$R158="Medium")</formula>
    </cfRule>
    <cfRule type="expression" dxfId="13863" priority="287" stopIfTrue="1">
      <formula>OR($R158="NY",$R158="Not Yet")</formula>
    </cfRule>
    <cfRule type="cellIs" dxfId="13862" priority="288" stopIfTrue="1" operator="equal">
      <formula>"Out of Scope"</formula>
    </cfRule>
  </conditionalFormatting>
  <conditionalFormatting sqref="K158">
    <cfRule type="expression" dxfId="13861" priority="277" stopIfTrue="1">
      <formula>OR($R158="FI",$R158="Green",$R158="High")</formula>
    </cfRule>
    <cfRule type="expression" dxfId="13860" priority="278" stopIfTrue="1">
      <formula>OR($R158="NI",$R158="Red",$R158="Low")</formula>
    </cfRule>
    <cfRule type="cellIs" dxfId="13859" priority="279" stopIfTrue="1" operator="equal">
      <formula>"PI"</formula>
    </cfRule>
    <cfRule type="expression" dxfId="13858" priority="280" stopIfTrue="1">
      <formula>OR($R158="LI",$R158="Yellow",$R158="Medium")</formula>
    </cfRule>
    <cfRule type="expression" dxfId="13857" priority="281" stopIfTrue="1">
      <formula>OR($R158="NY",$R158="Not Yet")</formula>
    </cfRule>
    <cfRule type="cellIs" dxfId="13856" priority="282" stopIfTrue="1" operator="equal">
      <formula>"Out of Scope"</formula>
    </cfRule>
  </conditionalFormatting>
  <conditionalFormatting sqref="L158">
    <cfRule type="expression" dxfId="13855" priority="271" stopIfTrue="1">
      <formula>OR($R158="FI",$R158="Green",$R158="High")</formula>
    </cfRule>
    <cfRule type="expression" dxfId="13854" priority="272" stopIfTrue="1">
      <formula>OR($R158="NI",$R158="Red",$R158="Low")</formula>
    </cfRule>
    <cfRule type="cellIs" dxfId="13853" priority="273" stopIfTrue="1" operator="equal">
      <formula>"PI"</formula>
    </cfRule>
    <cfRule type="expression" dxfId="13852" priority="274" stopIfTrue="1">
      <formula>OR($R158="LI",$R158="Yellow",$R158="Medium")</formula>
    </cfRule>
    <cfRule type="expression" dxfId="13851" priority="275" stopIfTrue="1">
      <formula>OR($R158="NY",$R158="Not Yet")</formula>
    </cfRule>
    <cfRule type="cellIs" dxfId="13850" priority="276" stopIfTrue="1" operator="equal">
      <formula>"Out of Scope"</formula>
    </cfRule>
  </conditionalFormatting>
  <conditionalFormatting sqref="H169:L169">
    <cfRule type="expression" dxfId="13849" priority="265" stopIfTrue="1">
      <formula>OR(H169="FI",H169="Green",H169="High")</formula>
    </cfRule>
    <cfRule type="expression" dxfId="13848" priority="266" stopIfTrue="1">
      <formula>OR(H169="NI",H169="Red",H169="Low")</formula>
    </cfRule>
    <cfRule type="cellIs" dxfId="13847" priority="267" stopIfTrue="1" operator="equal">
      <formula>"PI"</formula>
    </cfRule>
    <cfRule type="expression" dxfId="13846" priority="268" stopIfTrue="1">
      <formula>OR(H169="LI",H169="Yellow",H169="Medium")</formula>
    </cfRule>
    <cfRule type="expression" dxfId="13845" priority="269" stopIfTrue="1">
      <formula>OR(H169="NY",H169="Not Yet")</formula>
    </cfRule>
    <cfRule type="cellIs" dxfId="13844" priority="270" stopIfTrue="1" operator="equal">
      <formula>"Out of Scope"</formula>
    </cfRule>
  </conditionalFormatting>
  <conditionalFormatting sqref="I169">
    <cfRule type="expression" dxfId="13843" priority="259" stopIfTrue="1">
      <formula>OR($R169="FI",$R169="Green",$R169="High")</formula>
    </cfRule>
    <cfRule type="expression" dxfId="13842" priority="260" stopIfTrue="1">
      <formula>OR($R169="NI",$R169="Red",$R169="Low")</formula>
    </cfRule>
    <cfRule type="cellIs" dxfId="13841" priority="261" stopIfTrue="1" operator="equal">
      <formula>"PI"</formula>
    </cfRule>
    <cfRule type="expression" dxfId="13840" priority="262" stopIfTrue="1">
      <formula>OR($R169="LI",$R169="Yellow",$R169="Medium")</formula>
    </cfRule>
    <cfRule type="expression" dxfId="13839" priority="263" stopIfTrue="1">
      <formula>OR($R169="NY",$R169="Not Yet")</formula>
    </cfRule>
    <cfRule type="cellIs" dxfId="13838" priority="264" stopIfTrue="1" operator="equal">
      <formula>"Out of Scope"</formula>
    </cfRule>
  </conditionalFormatting>
  <conditionalFormatting sqref="J169">
    <cfRule type="expression" dxfId="13837" priority="253" stopIfTrue="1">
      <formula>OR($R169="FI",$R169="Green",$R169="High")</formula>
    </cfRule>
    <cfRule type="expression" dxfId="13836" priority="254" stopIfTrue="1">
      <formula>OR($R169="NI",$R169="Red",$R169="Low")</formula>
    </cfRule>
    <cfRule type="cellIs" dxfId="13835" priority="255" stopIfTrue="1" operator="equal">
      <formula>"PI"</formula>
    </cfRule>
    <cfRule type="expression" dxfId="13834" priority="256" stopIfTrue="1">
      <formula>OR($R169="LI",$R169="Yellow",$R169="Medium")</formula>
    </cfRule>
    <cfRule type="expression" dxfId="13833" priority="257" stopIfTrue="1">
      <formula>OR($R169="NY",$R169="Not Yet")</formula>
    </cfRule>
    <cfRule type="cellIs" dxfId="13832" priority="258" stopIfTrue="1" operator="equal">
      <formula>"Out of Scope"</formula>
    </cfRule>
  </conditionalFormatting>
  <conditionalFormatting sqref="K169">
    <cfRule type="expression" dxfId="13831" priority="247" stopIfTrue="1">
      <formula>OR($R169="FI",$R169="Green",$R169="High")</formula>
    </cfRule>
    <cfRule type="expression" dxfId="13830" priority="248" stopIfTrue="1">
      <formula>OR($R169="NI",$R169="Red",$R169="Low")</formula>
    </cfRule>
    <cfRule type="cellIs" dxfId="13829" priority="249" stopIfTrue="1" operator="equal">
      <formula>"PI"</formula>
    </cfRule>
    <cfRule type="expression" dxfId="13828" priority="250" stopIfTrue="1">
      <formula>OR($R169="LI",$R169="Yellow",$R169="Medium")</formula>
    </cfRule>
    <cfRule type="expression" dxfId="13827" priority="251" stopIfTrue="1">
      <formula>OR($R169="NY",$R169="Not Yet")</formula>
    </cfRule>
    <cfRule type="cellIs" dxfId="13826" priority="252" stopIfTrue="1" operator="equal">
      <formula>"Out of Scope"</formula>
    </cfRule>
  </conditionalFormatting>
  <conditionalFormatting sqref="L169">
    <cfRule type="expression" dxfId="13825" priority="241" stopIfTrue="1">
      <formula>OR($R169="FI",$R169="Green",$R169="High")</formula>
    </cfRule>
    <cfRule type="expression" dxfId="13824" priority="242" stopIfTrue="1">
      <formula>OR($R169="NI",$R169="Red",$R169="Low")</formula>
    </cfRule>
    <cfRule type="cellIs" dxfId="13823" priority="243" stopIfTrue="1" operator="equal">
      <formula>"PI"</formula>
    </cfRule>
    <cfRule type="expression" dxfId="13822" priority="244" stopIfTrue="1">
      <formula>OR($R169="LI",$R169="Yellow",$R169="Medium")</formula>
    </cfRule>
    <cfRule type="expression" dxfId="13821" priority="245" stopIfTrue="1">
      <formula>OR($R169="NY",$R169="Not Yet")</formula>
    </cfRule>
    <cfRule type="cellIs" dxfId="13820" priority="246" stopIfTrue="1" operator="equal">
      <formula>"Out of Scope"</formula>
    </cfRule>
  </conditionalFormatting>
  <conditionalFormatting sqref="H179:L179">
    <cfRule type="expression" dxfId="13819" priority="235" stopIfTrue="1">
      <formula>OR(H179="FI",H179="Green",H179="High")</formula>
    </cfRule>
    <cfRule type="expression" dxfId="13818" priority="236" stopIfTrue="1">
      <formula>OR(H179="NI",H179="Red",H179="Low")</formula>
    </cfRule>
    <cfRule type="cellIs" dxfId="13817" priority="237" stopIfTrue="1" operator="equal">
      <formula>"PI"</formula>
    </cfRule>
    <cfRule type="expression" dxfId="13816" priority="238" stopIfTrue="1">
      <formula>OR(H179="LI",H179="Yellow",H179="Medium")</formula>
    </cfRule>
    <cfRule type="expression" dxfId="13815" priority="239" stopIfTrue="1">
      <formula>OR(H179="NY",H179="Not Yet")</formula>
    </cfRule>
    <cfRule type="cellIs" dxfId="13814" priority="240" stopIfTrue="1" operator="equal">
      <formula>"Out of Scope"</formula>
    </cfRule>
  </conditionalFormatting>
  <conditionalFormatting sqref="I179">
    <cfRule type="expression" dxfId="13813" priority="229" stopIfTrue="1">
      <formula>OR($R179="FI",$R179="Green",$R179="High")</formula>
    </cfRule>
    <cfRule type="expression" dxfId="13812" priority="230" stopIfTrue="1">
      <formula>OR($R179="NI",$R179="Red",$R179="Low")</formula>
    </cfRule>
    <cfRule type="cellIs" dxfId="13811" priority="231" stopIfTrue="1" operator="equal">
      <formula>"PI"</formula>
    </cfRule>
    <cfRule type="expression" dxfId="13810" priority="232" stopIfTrue="1">
      <formula>OR($R179="LI",$R179="Yellow",$R179="Medium")</formula>
    </cfRule>
    <cfRule type="expression" dxfId="13809" priority="233" stopIfTrue="1">
      <formula>OR($R179="NY",$R179="Not Yet")</formula>
    </cfRule>
    <cfRule type="cellIs" dxfId="13808" priority="234" stopIfTrue="1" operator="equal">
      <formula>"Out of Scope"</formula>
    </cfRule>
  </conditionalFormatting>
  <conditionalFormatting sqref="J179">
    <cfRule type="expression" dxfId="13807" priority="223" stopIfTrue="1">
      <formula>OR($R179="FI",$R179="Green",$R179="High")</formula>
    </cfRule>
    <cfRule type="expression" dxfId="13806" priority="224" stopIfTrue="1">
      <formula>OR($R179="NI",$R179="Red",$R179="Low")</formula>
    </cfRule>
    <cfRule type="cellIs" dxfId="13805" priority="225" stopIfTrue="1" operator="equal">
      <formula>"PI"</formula>
    </cfRule>
    <cfRule type="expression" dxfId="13804" priority="226" stopIfTrue="1">
      <formula>OR($R179="LI",$R179="Yellow",$R179="Medium")</formula>
    </cfRule>
    <cfRule type="expression" dxfId="13803" priority="227" stopIfTrue="1">
      <formula>OR($R179="NY",$R179="Not Yet")</formula>
    </cfRule>
    <cfRule type="cellIs" dxfId="13802" priority="228" stopIfTrue="1" operator="equal">
      <formula>"Out of Scope"</formula>
    </cfRule>
  </conditionalFormatting>
  <conditionalFormatting sqref="K179">
    <cfRule type="expression" dxfId="13801" priority="217" stopIfTrue="1">
      <formula>OR($R179="FI",$R179="Green",$R179="High")</formula>
    </cfRule>
    <cfRule type="expression" dxfId="13800" priority="218" stopIfTrue="1">
      <formula>OR($R179="NI",$R179="Red",$R179="Low")</formula>
    </cfRule>
    <cfRule type="cellIs" dxfId="13799" priority="219" stopIfTrue="1" operator="equal">
      <formula>"PI"</formula>
    </cfRule>
    <cfRule type="expression" dxfId="13798" priority="220" stopIfTrue="1">
      <formula>OR($R179="LI",$R179="Yellow",$R179="Medium")</formula>
    </cfRule>
    <cfRule type="expression" dxfId="13797" priority="221" stopIfTrue="1">
      <formula>OR($R179="NY",$R179="Not Yet")</formula>
    </cfRule>
    <cfRule type="cellIs" dxfId="13796" priority="222" stopIfTrue="1" operator="equal">
      <formula>"Out of Scope"</formula>
    </cfRule>
  </conditionalFormatting>
  <conditionalFormatting sqref="L179">
    <cfRule type="expression" dxfId="13795" priority="211" stopIfTrue="1">
      <formula>OR($R179="FI",$R179="Green",$R179="High")</formula>
    </cfRule>
    <cfRule type="expression" dxfId="13794" priority="212" stopIfTrue="1">
      <formula>OR($R179="NI",$R179="Red",$R179="Low")</formula>
    </cfRule>
    <cfRule type="cellIs" dxfId="13793" priority="213" stopIfTrue="1" operator="equal">
      <formula>"PI"</formula>
    </cfRule>
    <cfRule type="expression" dxfId="13792" priority="214" stopIfTrue="1">
      <formula>OR($R179="LI",$R179="Yellow",$R179="Medium")</formula>
    </cfRule>
    <cfRule type="expression" dxfId="13791" priority="215" stopIfTrue="1">
      <formula>OR($R179="NY",$R179="Not Yet")</formula>
    </cfRule>
    <cfRule type="cellIs" dxfId="13790" priority="216" stopIfTrue="1" operator="equal">
      <formula>"Out of Scope"</formula>
    </cfRule>
  </conditionalFormatting>
  <conditionalFormatting sqref="H189:L189">
    <cfRule type="expression" dxfId="13789" priority="205" stopIfTrue="1">
      <formula>OR(H189="FI",H189="Green",H189="High")</formula>
    </cfRule>
    <cfRule type="expression" dxfId="13788" priority="206" stopIfTrue="1">
      <formula>OR(H189="NI",H189="Red",H189="Low")</formula>
    </cfRule>
    <cfRule type="cellIs" dxfId="13787" priority="207" stopIfTrue="1" operator="equal">
      <formula>"PI"</formula>
    </cfRule>
    <cfRule type="expression" dxfId="13786" priority="208" stopIfTrue="1">
      <formula>OR(H189="LI",H189="Yellow",H189="Medium")</formula>
    </cfRule>
    <cfRule type="expression" dxfId="13785" priority="209" stopIfTrue="1">
      <formula>OR(H189="NY",H189="Not Yet")</formula>
    </cfRule>
    <cfRule type="cellIs" dxfId="13784" priority="210" stopIfTrue="1" operator="equal">
      <formula>"Out of Scope"</formula>
    </cfRule>
  </conditionalFormatting>
  <conditionalFormatting sqref="I189">
    <cfRule type="expression" dxfId="13783" priority="199" stopIfTrue="1">
      <formula>OR($R189="FI",$R189="Green",$R189="High")</formula>
    </cfRule>
    <cfRule type="expression" dxfId="13782" priority="200" stopIfTrue="1">
      <formula>OR($R189="NI",$R189="Red",$R189="Low")</formula>
    </cfRule>
    <cfRule type="cellIs" dxfId="13781" priority="201" stopIfTrue="1" operator="equal">
      <formula>"PI"</formula>
    </cfRule>
    <cfRule type="expression" dxfId="13780" priority="202" stopIfTrue="1">
      <formula>OR($R189="LI",$R189="Yellow",$R189="Medium")</formula>
    </cfRule>
    <cfRule type="expression" dxfId="13779" priority="203" stopIfTrue="1">
      <formula>OR($R189="NY",$R189="Not Yet")</formula>
    </cfRule>
    <cfRule type="cellIs" dxfId="13778" priority="204" stopIfTrue="1" operator="equal">
      <formula>"Out of Scope"</formula>
    </cfRule>
  </conditionalFormatting>
  <conditionalFormatting sqref="J189">
    <cfRule type="expression" dxfId="13777" priority="193" stopIfTrue="1">
      <formula>OR($R189="FI",$R189="Green",$R189="High")</formula>
    </cfRule>
    <cfRule type="expression" dxfId="13776" priority="194" stopIfTrue="1">
      <formula>OR($R189="NI",$R189="Red",$R189="Low")</formula>
    </cfRule>
    <cfRule type="cellIs" dxfId="13775" priority="195" stopIfTrue="1" operator="equal">
      <formula>"PI"</formula>
    </cfRule>
    <cfRule type="expression" dxfId="13774" priority="196" stopIfTrue="1">
      <formula>OR($R189="LI",$R189="Yellow",$R189="Medium")</formula>
    </cfRule>
    <cfRule type="expression" dxfId="13773" priority="197" stopIfTrue="1">
      <formula>OR($R189="NY",$R189="Not Yet")</formula>
    </cfRule>
    <cfRule type="cellIs" dxfId="13772" priority="198" stopIfTrue="1" operator="equal">
      <formula>"Out of Scope"</formula>
    </cfRule>
  </conditionalFormatting>
  <conditionalFormatting sqref="K189">
    <cfRule type="expression" dxfId="13771" priority="187" stopIfTrue="1">
      <formula>OR($R189="FI",$R189="Green",$R189="High")</formula>
    </cfRule>
    <cfRule type="expression" dxfId="13770" priority="188" stopIfTrue="1">
      <formula>OR($R189="NI",$R189="Red",$R189="Low")</formula>
    </cfRule>
    <cfRule type="cellIs" dxfId="13769" priority="189" stopIfTrue="1" operator="equal">
      <formula>"PI"</formula>
    </cfRule>
    <cfRule type="expression" dxfId="13768" priority="190" stopIfTrue="1">
      <formula>OR($R189="LI",$R189="Yellow",$R189="Medium")</formula>
    </cfRule>
    <cfRule type="expression" dxfId="13767" priority="191" stopIfTrue="1">
      <formula>OR($R189="NY",$R189="Not Yet")</formula>
    </cfRule>
    <cfRule type="cellIs" dxfId="13766" priority="192" stopIfTrue="1" operator="equal">
      <formula>"Out of Scope"</formula>
    </cfRule>
  </conditionalFormatting>
  <conditionalFormatting sqref="L189">
    <cfRule type="expression" dxfId="13765" priority="181" stopIfTrue="1">
      <formula>OR($R189="FI",$R189="Green",$R189="High")</formula>
    </cfRule>
    <cfRule type="expression" dxfId="13764" priority="182" stopIfTrue="1">
      <formula>OR($R189="NI",$R189="Red",$R189="Low")</formula>
    </cfRule>
    <cfRule type="cellIs" dxfId="13763" priority="183" stopIfTrue="1" operator="equal">
      <formula>"PI"</formula>
    </cfRule>
    <cfRule type="expression" dxfId="13762" priority="184" stopIfTrue="1">
      <formula>OR($R189="LI",$R189="Yellow",$R189="Medium")</formula>
    </cfRule>
    <cfRule type="expression" dxfId="13761" priority="185" stopIfTrue="1">
      <formula>OR($R189="NY",$R189="Not Yet")</formula>
    </cfRule>
    <cfRule type="cellIs" dxfId="13760" priority="186" stopIfTrue="1" operator="equal">
      <formula>"Out of Scope"</formula>
    </cfRule>
  </conditionalFormatting>
  <conditionalFormatting sqref="H200:L200">
    <cfRule type="expression" dxfId="13759" priority="175" stopIfTrue="1">
      <formula>OR(H200="FI",H200="Green",H200="High")</formula>
    </cfRule>
    <cfRule type="expression" dxfId="13758" priority="176" stopIfTrue="1">
      <formula>OR(H200="NI",H200="Red",H200="Low")</formula>
    </cfRule>
    <cfRule type="cellIs" dxfId="13757" priority="177" stopIfTrue="1" operator="equal">
      <formula>"PI"</formula>
    </cfRule>
    <cfRule type="expression" dxfId="13756" priority="178" stopIfTrue="1">
      <formula>OR(H200="LI",H200="Yellow",H200="Medium")</formula>
    </cfRule>
    <cfRule type="expression" dxfId="13755" priority="179" stopIfTrue="1">
      <formula>OR(H200="NY",H200="Not Yet")</formula>
    </cfRule>
    <cfRule type="cellIs" dxfId="13754" priority="180" stopIfTrue="1" operator="equal">
      <formula>"Out of Scope"</formula>
    </cfRule>
  </conditionalFormatting>
  <conditionalFormatting sqref="I200">
    <cfRule type="expression" dxfId="13753" priority="169" stopIfTrue="1">
      <formula>OR($R200="FI",$R200="Green",$R200="High")</formula>
    </cfRule>
    <cfRule type="expression" dxfId="13752" priority="170" stopIfTrue="1">
      <formula>OR($R200="NI",$R200="Red",$R200="Low")</formula>
    </cfRule>
    <cfRule type="cellIs" dxfId="13751" priority="171" stopIfTrue="1" operator="equal">
      <formula>"PI"</formula>
    </cfRule>
    <cfRule type="expression" dxfId="13750" priority="172" stopIfTrue="1">
      <formula>OR($R200="LI",$R200="Yellow",$R200="Medium")</formula>
    </cfRule>
    <cfRule type="expression" dxfId="13749" priority="173" stopIfTrue="1">
      <formula>OR($R200="NY",$R200="Not Yet")</formula>
    </cfRule>
    <cfRule type="cellIs" dxfId="13748" priority="174" stopIfTrue="1" operator="equal">
      <formula>"Out of Scope"</formula>
    </cfRule>
  </conditionalFormatting>
  <conditionalFormatting sqref="J200">
    <cfRule type="expression" dxfId="13747" priority="163" stopIfTrue="1">
      <formula>OR($R200="FI",$R200="Green",$R200="High")</formula>
    </cfRule>
    <cfRule type="expression" dxfId="13746" priority="164" stopIfTrue="1">
      <formula>OR($R200="NI",$R200="Red",$R200="Low")</formula>
    </cfRule>
    <cfRule type="cellIs" dxfId="13745" priority="165" stopIfTrue="1" operator="equal">
      <formula>"PI"</formula>
    </cfRule>
    <cfRule type="expression" dxfId="13744" priority="166" stopIfTrue="1">
      <formula>OR($R200="LI",$R200="Yellow",$R200="Medium")</formula>
    </cfRule>
    <cfRule type="expression" dxfId="13743" priority="167" stopIfTrue="1">
      <formula>OR($R200="NY",$R200="Not Yet")</formula>
    </cfRule>
    <cfRule type="cellIs" dxfId="13742" priority="168" stopIfTrue="1" operator="equal">
      <formula>"Out of Scope"</formula>
    </cfRule>
  </conditionalFormatting>
  <conditionalFormatting sqref="K200">
    <cfRule type="expression" dxfId="13741" priority="157" stopIfTrue="1">
      <formula>OR($R200="FI",$R200="Green",$R200="High")</formula>
    </cfRule>
    <cfRule type="expression" dxfId="13740" priority="158" stopIfTrue="1">
      <formula>OR($R200="NI",$R200="Red",$R200="Low")</formula>
    </cfRule>
    <cfRule type="cellIs" dxfId="13739" priority="159" stopIfTrue="1" operator="equal">
      <formula>"PI"</formula>
    </cfRule>
    <cfRule type="expression" dxfId="13738" priority="160" stopIfTrue="1">
      <formula>OR($R200="LI",$R200="Yellow",$R200="Medium")</formula>
    </cfRule>
    <cfRule type="expression" dxfId="13737" priority="161" stopIfTrue="1">
      <formula>OR($R200="NY",$R200="Not Yet")</formula>
    </cfRule>
    <cfRule type="cellIs" dxfId="13736" priority="162" stopIfTrue="1" operator="equal">
      <formula>"Out of Scope"</formula>
    </cfRule>
  </conditionalFormatting>
  <conditionalFormatting sqref="L200">
    <cfRule type="expression" dxfId="13735" priority="151" stopIfTrue="1">
      <formula>OR($R200="FI",$R200="Green",$R200="High")</formula>
    </cfRule>
    <cfRule type="expression" dxfId="13734" priority="152" stopIfTrue="1">
      <formula>OR($R200="NI",$R200="Red",$R200="Low")</formula>
    </cfRule>
    <cfRule type="cellIs" dxfId="13733" priority="153" stopIfTrue="1" operator="equal">
      <formula>"PI"</formula>
    </cfRule>
    <cfRule type="expression" dxfId="13732" priority="154" stopIfTrue="1">
      <formula>OR($R200="LI",$R200="Yellow",$R200="Medium")</formula>
    </cfRule>
    <cfRule type="expression" dxfId="13731" priority="155" stopIfTrue="1">
      <formula>OR($R200="NY",$R200="Not Yet")</formula>
    </cfRule>
    <cfRule type="cellIs" dxfId="13730" priority="156" stopIfTrue="1" operator="equal">
      <formula>"Out of Scope"</formula>
    </cfRule>
  </conditionalFormatting>
  <conditionalFormatting sqref="H211:L211">
    <cfRule type="expression" dxfId="13729" priority="145" stopIfTrue="1">
      <formula>OR(H211="FI",H211="Green",H211="High")</formula>
    </cfRule>
    <cfRule type="expression" dxfId="13728" priority="146" stopIfTrue="1">
      <formula>OR(H211="NI",H211="Red",H211="Low")</formula>
    </cfRule>
    <cfRule type="cellIs" dxfId="13727" priority="147" stopIfTrue="1" operator="equal">
      <formula>"PI"</formula>
    </cfRule>
    <cfRule type="expression" dxfId="13726" priority="148" stopIfTrue="1">
      <formula>OR(H211="LI",H211="Yellow",H211="Medium")</formula>
    </cfRule>
    <cfRule type="expression" dxfId="13725" priority="149" stopIfTrue="1">
      <formula>OR(H211="NY",H211="Not Yet")</formula>
    </cfRule>
    <cfRule type="cellIs" dxfId="13724" priority="150" stopIfTrue="1" operator="equal">
      <formula>"Out of Scope"</formula>
    </cfRule>
  </conditionalFormatting>
  <conditionalFormatting sqref="I211">
    <cfRule type="expression" dxfId="13723" priority="139" stopIfTrue="1">
      <formula>OR($R211="FI",$R211="Green",$R211="High")</formula>
    </cfRule>
    <cfRule type="expression" dxfId="13722" priority="140" stopIfTrue="1">
      <formula>OR($R211="NI",$R211="Red",$R211="Low")</formula>
    </cfRule>
    <cfRule type="cellIs" dxfId="13721" priority="141" stopIfTrue="1" operator="equal">
      <formula>"PI"</formula>
    </cfRule>
    <cfRule type="expression" dxfId="13720" priority="142" stopIfTrue="1">
      <formula>OR($R211="LI",$R211="Yellow",$R211="Medium")</formula>
    </cfRule>
    <cfRule type="expression" dxfId="13719" priority="143" stopIfTrue="1">
      <formula>OR($R211="NY",$R211="Not Yet")</formula>
    </cfRule>
    <cfRule type="cellIs" dxfId="13718" priority="144" stopIfTrue="1" operator="equal">
      <formula>"Out of Scope"</formula>
    </cfRule>
  </conditionalFormatting>
  <conditionalFormatting sqref="J211">
    <cfRule type="expression" dxfId="13717" priority="133" stopIfTrue="1">
      <formula>OR($R211="FI",$R211="Green",$R211="High")</formula>
    </cfRule>
    <cfRule type="expression" dxfId="13716" priority="134" stopIfTrue="1">
      <formula>OR($R211="NI",$R211="Red",$R211="Low")</formula>
    </cfRule>
    <cfRule type="cellIs" dxfId="13715" priority="135" stopIfTrue="1" operator="equal">
      <formula>"PI"</formula>
    </cfRule>
    <cfRule type="expression" dxfId="13714" priority="136" stopIfTrue="1">
      <formula>OR($R211="LI",$R211="Yellow",$R211="Medium")</formula>
    </cfRule>
    <cfRule type="expression" dxfId="13713" priority="137" stopIfTrue="1">
      <formula>OR($R211="NY",$R211="Not Yet")</formula>
    </cfRule>
    <cfRule type="cellIs" dxfId="13712" priority="138" stopIfTrue="1" operator="equal">
      <formula>"Out of Scope"</formula>
    </cfRule>
  </conditionalFormatting>
  <conditionalFormatting sqref="K211">
    <cfRule type="expression" dxfId="13711" priority="127" stopIfTrue="1">
      <formula>OR($R211="FI",$R211="Green",$R211="High")</formula>
    </cfRule>
    <cfRule type="expression" dxfId="13710" priority="128" stopIfTrue="1">
      <formula>OR($R211="NI",$R211="Red",$R211="Low")</formula>
    </cfRule>
    <cfRule type="cellIs" dxfId="13709" priority="129" stopIfTrue="1" operator="equal">
      <formula>"PI"</formula>
    </cfRule>
    <cfRule type="expression" dxfId="13708" priority="130" stopIfTrue="1">
      <formula>OR($R211="LI",$R211="Yellow",$R211="Medium")</formula>
    </cfRule>
    <cfRule type="expression" dxfId="13707" priority="131" stopIfTrue="1">
      <formula>OR($R211="NY",$R211="Not Yet")</formula>
    </cfRule>
    <cfRule type="cellIs" dxfId="13706" priority="132" stopIfTrue="1" operator="equal">
      <formula>"Out of Scope"</formula>
    </cfRule>
  </conditionalFormatting>
  <conditionalFormatting sqref="L211">
    <cfRule type="expression" dxfId="13705" priority="121" stopIfTrue="1">
      <formula>OR($R211="FI",$R211="Green",$R211="High")</formula>
    </cfRule>
    <cfRule type="expression" dxfId="13704" priority="122" stopIfTrue="1">
      <formula>OR($R211="NI",$R211="Red",$R211="Low")</formula>
    </cfRule>
    <cfRule type="cellIs" dxfId="13703" priority="123" stopIfTrue="1" operator="equal">
      <formula>"PI"</formula>
    </cfRule>
    <cfRule type="expression" dxfId="13702" priority="124" stopIfTrue="1">
      <formula>OR($R211="LI",$R211="Yellow",$R211="Medium")</formula>
    </cfRule>
    <cfRule type="expression" dxfId="13701" priority="125" stopIfTrue="1">
      <formula>OR($R211="NY",$R211="Not Yet")</formula>
    </cfRule>
    <cfRule type="cellIs" dxfId="13700" priority="126" stopIfTrue="1" operator="equal">
      <formula>"Out of Scope"</formula>
    </cfRule>
  </conditionalFormatting>
  <conditionalFormatting sqref="H221:L221">
    <cfRule type="expression" dxfId="13699" priority="115" stopIfTrue="1">
      <formula>OR(H221="FI",H221="Green",H221="High")</formula>
    </cfRule>
    <cfRule type="expression" dxfId="13698" priority="116" stopIfTrue="1">
      <formula>OR(H221="NI",H221="Red",H221="Low")</formula>
    </cfRule>
    <cfRule type="cellIs" dxfId="13697" priority="117" stopIfTrue="1" operator="equal">
      <formula>"PI"</formula>
    </cfRule>
    <cfRule type="expression" dxfId="13696" priority="118" stopIfTrue="1">
      <formula>OR(H221="LI",H221="Yellow",H221="Medium")</formula>
    </cfRule>
    <cfRule type="expression" dxfId="13695" priority="119" stopIfTrue="1">
      <formula>OR(H221="NY",H221="Not Yet")</formula>
    </cfRule>
    <cfRule type="cellIs" dxfId="13694" priority="120" stopIfTrue="1" operator="equal">
      <formula>"Out of Scope"</formula>
    </cfRule>
  </conditionalFormatting>
  <conditionalFormatting sqref="I221">
    <cfRule type="expression" dxfId="13693" priority="109" stopIfTrue="1">
      <formula>OR($R221="FI",$R221="Green",$R221="High")</formula>
    </cfRule>
    <cfRule type="expression" dxfId="13692" priority="110" stopIfTrue="1">
      <formula>OR($R221="NI",$R221="Red",$R221="Low")</formula>
    </cfRule>
    <cfRule type="cellIs" dxfId="13691" priority="111" stopIfTrue="1" operator="equal">
      <formula>"PI"</formula>
    </cfRule>
    <cfRule type="expression" dxfId="13690" priority="112" stopIfTrue="1">
      <formula>OR($R221="LI",$R221="Yellow",$R221="Medium")</formula>
    </cfRule>
    <cfRule type="expression" dxfId="13689" priority="113" stopIfTrue="1">
      <formula>OR($R221="NY",$R221="Not Yet")</formula>
    </cfRule>
    <cfRule type="cellIs" dxfId="13688" priority="114" stopIfTrue="1" operator="equal">
      <formula>"Out of Scope"</formula>
    </cfRule>
  </conditionalFormatting>
  <conditionalFormatting sqref="J221">
    <cfRule type="expression" dxfId="13687" priority="103" stopIfTrue="1">
      <formula>OR($R221="FI",$R221="Green",$R221="High")</formula>
    </cfRule>
    <cfRule type="expression" dxfId="13686" priority="104" stopIfTrue="1">
      <formula>OR($R221="NI",$R221="Red",$R221="Low")</formula>
    </cfRule>
    <cfRule type="cellIs" dxfId="13685" priority="105" stopIfTrue="1" operator="equal">
      <formula>"PI"</formula>
    </cfRule>
    <cfRule type="expression" dxfId="13684" priority="106" stopIfTrue="1">
      <formula>OR($R221="LI",$R221="Yellow",$R221="Medium")</formula>
    </cfRule>
    <cfRule type="expression" dxfId="13683" priority="107" stopIfTrue="1">
      <formula>OR($R221="NY",$R221="Not Yet")</formula>
    </cfRule>
    <cfRule type="cellIs" dxfId="13682" priority="108" stopIfTrue="1" operator="equal">
      <formula>"Out of Scope"</formula>
    </cfRule>
  </conditionalFormatting>
  <conditionalFormatting sqref="K221">
    <cfRule type="expression" dxfId="13681" priority="97" stopIfTrue="1">
      <formula>OR($R221="FI",$R221="Green",$R221="High")</formula>
    </cfRule>
    <cfRule type="expression" dxfId="13680" priority="98" stopIfTrue="1">
      <formula>OR($R221="NI",$R221="Red",$R221="Low")</formula>
    </cfRule>
    <cfRule type="cellIs" dxfId="13679" priority="99" stopIfTrue="1" operator="equal">
      <formula>"PI"</formula>
    </cfRule>
    <cfRule type="expression" dxfId="13678" priority="100" stopIfTrue="1">
      <formula>OR($R221="LI",$R221="Yellow",$R221="Medium")</formula>
    </cfRule>
    <cfRule type="expression" dxfId="13677" priority="101" stopIfTrue="1">
      <formula>OR($R221="NY",$R221="Not Yet")</formula>
    </cfRule>
    <cfRule type="cellIs" dxfId="13676" priority="102" stopIfTrue="1" operator="equal">
      <formula>"Out of Scope"</formula>
    </cfRule>
  </conditionalFormatting>
  <conditionalFormatting sqref="L221">
    <cfRule type="expression" dxfId="13675" priority="91" stopIfTrue="1">
      <formula>OR($R221="FI",$R221="Green",$R221="High")</formula>
    </cfRule>
    <cfRule type="expression" dxfId="13674" priority="92" stopIfTrue="1">
      <formula>OR($R221="NI",$R221="Red",$R221="Low")</formula>
    </cfRule>
    <cfRule type="cellIs" dxfId="13673" priority="93" stopIfTrue="1" operator="equal">
      <formula>"PI"</formula>
    </cfRule>
    <cfRule type="expression" dxfId="13672" priority="94" stopIfTrue="1">
      <formula>OR($R221="LI",$R221="Yellow",$R221="Medium")</formula>
    </cfRule>
    <cfRule type="expression" dxfId="13671" priority="95" stopIfTrue="1">
      <formula>OR($R221="NY",$R221="Not Yet")</formula>
    </cfRule>
    <cfRule type="cellIs" dxfId="13670" priority="96" stopIfTrue="1" operator="equal">
      <formula>"Out of Scope"</formula>
    </cfRule>
  </conditionalFormatting>
  <conditionalFormatting sqref="H231:L231">
    <cfRule type="expression" dxfId="13669" priority="85" stopIfTrue="1">
      <formula>OR(H231="FI",H231="Green",H231="High")</formula>
    </cfRule>
    <cfRule type="expression" dxfId="13668" priority="86" stopIfTrue="1">
      <formula>OR(H231="NI",H231="Red",H231="Low")</formula>
    </cfRule>
    <cfRule type="cellIs" dxfId="13667" priority="87" stopIfTrue="1" operator="equal">
      <formula>"PI"</formula>
    </cfRule>
    <cfRule type="expression" dxfId="13666" priority="88" stopIfTrue="1">
      <formula>OR(H231="LI",H231="Yellow",H231="Medium")</formula>
    </cfRule>
    <cfRule type="expression" dxfId="13665" priority="89" stopIfTrue="1">
      <formula>OR(H231="NY",H231="Not Yet")</formula>
    </cfRule>
    <cfRule type="cellIs" dxfId="13664" priority="90" stopIfTrue="1" operator="equal">
      <formula>"Out of Scope"</formula>
    </cfRule>
  </conditionalFormatting>
  <conditionalFormatting sqref="I231">
    <cfRule type="expression" dxfId="13663" priority="79" stopIfTrue="1">
      <formula>OR($R231="FI",$R231="Green",$R231="High")</formula>
    </cfRule>
    <cfRule type="expression" dxfId="13662" priority="80" stopIfTrue="1">
      <formula>OR($R231="NI",$R231="Red",$R231="Low")</formula>
    </cfRule>
    <cfRule type="cellIs" dxfId="13661" priority="81" stopIfTrue="1" operator="equal">
      <formula>"PI"</formula>
    </cfRule>
    <cfRule type="expression" dxfId="13660" priority="82" stopIfTrue="1">
      <formula>OR($R231="LI",$R231="Yellow",$R231="Medium")</formula>
    </cfRule>
    <cfRule type="expression" dxfId="13659" priority="83" stopIfTrue="1">
      <formula>OR($R231="NY",$R231="Not Yet")</formula>
    </cfRule>
    <cfRule type="cellIs" dxfId="13658" priority="84" stopIfTrue="1" operator="equal">
      <formula>"Out of Scope"</formula>
    </cfRule>
  </conditionalFormatting>
  <conditionalFormatting sqref="J231">
    <cfRule type="expression" dxfId="13657" priority="73" stopIfTrue="1">
      <formula>OR($R231="FI",$R231="Green",$R231="High")</formula>
    </cfRule>
    <cfRule type="expression" dxfId="13656" priority="74" stopIfTrue="1">
      <formula>OR($R231="NI",$R231="Red",$R231="Low")</formula>
    </cfRule>
    <cfRule type="cellIs" dxfId="13655" priority="75" stopIfTrue="1" operator="equal">
      <formula>"PI"</formula>
    </cfRule>
    <cfRule type="expression" dxfId="13654" priority="76" stopIfTrue="1">
      <formula>OR($R231="LI",$R231="Yellow",$R231="Medium")</formula>
    </cfRule>
    <cfRule type="expression" dxfId="13653" priority="77" stopIfTrue="1">
      <formula>OR($R231="NY",$R231="Not Yet")</formula>
    </cfRule>
    <cfRule type="cellIs" dxfId="13652" priority="78" stopIfTrue="1" operator="equal">
      <formula>"Out of Scope"</formula>
    </cfRule>
  </conditionalFormatting>
  <conditionalFormatting sqref="K231">
    <cfRule type="expression" dxfId="13651" priority="67" stopIfTrue="1">
      <formula>OR($R231="FI",$R231="Green",$R231="High")</formula>
    </cfRule>
    <cfRule type="expression" dxfId="13650" priority="68" stopIfTrue="1">
      <formula>OR($R231="NI",$R231="Red",$R231="Low")</formula>
    </cfRule>
    <cfRule type="cellIs" dxfId="13649" priority="69" stopIfTrue="1" operator="equal">
      <formula>"PI"</formula>
    </cfRule>
    <cfRule type="expression" dxfId="13648" priority="70" stopIfTrue="1">
      <formula>OR($R231="LI",$R231="Yellow",$R231="Medium")</formula>
    </cfRule>
    <cfRule type="expression" dxfId="13647" priority="71" stopIfTrue="1">
      <formula>OR($R231="NY",$R231="Not Yet")</formula>
    </cfRule>
    <cfRule type="cellIs" dxfId="13646" priority="72" stopIfTrue="1" operator="equal">
      <formula>"Out of Scope"</formula>
    </cfRule>
  </conditionalFormatting>
  <conditionalFormatting sqref="L231">
    <cfRule type="expression" dxfId="13645" priority="61" stopIfTrue="1">
      <formula>OR($R231="FI",$R231="Green",$R231="High")</formula>
    </cfRule>
    <cfRule type="expression" dxfId="13644" priority="62" stopIfTrue="1">
      <formula>OR($R231="NI",$R231="Red",$R231="Low")</formula>
    </cfRule>
    <cfRule type="cellIs" dxfId="13643" priority="63" stopIfTrue="1" operator="equal">
      <formula>"PI"</formula>
    </cfRule>
    <cfRule type="expression" dxfId="13642" priority="64" stopIfTrue="1">
      <formula>OR($R231="LI",$R231="Yellow",$R231="Medium")</formula>
    </cfRule>
    <cfRule type="expression" dxfId="13641" priority="65" stopIfTrue="1">
      <formula>OR($R231="NY",$R231="Not Yet")</formula>
    </cfRule>
    <cfRule type="cellIs" dxfId="13640" priority="66" stopIfTrue="1" operator="equal">
      <formula>"Out of Scope"</formula>
    </cfRule>
  </conditionalFormatting>
  <conditionalFormatting sqref="H243:L243">
    <cfRule type="expression" dxfId="13639" priority="55" stopIfTrue="1">
      <formula>OR(H243="FI",H243="Green",H243="High")</formula>
    </cfRule>
    <cfRule type="expression" dxfId="13638" priority="56" stopIfTrue="1">
      <formula>OR(H243="NI",H243="Red",H243="Low")</formula>
    </cfRule>
    <cfRule type="cellIs" dxfId="13637" priority="57" stopIfTrue="1" operator="equal">
      <formula>"PI"</formula>
    </cfRule>
    <cfRule type="expression" dxfId="13636" priority="58" stopIfTrue="1">
      <formula>OR(H243="LI",H243="Yellow",H243="Medium")</formula>
    </cfRule>
    <cfRule type="expression" dxfId="13635" priority="59" stopIfTrue="1">
      <formula>OR(H243="NY",H243="Not Yet")</formula>
    </cfRule>
    <cfRule type="cellIs" dxfId="13634" priority="60" stopIfTrue="1" operator="equal">
      <formula>"Out of Scope"</formula>
    </cfRule>
  </conditionalFormatting>
  <conditionalFormatting sqref="I243">
    <cfRule type="expression" dxfId="13633" priority="49" stopIfTrue="1">
      <formula>OR($R243="FI",$R243="Green",$R243="High")</formula>
    </cfRule>
    <cfRule type="expression" dxfId="13632" priority="50" stopIfTrue="1">
      <formula>OR($R243="NI",$R243="Red",$R243="Low")</formula>
    </cfRule>
    <cfRule type="cellIs" dxfId="13631" priority="51" stopIfTrue="1" operator="equal">
      <formula>"PI"</formula>
    </cfRule>
    <cfRule type="expression" dxfId="13630" priority="52" stopIfTrue="1">
      <formula>OR($R243="LI",$R243="Yellow",$R243="Medium")</formula>
    </cfRule>
    <cfRule type="expression" dxfId="13629" priority="53" stopIfTrue="1">
      <formula>OR($R243="NY",$R243="Not Yet")</formula>
    </cfRule>
    <cfRule type="cellIs" dxfId="13628" priority="54" stopIfTrue="1" operator="equal">
      <formula>"Out of Scope"</formula>
    </cfRule>
  </conditionalFormatting>
  <conditionalFormatting sqref="J243">
    <cfRule type="expression" dxfId="13627" priority="43" stopIfTrue="1">
      <formula>OR($R243="FI",$R243="Green",$R243="High")</formula>
    </cfRule>
    <cfRule type="expression" dxfId="13626" priority="44" stopIfTrue="1">
      <formula>OR($R243="NI",$R243="Red",$R243="Low")</formula>
    </cfRule>
    <cfRule type="cellIs" dxfId="13625" priority="45" stopIfTrue="1" operator="equal">
      <formula>"PI"</formula>
    </cfRule>
    <cfRule type="expression" dxfId="13624" priority="46" stopIfTrue="1">
      <formula>OR($R243="LI",$R243="Yellow",$R243="Medium")</formula>
    </cfRule>
    <cfRule type="expression" dxfId="13623" priority="47" stopIfTrue="1">
      <formula>OR($R243="NY",$R243="Not Yet")</formula>
    </cfRule>
    <cfRule type="cellIs" dxfId="13622" priority="48" stopIfTrue="1" operator="equal">
      <formula>"Out of Scope"</formula>
    </cfRule>
  </conditionalFormatting>
  <conditionalFormatting sqref="K243">
    <cfRule type="expression" dxfId="13621" priority="37" stopIfTrue="1">
      <formula>OR($R243="FI",$R243="Green",$R243="High")</formula>
    </cfRule>
    <cfRule type="expression" dxfId="13620" priority="38" stopIfTrue="1">
      <formula>OR($R243="NI",$R243="Red",$R243="Low")</formula>
    </cfRule>
    <cfRule type="cellIs" dxfId="13619" priority="39" stopIfTrue="1" operator="equal">
      <formula>"PI"</formula>
    </cfRule>
    <cfRule type="expression" dxfId="13618" priority="40" stopIfTrue="1">
      <formula>OR($R243="LI",$R243="Yellow",$R243="Medium")</formula>
    </cfRule>
    <cfRule type="expression" dxfId="13617" priority="41" stopIfTrue="1">
      <formula>OR($R243="NY",$R243="Not Yet")</formula>
    </cfRule>
    <cfRule type="cellIs" dxfId="13616" priority="42" stopIfTrue="1" operator="equal">
      <formula>"Out of Scope"</formula>
    </cfRule>
  </conditionalFormatting>
  <conditionalFormatting sqref="L243">
    <cfRule type="expression" dxfId="13615" priority="31" stopIfTrue="1">
      <formula>OR($R243="FI",$R243="Green",$R243="High")</formula>
    </cfRule>
    <cfRule type="expression" dxfId="13614" priority="32" stopIfTrue="1">
      <formula>OR($R243="NI",$R243="Red",$R243="Low")</formula>
    </cfRule>
    <cfRule type="cellIs" dxfId="13613" priority="33" stopIfTrue="1" operator="equal">
      <formula>"PI"</formula>
    </cfRule>
    <cfRule type="expression" dxfId="13612" priority="34" stopIfTrue="1">
      <formula>OR($R243="LI",$R243="Yellow",$R243="Medium")</formula>
    </cfRule>
    <cfRule type="expression" dxfId="13611" priority="35" stopIfTrue="1">
      <formula>OR($R243="NY",$R243="Not Yet")</formula>
    </cfRule>
    <cfRule type="cellIs" dxfId="13610" priority="36" stopIfTrue="1" operator="equal">
      <formula>"Out of Scope"</formula>
    </cfRule>
  </conditionalFormatting>
  <conditionalFormatting sqref="H254:L254">
    <cfRule type="expression" dxfId="13609" priority="25" stopIfTrue="1">
      <formula>OR(H254="FI",H254="Green",H254="High")</formula>
    </cfRule>
    <cfRule type="expression" dxfId="13608" priority="26" stopIfTrue="1">
      <formula>OR(H254="NI",H254="Red",H254="Low")</formula>
    </cfRule>
    <cfRule type="cellIs" dxfId="13607" priority="27" stopIfTrue="1" operator="equal">
      <formula>"PI"</formula>
    </cfRule>
    <cfRule type="expression" dxfId="13606" priority="28" stopIfTrue="1">
      <formula>OR(H254="LI",H254="Yellow",H254="Medium")</formula>
    </cfRule>
    <cfRule type="expression" dxfId="13605" priority="29" stopIfTrue="1">
      <formula>OR(H254="NY",H254="Not Yet")</formula>
    </cfRule>
    <cfRule type="cellIs" dxfId="13604" priority="30" stopIfTrue="1" operator="equal">
      <formula>"Out of Scope"</formula>
    </cfRule>
  </conditionalFormatting>
  <conditionalFormatting sqref="I254">
    <cfRule type="expression" dxfId="13603" priority="19" stopIfTrue="1">
      <formula>OR($R254="FI",$R254="Green",$R254="High")</formula>
    </cfRule>
    <cfRule type="expression" dxfId="13602" priority="20" stopIfTrue="1">
      <formula>OR($R254="NI",$R254="Red",$R254="Low")</formula>
    </cfRule>
    <cfRule type="cellIs" dxfId="13601" priority="21" stopIfTrue="1" operator="equal">
      <formula>"PI"</formula>
    </cfRule>
    <cfRule type="expression" dxfId="13600" priority="22" stopIfTrue="1">
      <formula>OR($R254="LI",$R254="Yellow",$R254="Medium")</formula>
    </cfRule>
    <cfRule type="expression" dxfId="13599" priority="23" stopIfTrue="1">
      <formula>OR($R254="NY",$R254="Not Yet")</formula>
    </cfRule>
    <cfRule type="cellIs" dxfId="13598" priority="24" stopIfTrue="1" operator="equal">
      <formula>"Out of Scope"</formula>
    </cfRule>
  </conditionalFormatting>
  <conditionalFormatting sqref="J254">
    <cfRule type="expression" dxfId="13597" priority="13" stopIfTrue="1">
      <formula>OR($R254="FI",$R254="Green",$R254="High")</formula>
    </cfRule>
    <cfRule type="expression" dxfId="13596" priority="14" stopIfTrue="1">
      <formula>OR($R254="NI",$R254="Red",$R254="Low")</formula>
    </cfRule>
    <cfRule type="cellIs" dxfId="13595" priority="15" stopIfTrue="1" operator="equal">
      <formula>"PI"</formula>
    </cfRule>
    <cfRule type="expression" dxfId="13594" priority="16" stopIfTrue="1">
      <formula>OR($R254="LI",$R254="Yellow",$R254="Medium")</formula>
    </cfRule>
    <cfRule type="expression" dxfId="13593" priority="17" stopIfTrue="1">
      <formula>OR($R254="NY",$R254="Not Yet")</formula>
    </cfRule>
    <cfRule type="cellIs" dxfId="13592" priority="18" stopIfTrue="1" operator="equal">
      <formula>"Out of Scope"</formula>
    </cfRule>
  </conditionalFormatting>
  <conditionalFormatting sqref="K254">
    <cfRule type="expression" dxfId="13591" priority="7" stopIfTrue="1">
      <formula>OR($R254="FI",$R254="Green",$R254="High")</formula>
    </cfRule>
    <cfRule type="expression" dxfId="13590" priority="8" stopIfTrue="1">
      <formula>OR($R254="NI",$R254="Red",$R254="Low")</formula>
    </cfRule>
    <cfRule type="cellIs" dxfId="13589" priority="9" stopIfTrue="1" operator="equal">
      <formula>"PI"</formula>
    </cfRule>
    <cfRule type="expression" dxfId="13588" priority="10" stopIfTrue="1">
      <formula>OR($R254="LI",$R254="Yellow",$R254="Medium")</formula>
    </cfRule>
    <cfRule type="expression" dxfId="13587" priority="11" stopIfTrue="1">
      <formula>OR($R254="NY",$R254="Not Yet")</formula>
    </cfRule>
    <cfRule type="cellIs" dxfId="13586" priority="12" stopIfTrue="1" operator="equal">
      <formula>"Out of Scope"</formula>
    </cfRule>
  </conditionalFormatting>
  <conditionalFormatting sqref="L254">
    <cfRule type="expression" dxfId="13585" priority="1" stopIfTrue="1">
      <formula>OR($R254="FI",$R254="Green",$R254="High")</formula>
    </cfRule>
    <cfRule type="expression" dxfId="13584" priority="2" stopIfTrue="1">
      <formula>OR($R254="NI",$R254="Red",$R254="Low")</formula>
    </cfRule>
    <cfRule type="cellIs" dxfId="13583" priority="3" stopIfTrue="1" operator="equal">
      <formula>"PI"</formula>
    </cfRule>
    <cfRule type="expression" dxfId="13582" priority="4" stopIfTrue="1">
      <formula>OR($R254="LI",$R254="Yellow",$R254="Medium")</formula>
    </cfRule>
    <cfRule type="expression" dxfId="13581" priority="5" stopIfTrue="1">
      <formula>OR($R254="NY",$R254="Not Yet")</formula>
    </cfRule>
    <cfRule type="cellIs" dxfId="13580"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2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8" r:id="rId6" name="Button 6">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8679" r:id="rId7" name="Button 7">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8680" r:id="rId8" name="Button 8">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28681" r:id="rId9" name="Button 9">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28682"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Instructions!M299:M303</xm:f>
          </x14:formula1>
          <xm:sqref>R234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indexed="51"/>
    <outlinePr summaryBelow="0" summaryRight="0"/>
    <pageSetUpPr fitToPage="1"/>
  </sheetPr>
  <dimension ref="A1:T21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8" style="56" customWidth="1"/>
    <col min="19" max="19" width="11.42578125" style="321" customWidth="1"/>
    <col min="20" max="20" width="7.140625" style="316" customWidth="1"/>
    <col min="21"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377"/>
    </row>
    <row r="2" spans="1:20" s="305" customFormat="1" ht="32.25" hidden="1" customHeight="1" outlineLevel="2">
      <c r="A2" s="503" t="s">
        <v>1339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row>
    <row r="4" spans="1:20" s="308" customFormat="1" ht="27.75">
      <c r="A4" s="233"/>
      <c r="B4" s="356" t="s">
        <v>420</v>
      </c>
      <c r="C4" s="357" t="s">
        <v>488</v>
      </c>
      <c r="D4" s="246"/>
      <c r="E4" s="247"/>
      <c r="F4" s="247"/>
      <c r="G4" s="278"/>
      <c r="H4" s="347">
        <f>SUM(H5,H16,H28)</f>
        <v>0</v>
      </c>
      <c r="I4" s="347">
        <f>SUM(I5,I16,I28)</f>
        <v>0</v>
      </c>
      <c r="J4" s="347">
        <f>SUM(J5,J16,J28)</f>
        <v>0</v>
      </c>
      <c r="K4" s="347">
        <f>SUM(K5,K16,K28)</f>
        <v>0</v>
      </c>
      <c r="L4" s="347">
        <f>SUM(L5,L16,L28)</f>
        <v>0</v>
      </c>
      <c r="M4" s="237"/>
      <c r="N4" s="237"/>
      <c r="O4" s="348">
        <f>SUM(H4:L4)/(COUNT(H4:L4)*3)</f>
        <v>0</v>
      </c>
      <c r="P4" s="278"/>
      <c r="Q4" s="447"/>
      <c r="R4" s="228"/>
      <c r="S4" s="349">
        <f>AVERAGE(S5:S28)</f>
        <v>0</v>
      </c>
      <c r="T4" s="380"/>
    </row>
    <row r="5" spans="1:20" s="309" customFormat="1" ht="31.5" collapsed="1">
      <c r="A5" s="250"/>
      <c r="B5" s="358" t="s">
        <v>364</v>
      </c>
      <c r="C5" s="359" t="s">
        <v>414</v>
      </c>
      <c r="D5" s="259"/>
      <c r="E5" s="260"/>
      <c r="F5" s="260"/>
      <c r="G5" s="262"/>
      <c r="H5" s="350" t="str">
        <f>IF(HasAffirmation(H8:H14,$O8:$O14),1,"")</f>
        <v/>
      </c>
      <c r="I5" s="350" t="str">
        <f>IF(HasAffirmation(I8:I14,$O8:$O14),1,"")</f>
        <v/>
      </c>
      <c r="J5" s="350" t="str">
        <f>IF(HasAffirmation(J8:J14,$O8:$O14),1,"")</f>
        <v/>
      </c>
      <c r="K5" s="350" t="str">
        <f>IF(HasAffirmation(K8:K14,$O8:$O14),1,"")</f>
        <v/>
      </c>
      <c r="L5" s="350" t="str">
        <f>IF(HasAffirmation(L8:L14,$O8:$O14),1,"")</f>
        <v/>
      </c>
      <c r="M5" s="254"/>
      <c r="N5" s="350">
        <f>COUNTA(N8:N14)</f>
        <v>0</v>
      </c>
      <c r="O5" s="350">
        <f>SUM(H5:L5)</f>
        <v>0</v>
      </c>
      <c r="P5" s="262"/>
      <c r="Q5" s="443" t="str">
        <f>IF(COUNTA(Q7:Q15)=0,"",COUNTA(Q7:Q15))</f>
        <v/>
      </c>
      <c r="R5" s="229"/>
      <c r="S5" s="351">
        <f>IF(R5=Instructions!$B$25,Instructions!$C$25,IF(R5=Instructions!$B$26,Instructions!$C$26,IF(R5=Instructions!$B$27,Instructions!$C$27,0)))</f>
        <v>0</v>
      </c>
      <c r="T5" s="381"/>
    </row>
    <row r="6" spans="1:20" s="310" customFormat="1" ht="25.5" hidden="1" outlineLevel="2">
      <c r="A6" s="2"/>
      <c r="B6" s="2"/>
      <c r="C6" s="337" t="s">
        <v>1236</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627</v>
      </c>
      <c r="D7" s="191"/>
      <c r="E7" s="192"/>
      <c r="F7" s="192"/>
      <c r="G7" s="279"/>
      <c r="H7" s="193"/>
      <c r="I7" s="193"/>
      <c r="J7" s="193"/>
      <c r="K7" s="193"/>
      <c r="L7" s="193"/>
      <c r="M7" s="279"/>
      <c r="N7" s="193"/>
      <c r="O7" s="193"/>
      <c r="P7" s="279"/>
      <c r="Q7" s="192"/>
      <c r="R7" s="194"/>
      <c r="S7" s="382"/>
      <c r="T7" s="383"/>
    </row>
    <row r="8" spans="1:20" s="310" customFormat="1" hidden="1" outlineLevel="1">
      <c r="A8" s="174"/>
      <c r="B8" s="336">
        <v>1</v>
      </c>
      <c r="C8" s="175"/>
      <c r="D8" s="168"/>
      <c r="E8" s="169"/>
      <c r="F8" s="172"/>
      <c r="G8" s="257"/>
      <c r="H8" s="170"/>
      <c r="I8" s="170"/>
      <c r="J8" s="170"/>
      <c r="K8" s="170"/>
      <c r="L8" s="170"/>
      <c r="M8" s="245"/>
      <c r="N8" s="170"/>
      <c r="O8" s="170"/>
      <c r="P8" s="279"/>
      <c r="Q8" s="192"/>
      <c r="R8" s="194"/>
      <c r="S8" s="382"/>
      <c r="T8" s="383"/>
    </row>
    <row r="9" spans="1:20" s="310" customFormat="1" hidden="1" outlineLevel="1">
      <c r="A9" s="174"/>
      <c r="B9" s="336">
        <v>2</v>
      </c>
      <c r="C9" s="175"/>
      <c r="D9" s="168"/>
      <c r="E9" s="169"/>
      <c r="F9" s="172"/>
      <c r="G9" s="257"/>
      <c r="H9" s="170"/>
      <c r="I9" s="170"/>
      <c r="J9" s="170"/>
      <c r="K9" s="170"/>
      <c r="L9" s="170"/>
      <c r="M9" s="245"/>
      <c r="N9" s="170"/>
      <c r="O9" s="170"/>
      <c r="P9" s="279"/>
      <c r="Q9" s="192"/>
      <c r="R9" s="194"/>
      <c r="S9" s="382"/>
      <c r="T9" s="383"/>
    </row>
    <row r="10" spans="1:20" s="310" customFormat="1" hidden="1" outlineLevel="1">
      <c r="A10" s="174"/>
      <c r="B10" s="336">
        <v>3</v>
      </c>
      <c r="C10" s="175"/>
      <c r="D10" s="168"/>
      <c r="E10" s="169"/>
      <c r="F10" s="169"/>
      <c r="G10" s="257"/>
      <c r="H10" s="170"/>
      <c r="I10" s="170"/>
      <c r="J10" s="170"/>
      <c r="K10" s="170"/>
      <c r="L10" s="170"/>
      <c r="M10" s="245"/>
      <c r="N10" s="170"/>
      <c r="O10" s="170"/>
      <c r="P10" s="279"/>
      <c r="Q10" s="192"/>
      <c r="R10" s="194"/>
      <c r="S10" s="382"/>
      <c r="T10" s="383"/>
    </row>
    <row r="11" spans="1:20" s="310" customFormat="1" hidden="1" outlineLevel="1">
      <c r="A11" s="174"/>
      <c r="B11" s="336">
        <v>4</v>
      </c>
      <c r="C11" s="175"/>
      <c r="D11" s="168"/>
      <c r="E11" s="169"/>
      <c r="F11" s="172"/>
      <c r="G11" s="257"/>
      <c r="H11" s="170"/>
      <c r="I11" s="170"/>
      <c r="J11" s="170"/>
      <c r="K11" s="170"/>
      <c r="L11" s="170"/>
      <c r="M11" s="245"/>
      <c r="N11" s="170"/>
      <c r="O11" s="170"/>
      <c r="P11" s="279"/>
      <c r="Q11" s="192"/>
      <c r="R11" s="194"/>
      <c r="S11" s="382"/>
      <c r="T11" s="383"/>
    </row>
    <row r="12" spans="1:20" s="310" customFormat="1" hidden="1" outlineLevel="1">
      <c r="A12" s="174"/>
      <c r="B12" s="336">
        <v>5</v>
      </c>
      <c r="C12" s="175"/>
      <c r="D12" s="168"/>
      <c r="E12" s="169"/>
      <c r="F12" s="169"/>
      <c r="G12" s="257"/>
      <c r="H12" s="170"/>
      <c r="I12" s="170"/>
      <c r="J12" s="170"/>
      <c r="K12" s="170"/>
      <c r="L12" s="170"/>
      <c r="M12" s="245"/>
      <c r="N12" s="170"/>
      <c r="O12" s="170"/>
      <c r="P12" s="279"/>
      <c r="Q12" s="192"/>
      <c r="R12" s="194"/>
      <c r="S12" s="382"/>
      <c r="T12" s="383"/>
    </row>
    <row r="13" spans="1:20" s="310" customFormat="1" hidden="1" outlineLevel="1">
      <c r="A13" s="174"/>
      <c r="B13" s="336">
        <v>6</v>
      </c>
      <c r="C13" s="175"/>
      <c r="D13" s="168"/>
      <c r="E13" s="169"/>
      <c r="F13" s="169"/>
      <c r="G13" s="257"/>
      <c r="H13" s="170"/>
      <c r="I13" s="170"/>
      <c r="J13" s="170"/>
      <c r="K13" s="170"/>
      <c r="L13" s="170"/>
      <c r="M13" s="245"/>
      <c r="N13" s="170"/>
      <c r="O13" s="170"/>
      <c r="P13" s="279"/>
      <c r="Q13" s="192"/>
      <c r="R13" s="194"/>
      <c r="S13" s="382"/>
      <c r="T13" s="383"/>
    </row>
    <row r="14" spans="1:20" s="310" customFormat="1" hidden="1" outlineLevel="1">
      <c r="A14" s="174"/>
      <c r="B14" s="336">
        <v>7</v>
      </c>
      <c r="C14" s="175"/>
      <c r="D14" s="168"/>
      <c r="E14" s="169"/>
      <c r="F14" s="169"/>
      <c r="G14" s="257"/>
      <c r="H14" s="170"/>
      <c r="I14" s="170"/>
      <c r="J14" s="170"/>
      <c r="K14" s="170"/>
      <c r="L14" s="170"/>
      <c r="M14" s="245"/>
      <c r="N14" s="170"/>
      <c r="O14" s="170"/>
      <c r="P14" s="279"/>
      <c r="Q14" s="192"/>
      <c r="R14" s="194"/>
      <c r="S14" s="382"/>
      <c r="T14" s="383"/>
    </row>
    <row r="15" spans="1:20" s="310" customFormat="1" ht="60" hidden="1" customHeight="1" outlineLevel="1">
      <c r="A15" s="174"/>
      <c r="B15" s="339" t="s">
        <v>353</v>
      </c>
      <c r="C15" s="175"/>
      <c r="D15" s="176"/>
      <c r="E15" s="169"/>
      <c r="F15" s="169"/>
      <c r="G15" s="265"/>
      <c r="H15" s="230"/>
      <c r="I15" s="230"/>
      <c r="J15" s="230"/>
      <c r="K15" s="230"/>
      <c r="L15" s="230"/>
      <c r="M15" s="262"/>
      <c r="N15" s="194"/>
      <c r="O15" s="194"/>
      <c r="P15" s="280"/>
      <c r="Q15" s="448"/>
      <c r="R15" s="194"/>
      <c r="S15" s="382"/>
      <c r="T15" s="383"/>
    </row>
    <row r="16" spans="1:20" s="309" customFormat="1" ht="31.5" collapsed="1">
      <c r="A16" s="250"/>
      <c r="B16" s="358" t="s">
        <v>365</v>
      </c>
      <c r="C16" s="360" t="s">
        <v>415</v>
      </c>
      <c r="D16" s="259"/>
      <c r="E16" s="260"/>
      <c r="F16" s="260"/>
      <c r="G16" s="262"/>
      <c r="H16" s="350" t="str">
        <f>IF(HasAffirmation(H20:H26,$O20:$O26),1,"")</f>
        <v/>
      </c>
      <c r="I16" s="350" t="str">
        <f>IF(HasAffirmation(I20:I26,$O20:$O26),1,"")</f>
        <v/>
      </c>
      <c r="J16" s="350" t="str">
        <f>IF(HasAffirmation(J20:J26,$O20:$O26),1,"")</f>
        <v/>
      </c>
      <c r="K16" s="350" t="str">
        <f>IF(HasAffirmation(K20:K26,$O20:$O26),1,"")</f>
        <v/>
      </c>
      <c r="L16" s="350" t="str">
        <f>IF(HasAffirmation(L20:L26,$O20:$O26),1,"")</f>
        <v/>
      </c>
      <c r="M16" s="254"/>
      <c r="N16" s="350">
        <f>COUNTA(N20:N26)</f>
        <v>0</v>
      </c>
      <c r="O16" s="350">
        <f>SUM(H16:L16)</f>
        <v>0</v>
      </c>
      <c r="P16" s="262"/>
      <c r="Q16" s="443" t="str">
        <f>IF(COUNTA(Q19:Q27)=0,"",COUNTA(Q19:Q27))</f>
        <v/>
      </c>
      <c r="R16" s="229"/>
      <c r="S16" s="351">
        <f>IF(R16=Instructions!$B$25,Instructions!$C$25,IF(R16=Instructions!$B$26,Instructions!$C$26,IF(R16=Instructions!$B$27,Instructions!$C$27,0)))</f>
        <v>0</v>
      </c>
      <c r="T16" s="381"/>
    </row>
    <row r="17" spans="1:20" s="310" customFormat="1" ht="89.25" hidden="1" outlineLevel="2">
      <c r="A17" s="2"/>
      <c r="B17" s="2"/>
      <c r="C17" s="337" t="s">
        <v>1055</v>
      </c>
      <c r="D17" s="191"/>
      <c r="E17" s="192"/>
      <c r="F17" s="192"/>
      <c r="G17" s="279"/>
      <c r="H17" s="193"/>
      <c r="I17" s="193"/>
      <c r="J17" s="193"/>
      <c r="K17" s="193"/>
      <c r="L17" s="193"/>
      <c r="M17" s="279"/>
      <c r="N17" s="193"/>
      <c r="O17" s="193"/>
      <c r="P17" s="279"/>
      <c r="Q17" s="192"/>
      <c r="R17" s="194"/>
      <c r="S17" s="382"/>
      <c r="T17" s="383"/>
    </row>
    <row r="18" spans="1:20" s="310" customFormat="1" ht="89.25" hidden="1" outlineLevel="2">
      <c r="A18" s="2"/>
      <c r="B18" s="2"/>
      <c r="C18" s="337" t="s">
        <v>1054</v>
      </c>
      <c r="D18" s="191"/>
      <c r="E18" s="192"/>
      <c r="F18" s="192"/>
      <c r="G18" s="279"/>
      <c r="H18" s="193"/>
      <c r="I18" s="193"/>
      <c r="J18" s="193"/>
      <c r="K18" s="193"/>
      <c r="L18" s="193"/>
      <c r="M18" s="279"/>
      <c r="N18" s="193"/>
      <c r="O18" s="193"/>
      <c r="P18" s="279"/>
      <c r="Q18" s="192"/>
      <c r="R18" s="194"/>
      <c r="S18" s="382"/>
      <c r="T18" s="383"/>
    </row>
    <row r="19" spans="1:20" s="310" customFormat="1" ht="114.75" hidden="1" outlineLevel="2">
      <c r="A19" s="2"/>
      <c r="B19" s="2"/>
      <c r="C19" s="337" t="s">
        <v>628</v>
      </c>
      <c r="D19" s="191"/>
      <c r="E19" s="192"/>
      <c r="F19" s="192"/>
      <c r="G19" s="279"/>
      <c r="H19" s="193"/>
      <c r="I19" s="193"/>
      <c r="J19" s="193"/>
      <c r="K19" s="193"/>
      <c r="L19" s="193"/>
      <c r="M19" s="279"/>
      <c r="N19" s="193"/>
      <c r="O19" s="193"/>
      <c r="P19" s="279"/>
      <c r="Q19" s="192"/>
      <c r="R19" s="194"/>
      <c r="S19" s="382"/>
      <c r="T19" s="383"/>
    </row>
    <row r="20" spans="1:20" s="310" customFormat="1" hidden="1" outlineLevel="1">
      <c r="A20" s="174"/>
      <c r="B20" s="336">
        <v>1</v>
      </c>
      <c r="C20" s="175"/>
      <c r="D20" s="168"/>
      <c r="E20" s="169"/>
      <c r="F20" s="172"/>
      <c r="G20" s="257"/>
      <c r="H20" s="170"/>
      <c r="I20" s="170"/>
      <c r="J20" s="170"/>
      <c r="K20" s="170"/>
      <c r="L20" s="170"/>
      <c r="M20" s="245"/>
      <c r="N20" s="170"/>
      <c r="O20" s="170"/>
      <c r="P20" s="279"/>
      <c r="Q20" s="192"/>
      <c r="R20" s="194"/>
      <c r="S20" s="382"/>
      <c r="T20" s="383"/>
    </row>
    <row r="21" spans="1:20" s="310" customFormat="1" hidden="1" outlineLevel="1">
      <c r="A21" s="174"/>
      <c r="B21" s="336">
        <v>2</v>
      </c>
      <c r="C21" s="175"/>
      <c r="D21" s="168"/>
      <c r="E21" s="169"/>
      <c r="F21" s="172"/>
      <c r="G21" s="257"/>
      <c r="H21" s="170"/>
      <c r="I21" s="170"/>
      <c r="J21" s="170"/>
      <c r="K21" s="170"/>
      <c r="L21" s="170"/>
      <c r="M21" s="245"/>
      <c r="N21" s="170"/>
      <c r="O21" s="170"/>
      <c r="P21" s="279"/>
      <c r="Q21" s="192"/>
      <c r="R21" s="194"/>
      <c r="S21" s="382"/>
      <c r="T21" s="383"/>
    </row>
    <row r="22" spans="1:20" s="310" customFormat="1" hidden="1" outlineLevel="1">
      <c r="A22" s="174"/>
      <c r="B22" s="336">
        <v>3</v>
      </c>
      <c r="C22" s="175"/>
      <c r="D22" s="168"/>
      <c r="E22" s="169"/>
      <c r="F22" s="169"/>
      <c r="G22" s="257"/>
      <c r="H22" s="170"/>
      <c r="I22" s="170"/>
      <c r="J22" s="170"/>
      <c r="K22" s="170"/>
      <c r="L22" s="170"/>
      <c r="M22" s="245"/>
      <c r="N22" s="170"/>
      <c r="O22" s="170"/>
      <c r="P22" s="279"/>
      <c r="Q22" s="192"/>
      <c r="R22" s="194"/>
      <c r="S22" s="382"/>
      <c r="T22" s="383"/>
    </row>
    <row r="23" spans="1:20" s="310" customFormat="1" hidden="1" outlineLevel="1">
      <c r="A23" s="174"/>
      <c r="B23" s="336">
        <v>4</v>
      </c>
      <c r="C23" s="175"/>
      <c r="D23" s="168"/>
      <c r="E23" s="169"/>
      <c r="F23" s="172"/>
      <c r="G23" s="257"/>
      <c r="H23" s="170"/>
      <c r="I23" s="170"/>
      <c r="J23" s="170"/>
      <c r="K23" s="170"/>
      <c r="L23" s="170"/>
      <c r="M23" s="245"/>
      <c r="N23" s="170"/>
      <c r="O23" s="170"/>
      <c r="P23" s="279"/>
      <c r="Q23" s="192"/>
      <c r="R23" s="194"/>
      <c r="S23" s="382"/>
      <c r="T23" s="383"/>
    </row>
    <row r="24" spans="1:20" s="310" customFormat="1" hidden="1" outlineLevel="1">
      <c r="A24" s="174"/>
      <c r="B24" s="336">
        <v>5</v>
      </c>
      <c r="C24" s="175"/>
      <c r="D24" s="168"/>
      <c r="E24" s="169"/>
      <c r="F24" s="169"/>
      <c r="G24" s="257"/>
      <c r="H24" s="170"/>
      <c r="I24" s="170"/>
      <c r="J24" s="170"/>
      <c r="K24" s="170"/>
      <c r="L24" s="170"/>
      <c r="M24" s="245"/>
      <c r="N24" s="170"/>
      <c r="O24" s="170"/>
      <c r="P24" s="279"/>
      <c r="Q24" s="192"/>
      <c r="R24" s="194"/>
      <c r="S24" s="382"/>
      <c r="T24" s="383"/>
    </row>
    <row r="25" spans="1:20" s="310" customFormat="1" hidden="1" outlineLevel="1">
      <c r="A25" s="174"/>
      <c r="B25" s="336">
        <v>6</v>
      </c>
      <c r="C25" s="175"/>
      <c r="D25" s="168"/>
      <c r="E25" s="169"/>
      <c r="F25" s="169"/>
      <c r="G25" s="257"/>
      <c r="H25" s="170"/>
      <c r="I25" s="170"/>
      <c r="J25" s="170"/>
      <c r="K25" s="170"/>
      <c r="L25" s="170"/>
      <c r="M25" s="245"/>
      <c r="N25" s="170"/>
      <c r="O25" s="170"/>
      <c r="P25" s="279"/>
      <c r="Q25" s="192"/>
      <c r="R25" s="194"/>
      <c r="S25" s="382"/>
      <c r="T25" s="383"/>
    </row>
    <row r="26" spans="1:20" s="310" customFormat="1" hidden="1" outlineLevel="1">
      <c r="A26" s="174"/>
      <c r="B26" s="336">
        <v>7</v>
      </c>
      <c r="C26" s="175"/>
      <c r="D26" s="168"/>
      <c r="E26" s="169"/>
      <c r="F26" s="169"/>
      <c r="G26" s="257"/>
      <c r="H26" s="170"/>
      <c r="I26" s="170"/>
      <c r="J26" s="170"/>
      <c r="K26" s="170"/>
      <c r="L26" s="170"/>
      <c r="M26" s="245"/>
      <c r="N26" s="170"/>
      <c r="O26" s="170"/>
      <c r="P26" s="279"/>
      <c r="Q26" s="192"/>
      <c r="R26" s="194"/>
      <c r="S26" s="382"/>
      <c r="T26" s="383"/>
    </row>
    <row r="27" spans="1:20" s="310" customFormat="1" ht="60" hidden="1" customHeight="1" outlineLevel="1">
      <c r="A27" s="174"/>
      <c r="B27" s="339" t="s">
        <v>353</v>
      </c>
      <c r="C27" s="175"/>
      <c r="D27" s="176"/>
      <c r="E27" s="169"/>
      <c r="F27" s="169"/>
      <c r="G27" s="265"/>
      <c r="H27" s="230"/>
      <c r="I27" s="230"/>
      <c r="J27" s="230"/>
      <c r="K27" s="230"/>
      <c r="L27" s="230"/>
      <c r="M27" s="279"/>
      <c r="N27" s="194"/>
      <c r="O27" s="194"/>
      <c r="P27" s="280"/>
      <c r="Q27" s="448"/>
      <c r="R27" s="194"/>
      <c r="S27" s="382"/>
      <c r="T27" s="383"/>
    </row>
    <row r="28" spans="1:20" s="309" customFormat="1" ht="20.25" collapsed="1">
      <c r="A28" s="250"/>
      <c r="B28" s="358" t="s">
        <v>366</v>
      </c>
      <c r="C28" s="360" t="s">
        <v>1056</v>
      </c>
      <c r="D28" s="259"/>
      <c r="E28" s="260"/>
      <c r="F28" s="260"/>
      <c r="G28" s="262"/>
      <c r="H28" s="350" t="str">
        <f>IF(HasAffirmation(H32:H38,$O32:$O38),1,"")</f>
        <v/>
      </c>
      <c r="I28" s="350" t="str">
        <f>IF(HasAffirmation(I32:I38,$O32:$O38),1,"")</f>
        <v/>
      </c>
      <c r="J28" s="350" t="str">
        <f>IF(HasAffirmation(J32:J38,$O32:$O38),1,"")</f>
        <v/>
      </c>
      <c r="K28" s="350" t="str">
        <f>IF(HasAffirmation(K32:K38,$O32:$O38),1,"")</f>
        <v/>
      </c>
      <c r="L28" s="350" t="str">
        <f>IF(HasAffirmation(L32:L38,$O32:$O38),1,"")</f>
        <v/>
      </c>
      <c r="M28" s="254"/>
      <c r="N28" s="350">
        <f>COUNTA(N32:N38)</f>
        <v>0</v>
      </c>
      <c r="O28" s="350">
        <f>SUM(H28:L28)</f>
        <v>0</v>
      </c>
      <c r="P28" s="262"/>
      <c r="Q28" s="443" t="str">
        <f>IF(COUNTA(Q31:Q39)=0,"",COUNTA(Q31:Q39))</f>
        <v/>
      </c>
      <c r="R28" s="229"/>
      <c r="S28" s="351">
        <f>IF(R28=Instructions!$B$25,Instructions!$C$25,IF(R28=Instructions!$B$26,Instructions!$C$26,IF(R28=Instructions!$B$27,Instructions!$C$27,0)))</f>
        <v>0</v>
      </c>
      <c r="T28" s="381"/>
    </row>
    <row r="29" spans="1:20" s="310" customFormat="1" ht="63.75" hidden="1" outlineLevel="2">
      <c r="A29" s="2"/>
      <c r="B29" s="2"/>
      <c r="C29" s="337" t="s">
        <v>1057</v>
      </c>
      <c r="D29" s="191"/>
      <c r="E29" s="192"/>
      <c r="F29" s="192"/>
      <c r="G29" s="279"/>
      <c r="H29" s="193"/>
      <c r="I29" s="193"/>
      <c r="J29" s="193"/>
      <c r="K29" s="193"/>
      <c r="L29" s="193"/>
      <c r="M29" s="279"/>
      <c r="N29" s="193"/>
      <c r="O29" s="193"/>
      <c r="P29" s="279"/>
      <c r="Q29" s="192"/>
      <c r="R29" s="194"/>
      <c r="S29" s="382"/>
      <c r="T29" s="383"/>
    </row>
    <row r="30" spans="1:20" s="310" customFormat="1" ht="204" hidden="1" outlineLevel="2">
      <c r="A30" s="4"/>
      <c r="B30" s="4"/>
      <c r="C30" s="354" t="s">
        <v>1058</v>
      </c>
      <c r="D30" s="327"/>
      <c r="E30" s="328"/>
      <c r="F30" s="328"/>
      <c r="G30" s="329"/>
      <c r="H30" s="330"/>
      <c r="I30" s="330"/>
      <c r="J30" s="330"/>
      <c r="K30" s="330"/>
      <c r="L30" s="330"/>
      <c r="M30" s="329"/>
      <c r="N30" s="330"/>
      <c r="O30" s="330"/>
      <c r="P30" s="329"/>
      <c r="Q30" s="328"/>
      <c r="R30" s="331"/>
      <c r="S30" s="382"/>
      <c r="T30" s="383"/>
    </row>
    <row r="31" spans="1:20" s="310" customFormat="1" ht="117" hidden="1" customHeight="1" outlineLevel="2">
      <c r="A31" s="2"/>
      <c r="B31" s="2"/>
      <c r="C31" s="337" t="s">
        <v>629</v>
      </c>
      <c r="D31" s="191"/>
      <c r="E31" s="192"/>
      <c r="F31" s="196"/>
      <c r="G31" s="279"/>
      <c r="H31" s="197"/>
      <c r="I31" s="197"/>
      <c r="J31" s="197"/>
      <c r="K31" s="197"/>
      <c r="L31" s="197"/>
      <c r="M31" s="262"/>
      <c r="N31" s="193"/>
      <c r="O31" s="193"/>
      <c r="P31" s="279"/>
      <c r="Q31" s="449"/>
      <c r="R31" s="194"/>
      <c r="S31" s="382"/>
      <c r="T31" s="383"/>
    </row>
    <row r="32" spans="1:20" s="310" customFormat="1" hidden="1" outlineLevel="1">
      <c r="A32" s="174"/>
      <c r="B32" s="336">
        <v>1</v>
      </c>
      <c r="C32" s="175"/>
      <c r="D32" s="168"/>
      <c r="E32" s="169"/>
      <c r="F32" s="172"/>
      <c r="G32" s="257"/>
      <c r="H32" s="170"/>
      <c r="I32" s="170"/>
      <c r="J32" s="170"/>
      <c r="K32" s="170"/>
      <c r="L32" s="170"/>
      <c r="M32" s="245"/>
      <c r="N32" s="170"/>
      <c r="O32" s="170"/>
      <c r="P32" s="279"/>
      <c r="Q32" s="449"/>
      <c r="R32" s="194"/>
      <c r="S32" s="382"/>
      <c r="T32" s="383"/>
    </row>
    <row r="33" spans="1:20" s="310" customFormat="1" hidden="1" outlineLevel="1">
      <c r="A33" s="174"/>
      <c r="B33" s="336">
        <v>2</v>
      </c>
      <c r="C33" s="175"/>
      <c r="D33" s="168"/>
      <c r="E33" s="169"/>
      <c r="F33" s="172"/>
      <c r="G33" s="257"/>
      <c r="H33" s="170"/>
      <c r="I33" s="170"/>
      <c r="J33" s="170"/>
      <c r="K33" s="170"/>
      <c r="L33" s="170"/>
      <c r="M33" s="245"/>
      <c r="N33" s="170"/>
      <c r="O33" s="170"/>
      <c r="P33" s="279"/>
      <c r="Q33" s="449"/>
      <c r="R33" s="194"/>
      <c r="S33" s="382"/>
      <c r="T33" s="383"/>
    </row>
    <row r="34" spans="1:20" s="310" customFormat="1" hidden="1" outlineLevel="1">
      <c r="A34" s="174"/>
      <c r="B34" s="336">
        <v>3</v>
      </c>
      <c r="C34" s="175"/>
      <c r="D34" s="168"/>
      <c r="E34" s="169"/>
      <c r="F34" s="169"/>
      <c r="G34" s="257"/>
      <c r="H34" s="170"/>
      <c r="I34" s="170"/>
      <c r="J34" s="170"/>
      <c r="K34" s="170"/>
      <c r="L34" s="170"/>
      <c r="M34" s="245"/>
      <c r="N34" s="170"/>
      <c r="O34" s="170"/>
      <c r="P34" s="279"/>
      <c r="Q34" s="449"/>
      <c r="R34" s="194"/>
      <c r="S34" s="382"/>
      <c r="T34" s="383"/>
    </row>
    <row r="35" spans="1:20" s="310" customFormat="1" hidden="1" outlineLevel="1">
      <c r="A35" s="174"/>
      <c r="B35" s="336">
        <v>4</v>
      </c>
      <c r="C35" s="175"/>
      <c r="D35" s="168"/>
      <c r="E35" s="169"/>
      <c r="F35" s="172"/>
      <c r="G35" s="257"/>
      <c r="H35" s="170"/>
      <c r="I35" s="170"/>
      <c r="J35" s="170"/>
      <c r="K35" s="170"/>
      <c r="L35" s="170"/>
      <c r="M35" s="245"/>
      <c r="N35" s="170"/>
      <c r="O35" s="170"/>
      <c r="P35" s="279"/>
      <c r="Q35" s="449"/>
      <c r="R35" s="194"/>
      <c r="S35" s="382"/>
      <c r="T35" s="383"/>
    </row>
    <row r="36" spans="1:20" s="310" customFormat="1" hidden="1" outlineLevel="1">
      <c r="A36" s="174"/>
      <c r="B36" s="336">
        <v>5</v>
      </c>
      <c r="C36" s="175"/>
      <c r="D36" s="168"/>
      <c r="E36" s="169"/>
      <c r="F36" s="169"/>
      <c r="G36" s="257"/>
      <c r="H36" s="170"/>
      <c r="I36" s="170"/>
      <c r="J36" s="170"/>
      <c r="K36" s="170"/>
      <c r="L36" s="170"/>
      <c r="M36" s="245"/>
      <c r="N36" s="170"/>
      <c r="O36" s="170"/>
      <c r="P36" s="279"/>
      <c r="Q36" s="449"/>
      <c r="R36" s="194"/>
      <c r="S36" s="382"/>
      <c r="T36" s="383"/>
    </row>
    <row r="37" spans="1:20" s="310" customFormat="1" hidden="1" outlineLevel="1">
      <c r="A37" s="174"/>
      <c r="B37" s="336">
        <v>6</v>
      </c>
      <c r="C37" s="175"/>
      <c r="D37" s="168"/>
      <c r="E37" s="169"/>
      <c r="F37" s="169"/>
      <c r="G37" s="257"/>
      <c r="H37" s="170"/>
      <c r="I37" s="170"/>
      <c r="J37" s="170"/>
      <c r="K37" s="170"/>
      <c r="L37" s="170"/>
      <c r="M37" s="245"/>
      <c r="N37" s="170"/>
      <c r="O37" s="170"/>
      <c r="P37" s="279"/>
      <c r="Q37" s="449"/>
      <c r="R37" s="194"/>
      <c r="S37" s="382"/>
      <c r="T37" s="383"/>
    </row>
    <row r="38" spans="1:20" s="310" customFormat="1" hidden="1" outlineLevel="1">
      <c r="A38" s="174"/>
      <c r="B38" s="336">
        <v>7</v>
      </c>
      <c r="C38" s="175"/>
      <c r="D38" s="168"/>
      <c r="E38" s="169"/>
      <c r="F38" s="169"/>
      <c r="G38" s="257"/>
      <c r="H38" s="170"/>
      <c r="I38" s="170"/>
      <c r="J38" s="170"/>
      <c r="K38" s="170"/>
      <c r="L38" s="170"/>
      <c r="M38" s="245"/>
      <c r="N38" s="170"/>
      <c r="O38" s="170"/>
      <c r="P38" s="279"/>
      <c r="Q38" s="449"/>
      <c r="R38" s="194"/>
      <c r="S38" s="382"/>
      <c r="T38" s="383"/>
    </row>
    <row r="39" spans="1:20" s="310" customFormat="1" ht="60" hidden="1" customHeight="1" outlineLevel="1">
      <c r="A39" s="174"/>
      <c r="B39" s="339" t="s">
        <v>353</v>
      </c>
      <c r="C39" s="175"/>
      <c r="D39" s="176"/>
      <c r="E39" s="169"/>
      <c r="F39" s="169"/>
      <c r="G39" s="265"/>
      <c r="H39" s="230"/>
      <c r="I39" s="230"/>
      <c r="J39" s="230"/>
      <c r="K39" s="230"/>
      <c r="L39" s="230"/>
      <c r="M39" s="279"/>
      <c r="N39" s="194"/>
      <c r="O39" s="194"/>
      <c r="P39" s="280"/>
      <c r="Q39" s="450"/>
      <c r="R39" s="194"/>
      <c r="S39" s="382"/>
      <c r="T39" s="383"/>
    </row>
    <row r="40" spans="1:20" s="308" customFormat="1" ht="36">
      <c r="A40" s="233"/>
      <c r="B40" s="356" t="s">
        <v>354</v>
      </c>
      <c r="C40" s="361" t="s">
        <v>1059</v>
      </c>
      <c r="D40" s="246"/>
      <c r="E40" s="281"/>
      <c r="F40" s="281"/>
      <c r="G40" s="278"/>
      <c r="H40" s="347">
        <f>SUM(H41,H53,H65)</f>
        <v>0</v>
      </c>
      <c r="I40" s="347">
        <f>SUM(I41,I53,I65)</f>
        <v>0</v>
      </c>
      <c r="J40" s="347">
        <f>SUM(J41,J53,J65)</f>
        <v>0</v>
      </c>
      <c r="K40" s="347">
        <f>SUM(K41,K53,K65)</f>
        <v>0</v>
      </c>
      <c r="L40" s="347">
        <f>SUM(L41,L53,L65)</f>
        <v>0</v>
      </c>
      <c r="M40" s="237"/>
      <c r="N40" s="237"/>
      <c r="O40" s="348">
        <f>SUM(H40:L40)/(COUNT(H40:L40)*5)</f>
        <v>0</v>
      </c>
      <c r="P40" s="282"/>
      <c r="Q40" s="281"/>
      <c r="R40" s="228"/>
      <c r="S40" s="349">
        <f>AVERAGE(S41:S65)</f>
        <v>0</v>
      </c>
      <c r="T40" s="380"/>
    </row>
    <row r="41" spans="1:20" s="309" customFormat="1" ht="20.25" collapsed="1">
      <c r="A41" s="250"/>
      <c r="B41" s="358" t="s">
        <v>368</v>
      </c>
      <c r="C41" s="360" t="s">
        <v>416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row>
    <row r="42" spans="1:20" s="310" customFormat="1" ht="63.75" hidden="1" outlineLevel="2">
      <c r="A42" s="2"/>
      <c r="B42" s="2"/>
      <c r="C42" s="337" t="s">
        <v>1060</v>
      </c>
      <c r="D42" s="191"/>
      <c r="E42" s="192"/>
      <c r="F42" s="192"/>
      <c r="G42" s="279"/>
      <c r="H42" s="193"/>
      <c r="I42" s="193"/>
      <c r="J42" s="193"/>
      <c r="K42" s="193"/>
      <c r="L42" s="193"/>
      <c r="M42" s="279"/>
      <c r="N42" s="193"/>
      <c r="O42" s="193"/>
      <c r="P42" s="279"/>
      <c r="Q42" s="192"/>
      <c r="R42" s="194"/>
      <c r="S42" s="382"/>
      <c r="T42" s="383"/>
    </row>
    <row r="43" spans="1:20" s="310" customFormat="1" ht="165.75" hidden="1" outlineLevel="2">
      <c r="A43" s="2"/>
      <c r="B43" s="2"/>
      <c r="C43" s="337" t="s">
        <v>1061</v>
      </c>
      <c r="D43" s="191"/>
      <c r="E43" s="192"/>
      <c r="F43" s="192"/>
      <c r="G43" s="279"/>
      <c r="H43" s="193"/>
      <c r="I43" s="193"/>
      <c r="J43" s="193"/>
      <c r="K43" s="193"/>
      <c r="L43" s="193"/>
      <c r="M43" s="279"/>
      <c r="N43" s="193"/>
      <c r="O43" s="193"/>
      <c r="P43" s="279"/>
      <c r="Q43" s="192"/>
      <c r="R43" s="194"/>
      <c r="S43" s="382"/>
      <c r="T43" s="383"/>
    </row>
    <row r="44" spans="1:20" s="310" customFormat="1" ht="79.5" hidden="1" customHeight="1" outlineLevel="2">
      <c r="A44" s="2"/>
      <c r="B44" s="2"/>
      <c r="C44" s="337" t="s">
        <v>1062</v>
      </c>
      <c r="D44" s="191"/>
      <c r="E44" s="192"/>
      <c r="F44" s="196"/>
      <c r="G44" s="279"/>
      <c r="H44" s="197"/>
      <c r="I44" s="197"/>
      <c r="J44" s="197"/>
      <c r="K44" s="197"/>
      <c r="L44" s="197"/>
      <c r="M44" s="262"/>
      <c r="N44" s="193"/>
      <c r="O44" s="193"/>
      <c r="P44" s="279"/>
      <c r="Q44" s="449"/>
      <c r="R44" s="194"/>
      <c r="S44" s="382"/>
      <c r="T44" s="383"/>
    </row>
    <row r="45" spans="1:20" s="310" customFormat="1" hidden="1" outlineLevel="1">
      <c r="A45" s="174"/>
      <c r="B45" s="336">
        <v>1</v>
      </c>
      <c r="C45" s="175"/>
      <c r="D45" s="168"/>
      <c r="E45" s="169"/>
      <c r="F45" s="172"/>
      <c r="G45" s="257"/>
      <c r="H45" s="170"/>
      <c r="I45" s="170"/>
      <c r="J45" s="170"/>
      <c r="K45" s="170"/>
      <c r="L45" s="170"/>
      <c r="M45" s="245"/>
      <c r="N45" s="170"/>
      <c r="O45" s="170"/>
      <c r="P45" s="279"/>
      <c r="Q45" s="449"/>
      <c r="R45" s="194"/>
      <c r="S45" s="382"/>
      <c r="T45" s="383"/>
    </row>
    <row r="46" spans="1:20" s="310" customFormat="1" hidden="1" outlineLevel="1">
      <c r="A46" s="174"/>
      <c r="B46" s="336">
        <v>2</v>
      </c>
      <c r="C46" s="175"/>
      <c r="D46" s="168"/>
      <c r="E46" s="169"/>
      <c r="F46" s="172"/>
      <c r="G46" s="257"/>
      <c r="H46" s="170"/>
      <c r="I46" s="170"/>
      <c r="J46" s="170"/>
      <c r="K46" s="170"/>
      <c r="L46" s="170"/>
      <c r="M46" s="245"/>
      <c r="N46" s="170"/>
      <c r="O46" s="170"/>
      <c r="P46" s="279"/>
      <c r="Q46" s="449"/>
      <c r="R46" s="194"/>
      <c r="S46" s="382"/>
      <c r="T46" s="383"/>
    </row>
    <row r="47" spans="1:20" s="310" customFormat="1" hidden="1" outlineLevel="1">
      <c r="A47" s="174"/>
      <c r="B47" s="336">
        <v>3</v>
      </c>
      <c r="C47" s="175"/>
      <c r="D47" s="168"/>
      <c r="E47" s="169"/>
      <c r="F47" s="169"/>
      <c r="G47" s="257"/>
      <c r="H47" s="170"/>
      <c r="I47" s="170"/>
      <c r="J47" s="170"/>
      <c r="K47" s="170"/>
      <c r="L47" s="170"/>
      <c r="M47" s="245"/>
      <c r="N47" s="170"/>
      <c r="O47" s="170"/>
      <c r="P47" s="279"/>
      <c r="Q47" s="449"/>
      <c r="R47" s="194"/>
      <c r="S47" s="382"/>
      <c r="T47" s="383"/>
    </row>
    <row r="48" spans="1:20" s="310" customFormat="1" hidden="1" outlineLevel="1">
      <c r="A48" s="174"/>
      <c r="B48" s="336">
        <v>4</v>
      </c>
      <c r="C48" s="175"/>
      <c r="D48" s="168"/>
      <c r="E48" s="169"/>
      <c r="F48" s="172"/>
      <c r="G48" s="257"/>
      <c r="H48" s="170"/>
      <c r="I48" s="170"/>
      <c r="J48" s="170"/>
      <c r="K48" s="170"/>
      <c r="L48" s="170"/>
      <c r="M48" s="245"/>
      <c r="N48" s="170"/>
      <c r="O48" s="170"/>
      <c r="P48" s="279"/>
      <c r="Q48" s="449"/>
      <c r="R48" s="194"/>
      <c r="S48" s="382"/>
      <c r="T48" s="383"/>
    </row>
    <row r="49" spans="1:20" s="310" customFormat="1" hidden="1" outlineLevel="1">
      <c r="A49" s="174"/>
      <c r="B49" s="336">
        <v>5</v>
      </c>
      <c r="C49" s="175"/>
      <c r="D49" s="168"/>
      <c r="E49" s="169"/>
      <c r="F49" s="169"/>
      <c r="G49" s="257"/>
      <c r="H49" s="170"/>
      <c r="I49" s="170"/>
      <c r="J49" s="170"/>
      <c r="K49" s="170"/>
      <c r="L49" s="170"/>
      <c r="M49" s="245"/>
      <c r="N49" s="170"/>
      <c r="O49" s="170"/>
      <c r="P49" s="279"/>
      <c r="Q49" s="449"/>
      <c r="R49" s="194"/>
      <c r="S49" s="382"/>
      <c r="T49" s="383"/>
    </row>
    <row r="50" spans="1:20" s="310" customFormat="1" hidden="1" outlineLevel="1">
      <c r="A50" s="174"/>
      <c r="B50" s="336">
        <v>6</v>
      </c>
      <c r="C50" s="175"/>
      <c r="D50" s="168"/>
      <c r="E50" s="169"/>
      <c r="F50" s="169"/>
      <c r="G50" s="257"/>
      <c r="H50" s="170"/>
      <c r="I50" s="170"/>
      <c r="J50" s="170"/>
      <c r="K50" s="170"/>
      <c r="L50" s="170"/>
      <c r="M50" s="245"/>
      <c r="N50" s="170"/>
      <c r="O50" s="170"/>
      <c r="P50" s="279"/>
      <c r="Q50" s="449"/>
      <c r="R50" s="194"/>
      <c r="S50" s="382"/>
      <c r="T50" s="383"/>
    </row>
    <row r="51" spans="1:20" s="310" customFormat="1" hidden="1" outlineLevel="1">
      <c r="A51" s="174"/>
      <c r="B51" s="336">
        <v>7</v>
      </c>
      <c r="C51" s="175"/>
      <c r="D51" s="168"/>
      <c r="E51" s="169"/>
      <c r="F51" s="169"/>
      <c r="G51" s="257"/>
      <c r="H51" s="170"/>
      <c r="I51" s="170"/>
      <c r="J51" s="170"/>
      <c r="K51" s="170"/>
      <c r="L51" s="170"/>
      <c r="M51" s="245"/>
      <c r="N51" s="170"/>
      <c r="O51" s="170"/>
      <c r="P51" s="279"/>
      <c r="Q51" s="449"/>
      <c r="R51" s="194"/>
      <c r="S51" s="382"/>
      <c r="T51" s="383"/>
    </row>
    <row r="52" spans="1:20" s="310" customFormat="1" ht="60" hidden="1" customHeight="1" outlineLevel="1">
      <c r="A52" s="174"/>
      <c r="B52" s="339" t="s">
        <v>353</v>
      </c>
      <c r="C52" s="175"/>
      <c r="D52" s="176"/>
      <c r="E52" s="169"/>
      <c r="F52" s="169"/>
      <c r="G52" s="265"/>
      <c r="H52" s="230"/>
      <c r="I52" s="230"/>
      <c r="J52" s="230"/>
      <c r="K52" s="230"/>
      <c r="L52" s="230"/>
      <c r="M52" s="279"/>
      <c r="N52" s="194"/>
      <c r="O52" s="194"/>
      <c r="P52" s="280"/>
      <c r="Q52" s="450"/>
      <c r="R52" s="194"/>
      <c r="S52" s="382"/>
      <c r="T52" s="383"/>
    </row>
    <row r="53" spans="1:20" s="309" customFormat="1" ht="31.5" collapsed="1">
      <c r="A53" s="250"/>
      <c r="B53" s="358" t="s">
        <v>274</v>
      </c>
      <c r="C53" s="360" t="s">
        <v>417</v>
      </c>
      <c r="D53" s="259"/>
      <c r="E53" s="260"/>
      <c r="F53" s="260"/>
      <c r="G53" s="262"/>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81"/>
    </row>
    <row r="54" spans="1:20" s="310" customFormat="1" ht="51" hidden="1" outlineLevel="2">
      <c r="A54" s="2"/>
      <c r="B54" s="2"/>
      <c r="C54" s="337" t="s">
        <v>1063</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1237</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630</v>
      </c>
      <c r="D56" s="191"/>
      <c r="E56" s="192"/>
      <c r="F56" s="192"/>
      <c r="G56" s="279"/>
      <c r="H56" s="193"/>
      <c r="I56" s="193"/>
      <c r="J56" s="193"/>
      <c r="K56" s="193"/>
      <c r="L56" s="193"/>
      <c r="M56" s="262"/>
      <c r="N56" s="193"/>
      <c r="O56" s="193"/>
      <c r="P56" s="279"/>
      <c r="Q56" s="449"/>
      <c r="R56" s="194"/>
      <c r="S56" s="382"/>
      <c r="T56" s="383"/>
    </row>
    <row r="57" spans="1:20" s="310" customFormat="1" hidden="1" outlineLevel="1">
      <c r="A57" s="174"/>
      <c r="B57" s="336">
        <v>1</v>
      </c>
      <c r="C57" s="175"/>
      <c r="D57" s="168"/>
      <c r="E57" s="169"/>
      <c r="F57" s="172"/>
      <c r="G57" s="257"/>
      <c r="H57" s="170"/>
      <c r="I57" s="170"/>
      <c r="J57" s="170"/>
      <c r="K57" s="170"/>
      <c r="L57" s="170"/>
      <c r="M57" s="245"/>
      <c r="N57" s="170"/>
      <c r="O57" s="170"/>
      <c r="P57" s="279"/>
      <c r="Q57" s="449"/>
      <c r="R57" s="194"/>
      <c r="S57" s="382"/>
      <c r="T57" s="383"/>
    </row>
    <row r="58" spans="1:20" s="310" customFormat="1" hidden="1" outlineLevel="1">
      <c r="A58" s="174"/>
      <c r="B58" s="336">
        <v>2</v>
      </c>
      <c r="C58" s="175"/>
      <c r="D58" s="168"/>
      <c r="E58" s="169"/>
      <c r="F58" s="172"/>
      <c r="G58" s="257"/>
      <c r="H58" s="170"/>
      <c r="I58" s="170"/>
      <c r="J58" s="170"/>
      <c r="K58" s="170"/>
      <c r="L58" s="170"/>
      <c r="M58" s="245"/>
      <c r="N58" s="170"/>
      <c r="O58" s="170"/>
      <c r="P58" s="279"/>
      <c r="Q58" s="449"/>
      <c r="R58" s="194"/>
      <c r="S58" s="382"/>
      <c r="T58" s="383"/>
    </row>
    <row r="59" spans="1:20" s="310" customFormat="1" hidden="1" outlineLevel="1">
      <c r="A59" s="174"/>
      <c r="B59" s="336">
        <v>3</v>
      </c>
      <c r="C59" s="175"/>
      <c r="D59" s="168"/>
      <c r="E59" s="169"/>
      <c r="F59" s="169"/>
      <c r="G59" s="257"/>
      <c r="H59" s="170"/>
      <c r="I59" s="170"/>
      <c r="J59" s="170"/>
      <c r="K59" s="170"/>
      <c r="L59" s="170"/>
      <c r="M59" s="245"/>
      <c r="N59" s="170"/>
      <c r="O59" s="170"/>
      <c r="P59" s="279"/>
      <c r="Q59" s="449"/>
      <c r="R59" s="194"/>
      <c r="S59" s="382"/>
      <c r="T59" s="383"/>
    </row>
    <row r="60" spans="1:20" s="310" customFormat="1" hidden="1" outlineLevel="1">
      <c r="A60" s="174"/>
      <c r="B60" s="336">
        <v>4</v>
      </c>
      <c r="C60" s="175"/>
      <c r="D60" s="168"/>
      <c r="E60" s="169"/>
      <c r="F60" s="172"/>
      <c r="G60" s="257"/>
      <c r="H60" s="170"/>
      <c r="I60" s="170"/>
      <c r="J60" s="170"/>
      <c r="K60" s="170"/>
      <c r="L60" s="170"/>
      <c r="M60" s="245"/>
      <c r="N60" s="170"/>
      <c r="O60" s="170"/>
      <c r="P60" s="279"/>
      <c r="Q60" s="449"/>
      <c r="R60" s="194"/>
      <c r="S60" s="382"/>
      <c r="T60" s="383"/>
    </row>
    <row r="61" spans="1:20" s="310" customFormat="1" hidden="1" outlineLevel="1">
      <c r="A61" s="174"/>
      <c r="B61" s="336">
        <v>5</v>
      </c>
      <c r="C61" s="175"/>
      <c r="D61" s="168"/>
      <c r="E61" s="169"/>
      <c r="F61" s="169"/>
      <c r="G61" s="257"/>
      <c r="H61" s="170"/>
      <c r="I61" s="170"/>
      <c r="J61" s="170"/>
      <c r="K61" s="170"/>
      <c r="L61" s="170"/>
      <c r="M61" s="245"/>
      <c r="N61" s="170"/>
      <c r="O61" s="170"/>
      <c r="P61" s="279"/>
      <c r="Q61" s="449"/>
      <c r="R61" s="194"/>
      <c r="S61" s="382"/>
      <c r="T61" s="383"/>
    </row>
    <row r="62" spans="1:20" s="310" customFormat="1" hidden="1" outlineLevel="1">
      <c r="A62" s="174"/>
      <c r="B62" s="336">
        <v>6</v>
      </c>
      <c r="C62" s="175"/>
      <c r="D62" s="168"/>
      <c r="E62" s="169"/>
      <c r="F62" s="169"/>
      <c r="G62" s="257"/>
      <c r="H62" s="170"/>
      <c r="I62" s="170"/>
      <c r="J62" s="170"/>
      <c r="K62" s="170"/>
      <c r="L62" s="170"/>
      <c r="M62" s="245"/>
      <c r="N62" s="170"/>
      <c r="O62" s="170"/>
      <c r="P62" s="279"/>
      <c r="Q62" s="449"/>
      <c r="R62" s="194"/>
      <c r="S62" s="382"/>
      <c r="T62" s="383"/>
    </row>
    <row r="63" spans="1:20" s="310" customFormat="1" hidden="1" outlineLevel="1">
      <c r="A63" s="174"/>
      <c r="B63" s="336">
        <v>7</v>
      </c>
      <c r="C63" s="175"/>
      <c r="D63" s="168"/>
      <c r="E63" s="169"/>
      <c r="F63" s="169"/>
      <c r="G63" s="257"/>
      <c r="H63" s="170"/>
      <c r="I63" s="170"/>
      <c r="J63" s="170"/>
      <c r="K63" s="170"/>
      <c r="L63" s="170"/>
      <c r="M63" s="245"/>
      <c r="N63" s="170"/>
      <c r="O63" s="170"/>
      <c r="P63" s="279"/>
      <c r="Q63" s="449"/>
      <c r="R63" s="194"/>
      <c r="S63" s="382"/>
      <c r="T63" s="383"/>
    </row>
    <row r="64" spans="1:20" s="310" customFormat="1" ht="60" hidden="1" customHeight="1" outlineLevel="1">
      <c r="A64" s="174"/>
      <c r="B64" s="339" t="s">
        <v>353</v>
      </c>
      <c r="C64" s="175"/>
      <c r="D64" s="176"/>
      <c r="E64" s="169"/>
      <c r="F64" s="169"/>
      <c r="G64" s="265"/>
      <c r="H64" s="230"/>
      <c r="I64" s="230"/>
      <c r="J64" s="230"/>
      <c r="K64" s="230"/>
      <c r="L64" s="230"/>
      <c r="M64" s="279"/>
      <c r="N64" s="194"/>
      <c r="O64" s="194"/>
      <c r="P64" s="280"/>
      <c r="Q64" s="450"/>
      <c r="R64" s="194"/>
      <c r="S64" s="382"/>
      <c r="T64" s="383"/>
    </row>
    <row r="65" spans="1:20" s="309" customFormat="1" ht="20.25" collapsed="1">
      <c r="A65" s="250"/>
      <c r="B65" s="358" t="s">
        <v>370</v>
      </c>
      <c r="C65" s="360" t="s">
        <v>1064</v>
      </c>
      <c r="D65" s="259"/>
      <c r="E65" s="260"/>
      <c r="F65" s="260"/>
      <c r="G65" s="262"/>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IF(COUNTA(Q66:Q76)=0,"",COUNTA(Q66:Q76))</f>
        <v/>
      </c>
      <c r="R65" s="229"/>
      <c r="S65" s="351">
        <f>IF(R65=Instructions!$B$25,Instructions!$C$25,IF(R65=Instructions!$B$26,Instructions!$C$26,IF(R65=Instructions!$B$27,Instructions!$C$27,0)))</f>
        <v>0</v>
      </c>
      <c r="T65" s="381"/>
    </row>
    <row r="66" spans="1:20" s="310" customFormat="1" ht="56.25" hidden="1" customHeight="1" outlineLevel="2">
      <c r="A66" s="2"/>
      <c r="B66" s="2"/>
      <c r="C66" s="337" t="s">
        <v>1065</v>
      </c>
      <c r="D66" s="191"/>
      <c r="E66" s="192"/>
      <c r="F66" s="192"/>
      <c r="G66" s="279"/>
      <c r="H66" s="193"/>
      <c r="I66" s="193"/>
      <c r="J66" s="193"/>
      <c r="K66" s="193"/>
      <c r="L66" s="193"/>
      <c r="M66" s="279"/>
      <c r="N66" s="193"/>
      <c r="O66" s="193"/>
      <c r="P66" s="279"/>
      <c r="Q66" s="192"/>
      <c r="R66" s="194"/>
      <c r="S66" s="382"/>
      <c r="T66" s="383"/>
    </row>
    <row r="67" spans="1:20" s="310" customFormat="1" ht="89.25" hidden="1" outlineLevel="2">
      <c r="A67" s="2"/>
      <c r="B67" s="2"/>
      <c r="C67" s="337" t="s">
        <v>1066</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631</v>
      </c>
      <c r="D68" s="191"/>
      <c r="E68" s="192"/>
      <c r="F68" s="192"/>
      <c r="G68" s="279"/>
      <c r="H68" s="193"/>
      <c r="I68" s="193"/>
      <c r="J68" s="193"/>
      <c r="K68" s="193"/>
      <c r="L68" s="193"/>
      <c r="M68" s="279"/>
      <c r="N68" s="193"/>
      <c r="O68" s="193"/>
      <c r="P68" s="279"/>
      <c r="Q68" s="192"/>
      <c r="R68" s="194"/>
      <c r="S68" s="382"/>
      <c r="T68" s="383"/>
    </row>
    <row r="69" spans="1:20" s="310" customFormat="1" hidden="1" outlineLevel="1">
      <c r="A69" s="174"/>
      <c r="B69" s="336">
        <v>1</v>
      </c>
      <c r="C69" s="175"/>
      <c r="D69" s="168"/>
      <c r="E69" s="169"/>
      <c r="F69" s="172"/>
      <c r="G69" s="257"/>
      <c r="H69" s="170"/>
      <c r="I69" s="170"/>
      <c r="J69" s="170"/>
      <c r="K69" s="170"/>
      <c r="L69" s="170"/>
      <c r="M69" s="245"/>
      <c r="N69" s="170"/>
      <c r="O69" s="170"/>
      <c r="P69" s="279"/>
      <c r="Q69" s="449"/>
      <c r="R69" s="194"/>
      <c r="S69" s="382"/>
      <c r="T69" s="383"/>
    </row>
    <row r="70" spans="1:20" s="310" customFormat="1" hidden="1" outlineLevel="1">
      <c r="A70" s="174"/>
      <c r="B70" s="336">
        <v>2</v>
      </c>
      <c r="C70" s="175"/>
      <c r="D70" s="168"/>
      <c r="E70" s="169"/>
      <c r="F70" s="172"/>
      <c r="G70" s="257"/>
      <c r="H70" s="170"/>
      <c r="I70" s="170"/>
      <c r="J70" s="170"/>
      <c r="K70" s="170"/>
      <c r="L70" s="170"/>
      <c r="M70" s="245"/>
      <c r="N70" s="170"/>
      <c r="O70" s="170"/>
      <c r="P70" s="279"/>
      <c r="Q70" s="449"/>
      <c r="R70" s="194"/>
      <c r="S70" s="382"/>
      <c r="T70" s="383"/>
    </row>
    <row r="71" spans="1:20" s="310" customFormat="1" hidden="1" outlineLevel="1">
      <c r="A71" s="174"/>
      <c r="B71" s="336">
        <v>3</v>
      </c>
      <c r="C71" s="175"/>
      <c r="D71" s="168"/>
      <c r="E71" s="169"/>
      <c r="F71" s="169"/>
      <c r="G71" s="257"/>
      <c r="H71" s="170"/>
      <c r="I71" s="170"/>
      <c r="J71" s="170"/>
      <c r="K71" s="170"/>
      <c r="L71" s="170"/>
      <c r="M71" s="245"/>
      <c r="N71" s="170"/>
      <c r="O71" s="170"/>
      <c r="P71" s="279"/>
      <c r="Q71" s="449"/>
      <c r="R71" s="194"/>
      <c r="S71" s="382"/>
      <c r="T71" s="383"/>
    </row>
    <row r="72" spans="1:20" s="310" customFormat="1" hidden="1" outlineLevel="1">
      <c r="A72" s="174"/>
      <c r="B72" s="336">
        <v>4</v>
      </c>
      <c r="C72" s="175"/>
      <c r="D72" s="168"/>
      <c r="E72" s="169"/>
      <c r="F72" s="172"/>
      <c r="G72" s="257"/>
      <c r="H72" s="170"/>
      <c r="I72" s="170"/>
      <c r="J72" s="170"/>
      <c r="K72" s="170"/>
      <c r="L72" s="170"/>
      <c r="M72" s="245"/>
      <c r="N72" s="170"/>
      <c r="O72" s="170"/>
      <c r="P72" s="279"/>
      <c r="Q72" s="449"/>
      <c r="R72" s="194"/>
      <c r="S72" s="382"/>
      <c r="T72" s="383"/>
    </row>
    <row r="73" spans="1:20" s="310" customFormat="1" hidden="1" outlineLevel="1">
      <c r="A73" s="174"/>
      <c r="B73" s="336">
        <v>5</v>
      </c>
      <c r="C73" s="175"/>
      <c r="D73" s="168"/>
      <c r="E73" s="169"/>
      <c r="F73" s="169"/>
      <c r="G73" s="257"/>
      <c r="H73" s="170"/>
      <c r="I73" s="170"/>
      <c r="J73" s="170"/>
      <c r="K73" s="170"/>
      <c r="L73" s="170"/>
      <c r="M73" s="245"/>
      <c r="N73" s="170"/>
      <c r="O73" s="170"/>
      <c r="P73" s="279"/>
      <c r="Q73" s="449"/>
      <c r="R73" s="194"/>
      <c r="S73" s="382"/>
      <c r="T73" s="383"/>
    </row>
    <row r="74" spans="1:20" s="310" customFormat="1" hidden="1" outlineLevel="1">
      <c r="A74" s="174"/>
      <c r="B74" s="336">
        <v>6</v>
      </c>
      <c r="C74" s="175"/>
      <c r="D74" s="168"/>
      <c r="E74" s="169"/>
      <c r="F74" s="169"/>
      <c r="G74" s="257"/>
      <c r="H74" s="170"/>
      <c r="I74" s="170"/>
      <c r="J74" s="170"/>
      <c r="K74" s="170"/>
      <c r="L74" s="170"/>
      <c r="M74" s="245"/>
      <c r="N74" s="170"/>
      <c r="O74" s="170"/>
      <c r="P74" s="279"/>
      <c r="Q74" s="449"/>
      <c r="R74" s="194"/>
      <c r="S74" s="382"/>
      <c r="T74" s="383"/>
    </row>
    <row r="75" spans="1:20" s="310" customFormat="1" hidden="1" outlineLevel="1">
      <c r="A75" s="174"/>
      <c r="B75" s="336">
        <v>7</v>
      </c>
      <c r="C75" s="175"/>
      <c r="D75" s="168"/>
      <c r="E75" s="169"/>
      <c r="F75" s="169"/>
      <c r="G75" s="257"/>
      <c r="H75" s="170"/>
      <c r="I75" s="170"/>
      <c r="J75" s="170"/>
      <c r="K75" s="170"/>
      <c r="L75" s="170"/>
      <c r="M75" s="245"/>
      <c r="N75" s="170"/>
      <c r="O75" s="170"/>
      <c r="P75" s="279"/>
      <c r="Q75" s="449"/>
      <c r="R75" s="194"/>
      <c r="S75" s="382"/>
      <c r="T75" s="383"/>
    </row>
    <row r="76" spans="1:20" s="310" customFormat="1" ht="60" hidden="1" customHeight="1" outlineLevel="1">
      <c r="A76" s="174"/>
      <c r="B76" s="339" t="s">
        <v>353</v>
      </c>
      <c r="C76" s="175"/>
      <c r="D76" s="176"/>
      <c r="E76" s="169"/>
      <c r="F76" s="169"/>
      <c r="G76" s="265"/>
      <c r="H76" s="230"/>
      <c r="I76" s="230"/>
      <c r="J76" s="230"/>
      <c r="K76" s="230"/>
      <c r="L76" s="230"/>
      <c r="M76" s="279"/>
      <c r="N76" s="194"/>
      <c r="O76" s="194"/>
      <c r="P76" s="280"/>
      <c r="Q76" s="450"/>
      <c r="R76" s="194"/>
      <c r="S76" s="382"/>
      <c r="T76" s="383"/>
    </row>
    <row r="77" spans="1:20" s="305" customFormat="1" ht="27.75">
      <c r="A77" s="239"/>
      <c r="B77" s="332" t="s">
        <v>490</v>
      </c>
      <c r="C77" s="333" t="s">
        <v>491</v>
      </c>
      <c r="D77" s="240"/>
      <c r="E77" s="241"/>
      <c r="F77" s="241"/>
      <c r="G77" s="242"/>
      <c r="H77" s="347">
        <f>SUM(H78,H89,H99,H109,H120,H130,H140,H151,H162,H172)</f>
        <v>0</v>
      </c>
      <c r="I77" s="347">
        <f>SUM(I78,I89,I99,I109,I120,I130,I140,I151,I162,I172)</f>
        <v>0</v>
      </c>
      <c r="J77" s="347">
        <f>SUM(J78,J89,J99,J109,J120,J130,J140,J151,J162,J172)</f>
        <v>0</v>
      </c>
      <c r="K77" s="347">
        <f>SUM(K78,K89,K99,K109,K120,K130,K140,K151,K162,K172)</f>
        <v>0</v>
      </c>
      <c r="L77" s="347">
        <f>SUM(L78,L89,L99,L109,L120,L130,L140,L151,L162,L172)</f>
        <v>0</v>
      </c>
      <c r="M77" s="237"/>
      <c r="N77" s="237"/>
      <c r="O77" s="348">
        <f>SUM(H77:L77)/(COUNT(H77:L77)*10)</f>
        <v>0</v>
      </c>
      <c r="P77" s="242"/>
      <c r="Q77" s="235"/>
      <c r="R77" s="228"/>
      <c r="S77" s="349">
        <f>AVERAGE(S78:S172)</f>
        <v>0</v>
      </c>
      <c r="T77" s="379"/>
    </row>
    <row r="78" spans="1:20" s="306" customFormat="1" ht="31.5" collapsed="1">
      <c r="A78" s="243"/>
      <c r="B78" s="341" t="s">
        <v>489</v>
      </c>
      <c r="C78" s="335" t="s">
        <v>142</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384"/>
    </row>
    <row r="79" spans="1:20" s="305" customFormat="1" ht="38.25" hidden="1" outlineLevel="2">
      <c r="A79" s="178"/>
      <c r="B79" s="4"/>
      <c r="C79" s="337" t="s">
        <v>1406</v>
      </c>
      <c r="D79" s="168"/>
      <c r="E79" s="169"/>
      <c r="F79" s="169"/>
      <c r="G79" s="257"/>
      <c r="H79" s="170"/>
      <c r="I79" s="170"/>
      <c r="J79" s="170"/>
      <c r="K79" s="170"/>
      <c r="L79" s="170"/>
      <c r="M79" s="245"/>
      <c r="N79" s="170"/>
      <c r="O79" s="170"/>
      <c r="P79" s="245"/>
      <c r="Q79" s="456"/>
      <c r="R79" s="171"/>
      <c r="S79" s="374"/>
      <c r="T79" s="379"/>
    </row>
    <row r="80" spans="1:20" s="305" customFormat="1" ht="204" hidden="1" customHeight="1" outlineLevel="2">
      <c r="A80" s="178"/>
      <c r="B80" s="4"/>
      <c r="C80" s="337" t="s">
        <v>632</v>
      </c>
      <c r="D80" s="168"/>
      <c r="E80" s="169"/>
      <c r="F80" s="169"/>
      <c r="G80" s="257"/>
      <c r="H80" s="170"/>
      <c r="I80" s="170"/>
      <c r="J80" s="170"/>
      <c r="K80" s="170"/>
      <c r="L80" s="170"/>
      <c r="M80" s="245"/>
      <c r="N80" s="170"/>
      <c r="O80" s="170"/>
      <c r="P80" s="245"/>
      <c r="Q80" s="169"/>
      <c r="R80" s="171"/>
      <c r="S80" s="374"/>
      <c r="T80" s="379"/>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79"/>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79"/>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79"/>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79"/>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79"/>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79"/>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79"/>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79"/>
    </row>
    <row r="89" spans="1:20" s="306" customFormat="1" ht="31.5" collapsed="1">
      <c r="A89" s="243"/>
      <c r="B89" s="341" t="s">
        <v>380</v>
      </c>
      <c r="C89" s="335" t="s">
        <v>143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384"/>
    </row>
    <row r="90" spans="1:20" s="305" customFormat="1" ht="51" hidden="1" outlineLevel="2">
      <c r="A90" s="178"/>
      <c r="B90" s="4"/>
      <c r="C90" s="363" t="s">
        <v>1427</v>
      </c>
      <c r="D90" s="168"/>
      <c r="E90" s="169"/>
      <c r="F90" s="169"/>
      <c r="G90" s="257"/>
      <c r="H90" s="170"/>
      <c r="I90" s="170"/>
      <c r="J90" s="170"/>
      <c r="K90" s="170"/>
      <c r="L90" s="170"/>
      <c r="M90" s="245"/>
      <c r="N90" s="170"/>
      <c r="O90" s="170"/>
      <c r="P90" s="245"/>
      <c r="Q90" s="169"/>
      <c r="R90" s="171"/>
      <c r="S90" s="374"/>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row>
    <row r="99" spans="1:20" s="306" customFormat="1" ht="31.5" collapsed="1">
      <c r="A99" s="243"/>
      <c r="B99" s="341" t="s">
        <v>382</v>
      </c>
      <c r="C99" s="335" t="s">
        <v>144</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row>
    <row r="100" spans="1:20" s="305" customFormat="1" ht="198.75" hidden="1" customHeight="1" outlineLevel="2">
      <c r="A100" s="178"/>
      <c r="B100" s="4"/>
      <c r="C100" s="337" t="s">
        <v>633</v>
      </c>
      <c r="D100" s="168"/>
      <c r="E100" s="169"/>
      <c r="F100" s="169"/>
      <c r="G100" s="257"/>
      <c r="H100" s="170"/>
      <c r="I100" s="170"/>
      <c r="J100" s="170"/>
      <c r="K100" s="170"/>
      <c r="L100" s="170"/>
      <c r="M100" s="245"/>
      <c r="N100" s="170"/>
      <c r="O100" s="170"/>
      <c r="P100" s="245"/>
      <c r="Q100" s="169"/>
      <c r="R100" s="171"/>
      <c r="S100" s="374"/>
      <c r="T100" s="379"/>
    </row>
    <row r="101" spans="1:20"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row>
    <row r="102" spans="1:20"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row>
    <row r="103" spans="1:20"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row>
    <row r="104" spans="1:20"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row>
    <row r="105" spans="1:20"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row>
    <row r="106" spans="1:20"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row>
    <row r="107" spans="1:20"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row>
    <row r="108" spans="1:20" s="305" customFormat="1" ht="60"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row>
    <row r="109" spans="1:20" s="306" customFormat="1" ht="31.5" collapsed="1">
      <c r="A109" s="243"/>
      <c r="B109" s="341" t="s">
        <v>384</v>
      </c>
      <c r="C109" s="335" t="s">
        <v>145</v>
      </c>
      <c r="D109" s="251"/>
      <c r="E109" s="255"/>
      <c r="F109" s="255"/>
      <c r="G109" s="256"/>
      <c r="H109" s="350" t="str">
        <f>IF(HasAffirmation(H112:H118,$O112:$O118),1,"")</f>
        <v/>
      </c>
      <c r="I109" s="350" t="str">
        <f>IF(HasAffirmation(I112:I118,$O112:$O118),1,"")</f>
        <v/>
      </c>
      <c r="J109" s="350" t="str">
        <f>IF(HasAffirmation(J112:J118,$O112:$O118),1,"")</f>
        <v/>
      </c>
      <c r="K109" s="350" t="str">
        <f>IF(HasAffirmation(K112:K118,$O112:$O118),1,"")</f>
        <v/>
      </c>
      <c r="L109" s="350" t="str">
        <f>IF(HasAffirmation(L112:L118,$O112:$O118),1,"")</f>
        <v/>
      </c>
      <c r="M109" s="254"/>
      <c r="N109" s="350">
        <f>COUNTA(N112:N118)</f>
        <v>0</v>
      </c>
      <c r="O109" s="350">
        <f>SUM(H109:L109)</f>
        <v>0</v>
      </c>
      <c r="P109" s="244"/>
      <c r="Q109" s="443" t="str">
        <f>IF(COUNTA(Q111:Q119)=0,"",COUNTA(Q111:Q119))</f>
        <v/>
      </c>
      <c r="R109" s="229"/>
      <c r="S109" s="351">
        <f>IF(R109=Instructions!$B$25,Instructions!$C$25,IF(R109=Instructions!$B$26,Instructions!$C$26,IF(R109=Instructions!$B$27,Instructions!$C$27,0)))</f>
        <v>0</v>
      </c>
      <c r="T109" s="384"/>
    </row>
    <row r="110" spans="1:20" s="305" customFormat="1" ht="51" hidden="1" outlineLevel="2">
      <c r="A110" s="178"/>
      <c r="B110" s="4"/>
      <c r="C110" s="337" t="s">
        <v>582</v>
      </c>
      <c r="D110" s="168"/>
      <c r="E110" s="169"/>
      <c r="F110" s="169"/>
      <c r="G110" s="257"/>
      <c r="H110" s="170"/>
      <c r="I110" s="170"/>
      <c r="J110" s="170"/>
      <c r="K110" s="170"/>
      <c r="L110" s="170"/>
      <c r="M110" s="245"/>
      <c r="N110" s="170"/>
      <c r="O110" s="170"/>
      <c r="P110" s="245"/>
      <c r="Q110" s="169"/>
      <c r="R110" s="171"/>
      <c r="S110" s="374"/>
      <c r="T110" s="385"/>
    </row>
    <row r="111" spans="1:20" s="305" customFormat="1" ht="140.25" hidden="1" outlineLevel="2">
      <c r="A111" s="178"/>
      <c r="B111" s="4"/>
      <c r="C111" s="337" t="s">
        <v>634</v>
      </c>
      <c r="D111" s="168"/>
      <c r="E111" s="169"/>
      <c r="F111" s="169"/>
      <c r="G111" s="257"/>
      <c r="H111" s="170"/>
      <c r="I111" s="170"/>
      <c r="J111" s="170"/>
      <c r="K111" s="170"/>
      <c r="L111" s="170"/>
      <c r="M111" s="245"/>
      <c r="N111" s="170"/>
      <c r="O111" s="170"/>
      <c r="P111" s="245"/>
      <c r="Q111" s="169"/>
      <c r="R111" s="171"/>
      <c r="S111" s="374"/>
      <c r="T111" s="379"/>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row>
    <row r="120" spans="1:20" s="306" customFormat="1" ht="31.5" collapsed="1">
      <c r="A120" s="243"/>
      <c r="B120" s="341" t="s">
        <v>386</v>
      </c>
      <c r="C120" s="335" t="s">
        <v>146</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row>
    <row r="121" spans="1:20" s="305" customFormat="1" ht="306" hidden="1" outlineLevel="2">
      <c r="A121" s="178"/>
      <c r="B121" s="4"/>
      <c r="C121" s="337" t="s">
        <v>635</v>
      </c>
      <c r="D121" s="168"/>
      <c r="E121" s="169"/>
      <c r="F121" s="169"/>
      <c r="G121" s="257"/>
      <c r="H121" s="170"/>
      <c r="I121" s="170"/>
      <c r="J121" s="170"/>
      <c r="K121" s="170"/>
      <c r="L121" s="170"/>
      <c r="M121" s="245"/>
      <c r="N121" s="170"/>
      <c r="O121" s="170"/>
      <c r="P121" s="245"/>
      <c r="Q121" s="169"/>
      <c r="R121" s="171"/>
      <c r="S121" s="374"/>
      <c r="T121" s="379"/>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row>
    <row r="130" spans="1:20" s="306" customFormat="1" ht="15.75" collapsed="1">
      <c r="A130" s="243"/>
      <c r="B130" s="341" t="s">
        <v>388</v>
      </c>
      <c r="C130" s="335" t="s">
        <v>993</v>
      </c>
      <c r="D130" s="251"/>
      <c r="E130" s="255"/>
      <c r="F130" s="255"/>
      <c r="G130" s="256"/>
      <c r="H130" s="350" t="str">
        <f>IF(HasAffirmation(H132:H138,$O132:$O138),1,"")</f>
        <v/>
      </c>
      <c r="I130" s="350" t="str">
        <f>IF(HasAffirmation(I132:I138,$O132:$O138),1,"")</f>
        <v/>
      </c>
      <c r="J130" s="350" t="str">
        <f>IF(HasAffirmation(J132:J138,$O132:$O138),1,"")</f>
        <v/>
      </c>
      <c r="K130" s="350" t="str">
        <f>IF(HasAffirmation(K132:K138,$O132:$O138),1,"")</f>
        <v/>
      </c>
      <c r="L130" s="350" t="str">
        <f>IF(HasAffirmation(L132:L138,$O132:$O138),1,"")</f>
        <v/>
      </c>
      <c r="M130" s="254"/>
      <c r="N130" s="350">
        <f>COUNTA(N132:N138)</f>
        <v>0</v>
      </c>
      <c r="O130" s="350">
        <f>SUM(H130:L130)</f>
        <v>0</v>
      </c>
      <c r="P130" s="244"/>
      <c r="Q130" s="443" t="str">
        <f>IF(COUNTA(Q131:Q139)=0,"",COUNTA(Q131:Q139))</f>
        <v/>
      </c>
      <c r="R130" s="229"/>
      <c r="S130" s="351">
        <f>IF(R130=Instructions!$B$25,Instructions!$C$25,IF(R130=Instructions!$B$26,Instructions!$C$26,IF(R130=Instructions!$B$27,Instructions!$C$27,0)))</f>
        <v>0</v>
      </c>
      <c r="T130" s="384"/>
    </row>
    <row r="131" spans="1:20" s="305" customFormat="1" ht="255" hidden="1" outlineLevel="2">
      <c r="A131" s="178"/>
      <c r="B131" s="4"/>
      <c r="C131" s="337" t="s">
        <v>636</v>
      </c>
      <c r="D131" s="168"/>
      <c r="E131" s="169"/>
      <c r="F131" s="169"/>
      <c r="G131" s="257"/>
      <c r="H131" s="170"/>
      <c r="I131" s="170"/>
      <c r="J131" s="170"/>
      <c r="K131" s="170"/>
      <c r="L131" s="170"/>
      <c r="M131" s="245"/>
      <c r="N131" s="170"/>
      <c r="O131" s="170"/>
      <c r="P131" s="245"/>
      <c r="Q131" s="169"/>
      <c r="R131" s="171"/>
      <c r="S131" s="374"/>
      <c r="T131" s="379"/>
    </row>
    <row r="132" spans="1:20" s="305" customFormat="1" hidden="1" outlineLevel="1">
      <c r="A132" s="174"/>
      <c r="B132" s="336">
        <v>1</v>
      </c>
      <c r="C132" s="175"/>
      <c r="D132" s="168"/>
      <c r="E132" s="169"/>
      <c r="F132" s="172"/>
      <c r="G132" s="257"/>
      <c r="H132" s="170"/>
      <c r="I132" s="170"/>
      <c r="J132" s="170"/>
      <c r="K132" s="170"/>
      <c r="L132" s="170"/>
      <c r="M132" s="245"/>
      <c r="N132" s="170"/>
      <c r="O132" s="170"/>
      <c r="P132" s="245"/>
      <c r="Q132" s="169"/>
      <c r="R132" s="171"/>
      <c r="S132" s="374"/>
      <c r="T132" s="379"/>
    </row>
    <row r="133" spans="1:20" s="305" customFormat="1" hidden="1" outlineLevel="1">
      <c r="A133" s="174"/>
      <c r="B133" s="336">
        <v>2</v>
      </c>
      <c r="C133" s="175"/>
      <c r="D133" s="168"/>
      <c r="E133" s="169"/>
      <c r="F133" s="172"/>
      <c r="G133" s="257"/>
      <c r="H133" s="170"/>
      <c r="I133" s="170"/>
      <c r="J133" s="170"/>
      <c r="K133" s="170"/>
      <c r="L133" s="170"/>
      <c r="M133" s="245"/>
      <c r="N133" s="170"/>
      <c r="O133" s="170"/>
      <c r="P133" s="245"/>
      <c r="Q133" s="169"/>
      <c r="R133" s="171"/>
      <c r="S133" s="374"/>
      <c r="T133" s="379"/>
    </row>
    <row r="134" spans="1:20" s="305" customFormat="1" hidden="1" outlineLevel="1">
      <c r="A134" s="174"/>
      <c r="B134" s="336">
        <v>3</v>
      </c>
      <c r="C134" s="175"/>
      <c r="D134" s="168"/>
      <c r="E134" s="169"/>
      <c r="F134" s="169"/>
      <c r="G134" s="257"/>
      <c r="H134" s="170"/>
      <c r="I134" s="170"/>
      <c r="J134" s="170"/>
      <c r="K134" s="170"/>
      <c r="L134" s="170"/>
      <c r="M134" s="245"/>
      <c r="N134" s="170"/>
      <c r="O134" s="170"/>
      <c r="P134" s="245"/>
      <c r="Q134" s="169"/>
      <c r="R134" s="171"/>
      <c r="S134" s="374"/>
      <c r="T134" s="379"/>
    </row>
    <row r="135" spans="1:20" s="305" customFormat="1" hidden="1" outlineLevel="1">
      <c r="A135" s="174"/>
      <c r="B135" s="336">
        <v>4</v>
      </c>
      <c r="C135" s="175"/>
      <c r="D135" s="168"/>
      <c r="E135" s="169"/>
      <c r="F135" s="172"/>
      <c r="G135" s="257"/>
      <c r="H135" s="170"/>
      <c r="I135" s="170"/>
      <c r="J135" s="170"/>
      <c r="K135" s="170"/>
      <c r="L135" s="170"/>
      <c r="M135" s="245"/>
      <c r="N135" s="170"/>
      <c r="O135" s="170"/>
      <c r="P135" s="245"/>
      <c r="Q135" s="169"/>
      <c r="R135" s="171"/>
      <c r="S135" s="374"/>
      <c r="T135" s="379"/>
    </row>
    <row r="136" spans="1:20" s="305" customFormat="1" hidden="1" outlineLevel="1">
      <c r="A136" s="174"/>
      <c r="B136" s="336">
        <v>5</v>
      </c>
      <c r="C136" s="175"/>
      <c r="D136" s="168"/>
      <c r="E136" s="169"/>
      <c r="F136" s="169"/>
      <c r="G136" s="257"/>
      <c r="H136" s="170"/>
      <c r="I136" s="170"/>
      <c r="J136" s="170"/>
      <c r="K136" s="170"/>
      <c r="L136" s="170"/>
      <c r="M136" s="245"/>
      <c r="N136" s="170"/>
      <c r="O136" s="170"/>
      <c r="P136" s="245"/>
      <c r="Q136" s="169"/>
      <c r="R136" s="171"/>
      <c r="S136" s="374"/>
      <c r="T136" s="379"/>
    </row>
    <row r="137" spans="1:20" s="305" customFormat="1" hidden="1" outlineLevel="1">
      <c r="A137" s="174"/>
      <c r="B137" s="336">
        <v>6</v>
      </c>
      <c r="C137" s="175"/>
      <c r="D137" s="168"/>
      <c r="E137" s="169"/>
      <c r="F137" s="169"/>
      <c r="G137" s="257"/>
      <c r="H137" s="170"/>
      <c r="I137" s="170"/>
      <c r="J137" s="170"/>
      <c r="K137" s="170"/>
      <c r="L137" s="170"/>
      <c r="M137" s="245"/>
      <c r="N137" s="170"/>
      <c r="O137" s="170"/>
      <c r="P137" s="245"/>
      <c r="Q137" s="169"/>
      <c r="R137" s="171"/>
      <c r="S137" s="374"/>
      <c r="T137" s="379"/>
    </row>
    <row r="138" spans="1:20" s="305" customFormat="1" hidden="1" outlineLevel="1">
      <c r="A138" s="174"/>
      <c r="B138" s="336">
        <v>7</v>
      </c>
      <c r="C138" s="175"/>
      <c r="D138" s="168"/>
      <c r="E138" s="169"/>
      <c r="F138" s="169"/>
      <c r="G138" s="257"/>
      <c r="H138" s="170"/>
      <c r="I138" s="170"/>
      <c r="J138" s="170"/>
      <c r="K138" s="170"/>
      <c r="L138" s="170"/>
      <c r="M138" s="245"/>
      <c r="N138" s="170"/>
      <c r="O138" s="170"/>
      <c r="P138" s="245"/>
      <c r="Q138" s="169"/>
      <c r="R138" s="171"/>
      <c r="S138" s="374"/>
      <c r="T138" s="379"/>
    </row>
    <row r="139" spans="1:20" s="305" customFormat="1" ht="60" hidden="1" customHeight="1" outlineLevel="1">
      <c r="A139" s="174"/>
      <c r="B139" s="339" t="s">
        <v>353</v>
      </c>
      <c r="C139" s="175"/>
      <c r="D139" s="176"/>
      <c r="E139" s="169"/>
      <c r="F139" s="169"/>
      <c r="G139" s="265"/>
      <c r="H139" s="230"/>
      <c r="I139" s="230"/>
      <c r="J139" s="230"/>
      <c r="K139" s="230"/>
      <c r="L139" s="230"/>
      <c r="M139" s="238"/>
      <c r="N139" s="177"/>
      <c r="O139" s="177"/>
      <c r="P139" s="238"/>
      <c r="Q139" s="444"/>
      <c r="R139" s="171"/>
      <c r="S139" s="374"/>
      <c r="T139" s="379"/>
    </row>
    <row r="140" spans="1:20" s="306" customFormat="1" ht="31.5" collapsed="1">
      <c r="A140" s="243"/>
      <c r="B140" s="341" t="s">
        <v>389</v>
      </c>
      <c r="C140" s="335" t="s">
        <v>147</v>
      </c>
      <c r="D140" s="251"/>
      <c r="E140" s="255"/>
      <c r="F140" s="255"/>
      <c r="G140" s="256"/>
      <c r="H140" s="350" t="str">
        <f>IF(HasAffirmation(H143:H149,$O143:$O149),1,"")</f>
        <v/>
      </c>
      <c r="I140" s="350" t="str">
        <f>IF(HasAffirmation(I143:I149,$O143:$O149),1,"")</f>
        <v/>
      </c>
      <c r="J140" s="350" t="str">
        <f>IF(HasAffirmation(J143:J149,$O143:$O149),1,"")</f>
        <v/>
      </c>
      <c r="K140" s="350" t="str">
        <f>IF(HasAffirmation(K143:K149,$O143:$O149),1,"")</f>
        <v/>
      </c>
      <c r="L140" s="350" t="str">
        <f>IF(HasAffirmation(L143:L149,$O143:$O149),1,"")</f>
        <v/>
      </c>
      <c r="M140" s="254"/>
      <c r="N140" s="350">
        <f>COUNTA(N143:N149)</f>
        <v>0</v>
      </c>
      <c r="O140" s="350">
        <f>SUM(H140:L140)</f>
        <v>0</v>
      </c>
      <c r="P140" s="244"/>
      <c r="Q140" s="443" t="str">
        <f>IF(COUNTA(Q142:Q150)=0,"",COUNTA(Q142:Q150))</f>
        <v/>
      </c>
      <c r="R140" s="229"/>
      <c r="S140" s="351">
        <f>IF(R140=Instructions!$B$25,Instructions!$C$25,IF(R140=Instructions!$B$26,Instructions!$C$26,IF(R140=Instructions!$B$27,Instructions!$C$27,0)))</f>
        <v>0</v>
      </c>
      <c r="T140" s="384"/>
    </row>
    <row r="141" spans="1:20" s="305" customFormat="1" ht="51" hidden="1" outlineLevel="2">
      <c r="A141" s="178"/>
      <c r="B141" s="4"/>
      <c r="C141" s="337" t="s">
        <v>643</v>
      </c>
      <c r="D141" s="168"/>
      <c r="E141" s="169"/>
      <c r="F141" s="169"/>
      <c r="G141" s="257"/>
      <c r="H141" s="170"/>
      <c r="I141" s="170"/>
      <c r="J141" s="170"/>
      <c r="K141" s="170"/>
      <c r="L141" s="170"/>
      <c r="M141" s="245"/>
      <c r="N141" s="170"/>
      <c r="O141" s="170"/>
      <c r="P141" s="245"/>
      <c r="Q141" s="169"/>
      <c r="R141" s="171"/>
      <c r="S141" s="374"/>
      <c r="T141" s="385"/>
    </row>
    <row r="142" spans="1:20" s="305" customFormat="1" ht="306" hidden="1" outlineLevel="2">
      <c r="A142" s="178"/>
      <c r="B142" s="4"/>
      <c r="C142" s="337" t="s">
        <v>637</v>
      </c>
      <c r="D142" s="168"/>
      <c r="E142" s="169"/>
      <c r="F142" s="169"/>
      <c r="G142" s="257"/>
      <c r="H142" s="170"/>
      <c r="I142" s="170"/>
      <c r="J142" s="170"/>
      <c r="K142" s="170"/>
      <c r="L142" s="170"/>
      <c r="M142" s="245"/>
      <c r="N142" s="170"/>
      <c r="O142" s="170"/>
      <c r="P142" s="245"/>
      <c r="Q142" s="169"/>
      <c r="R142" s="171"/>
      <c r="S142" s="374"/>
      <c r="T142" s="379"/>
    </row>
    <row r="143" spans="1:20"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row>
    <row r="144" spans="1:20"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row>
    <row r="145" spans="1:20"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row>
    <row r="146" spans="1:20"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row>
    <row r="147" spans="1:20"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row>
    <row r="148" spans="1:20"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row>
    <row r="149" spans="1:20"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row>
    <row r="150" spans="1:20" s="305" customFormat="1" ht="60"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row>
    <row r="151" spans="1:20" s="306" customFormat="1" ht="31.5" collapsed="1">
      <c r="A151" s="243"/>
      <c r="B151" s="341" t="s">
        <v>391</v>
      </c>
      <c r="C151" s="335" t="s">
        <v>229</v>
      </c>
      <c r="D151" s="251"/>
      <c r="E151" s="255"/>
      <c r="F151" s="255"/>
      <c r="G151" s="256"/>
      <c r="H151" s="350" t="str">
        <f>IF(HasAffirmation(H154:H160,$O154:$O160),1,"")</f>
        <v/>
      </c>
      <c r="I151" s="350" t="str">
        <f>IF(HasAffirmation(I154:I160,$O154:$O160),1,"")</f>
        <v/>
      </c>
      <c r="J151" s="350" t="str">
        <f>IF(HasAffirmation(J154:J160,$O154:$O160),1,"")</f>
        <v/>
      </c>
      <c r="K151" s="350" t="str">
        <f>IF(HasAffirmation(K154:K160,$O154:$O160),1,"")</f>
        <v/>
      </c>
      <c r="L151" s="350" t="str">
        <f>IF(HasAffirmation(L154:L160,$O154:$O160),1,"")</f>
        <v/>
      </c>
      <c r="M151" s="254"/>
      <c r="N151" s="350">
        <f>COUNTA(N154:N160)</f>
        <v>0</v>
      </c>
      <c r="O151" s="350">
        <f>SUM(H151:L151)</f>
        <v>0</v>
      </c>
      <c r="P151" s="244"/>
      <c r="Q151" s="443" t="str">
        <f>IF(COUNTA(Q153:Q161)=0,"",COUNTA(Q153:Q161))</f>
        <v/>
      </c>
      <c r="R151" s="229"/>
      <c r="S151" s="351">
        <f>IF(R151=Instructions!$B$25,Instructions!$C$25,IF(R151=Instructions!$B$26,Instructions!$C$26,IF(R151=Instructions!$B$27,Instructions!$C$27,0)))</f>
        <v>0</v>
      </c>
      <c r="T151" s="384"/>
    </row>
    <row r="152" spans="1:20" s="305" customFormat="1" ht="127.5" hidden="1" outlineLevel="2">
      <c r="A152" s="178"/>
      <c r="B152" s="4"/>
      <c r="C152" s="337" t="s">
        <v>1447</v>
      </c>
      <c r="D152" s="168"/>
      <c r="E152" s="169"/>
      <c r="F152" s="169"/>
      <c r="G152" s="257"/>
      <c r="H152" s="170"/>
      <c r="I152" s="170"/>
      <c r="J152" s="170"/>
      <c r="K152" s="170"/>
      <c r="L152" s="170"/>
      <c r="M152" s="245"/>
      <c r="N152" s="170"/>
      <c r="O152" s="170"/>
      <c r="P152" s="245"/>
      <c r="Q152" s="169"/>
      <c r="R152" s="171"/>
      <c r="S152" s="374"/>
      <c r="T152" s="385"/>
    </row>
    <row r="153" spans="1:20" s="305" customFormat="1" ht="165.75" hidden="1" outlineLevel="2">
      <c r="A153" s="178"/>
      <c r="B153" s="4"/>
      <c r="C153" s="337" t="s">
        <v>638</v>
      </c>
      <c r="D153" s="168"/>
      <c r="E153" s="169"/>
      <c r="F153" s="169"/>
      <c r="G153" s="257"/>
      <c r="H153" s="170"/>
      <c r="I153" s="170"/>
      <c r="J153" s="170"/>
      <c r="K153" s="170"/>
      <c r="L153" s="170"/>
      <c r="M153" s="245"/>
      <c r="N153" s="170"/>
      <c r="O153" s="170"/>
      <c r="P153" s="245"/>
      <c r="Q153" s="169"/>
      <c r="R153" s="171"/>
      <c r="S153" s="374"/>
      <c r="T153" s="379"/>
    </row>
    <row r="154" spans="1:20"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row>
    <row r="155" spans="1:20"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row>
    <row r="156" spans="1:20"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row>
    <row r="157" spans="1:20"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row>
    <row r="158" spans="1:20"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row>
    <row r="159" spans="1:20"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row>
    <row r="160" spans="1:20"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row>
    <row r="161" spans="1:20"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row>
    <row r="162" spans="1:20" s="306" customFormat="1" ht="31.5" collapsed="1">
      <c r="A162" s="243"/>
      <c r="B162" s="341" t="s">
        <v>392</v>
      </c>
      <c r="C162" s="335" t="s">
        <v>994</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row>
    <row r="163" spans="1:20" s="305" customFormat="1" ht="255" hidden="1" outlineLevel="2">
      <c r="A163" s="178"/>
      <c r="B163" s="4"/>
      <c r="C163" s="337" t="s">
        <v>639</v>
      </c>
      <c r="D163" s="168"/>
      <c r="E163" s="169"/>
      <c r="F163" s="169"/>
      <c r="G163" s="257"/>
      <c r="H163" s="170"/>
      <c r="I163" s="170"/>
      <c r="J163" s="170"/>
      <c r="K163" s="170"/>
      <c r="L163" s="170"/>
      <c r="M163" s="245"/>
      <c r="N163" s="170"/>
      <c r="O163" s="170"/>
      <c r="P163" s="245"/>
      <c r="Q163" s="169"/>
      <c r="R163" s="171"/>
      <c r="S163" s="374"/>
      <c r="T163" s="379"/>
    </row>
    <row r="164" spans="1:20"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row>
    <row r="165" spans="1:20"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row>
    <row r="166" spans="1:20"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row>
    <row r="167" spans="1:20"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row>
    <row r="168" spans="1:20"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row>
    <row r="169" spans="1:20"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row>
    <row r="170" spans="1:20"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row>
    <row r="171" spans="1:20"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row>
    <row r="172" spans="1:20" s="306" customFormat="1" ht="31.5" collapsed="1">
      <c r="A172" s="243"/>
      <c r="B172" s="341" t="s">
        <v>393</v>
      </c>
      <c r="C172" s="335" t="s">
        <v>148</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row>
    <row r="173" spans="1:20" s="305" customFormat="1" ht="127.5" hidden="1" outlineLevel="2">
      <c r="A173" s="178"/>
      <c r="B173" s="4"/>
      <c r="C173" s="337" t="s">
        <v>626</v>
      </c>
      <c r="D173" s="168"/>
      <c r="E173" s="169"/>
      <c r="F173" s="169"/>
      <c r="G173" s="257"/>
      <c r="H173" s="170"/>
      <c r="I173" s="170"/>
      <c r="J173" s="170"/>
      <c r="K173" s="170"/>
      <c r="L173" s="170"/>
      <c r="M173" s="245"/>
      <c r="N173" s="170"/>
      <c r="O173" s="170"/>
      <c r="P173" s="245"/>
      <c r="Q173" s="169"/>
      <c r="R173" s="171"/>
      <c r="S173" s="374"/>
      <c r="T173" s="379"/>
    </row>
    <row r="174" spans="1:20"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row>
    <row r="175" spans="1:20"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row>
    <row r="176" spans="1:20"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row>
    <row r="177" spans="1:20"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row>
    <row r="178" spans="1:20"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row>
    <row r="179" spans="1:20"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row>
    <row r="180" spans="1:20"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row>
    <row r="181" spans="1:20"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row>
    <row r="182" spans="1:20" s="305" customFormat="1" ht="27.75">
      <c r="A182" s="239"/>
      <c r="B182" s="332" t="s">
        <v>399</v>
      </c>
      <c r="C182" s="333" t="s">
        <v>398</v>
      </c>
      <c r="D182" s="240"/>
      <c r="E182" s="241"/>
      <c r="F182" s="241"/>
      <c r="G182" s="242"/>
      <c r="H182" s="347">
        <f>SUM(H183,H194)</f>
        <v>0</v>
      </c>
      <c r="I182" s="347">
        <f>SUM(I183,I194)</f>
        <v>0</v>
      </c>
      <c r="J182" s="347">
        <f>SUM(J183,J194)</f>
        <v>0</v>
      </c>
      <c r="K182" s="347">
        <f>SUM(K183,K194)</f>
        <v>0</v>
      </c>
      <c r="L182" s="347">
        <f>SUM(L183,L194)</f>
        <v>0</v>
      </c>
      <c r="M182" s="237"/>
      <c r="N182" s="237"/>
      <c r="O182" s="348">
        <f>SUM(H182:L182)/(COUNT(H182:L182)*2)</f>
        <v>0</v>
      </c>
      <c r="P182" s="242"/>
      <c r="Q182" s="235"/>
      <c r="R182" s="228"/>
      <c r="S182" s="349">
        <f>AVERAGE(S183:S204)</f>
        <v>0</v>
      </c>
      <c r="T182" s="379"/>
    </row>
    <row r="183" spans="1:20" s="306" customFormat="1" ht="31.5" collapsed="1">
      <c r="A183" s="243"/>
      <c r="B183" s="341" t="s">
        <v>395</v>
      </c>
      <c r="C183" s="335" t="s">
        <v>149</v>
      </c>
      <c r="D183" s="251"/>
      <c r="E183" s="255"/>
      <c r="F183" s="255"/>
      <c r="G183" s="256"/>
      <c r="H183" s="350" t="str">
        <f>IF(HasAffirmation(H186:H192,$O186:$O192),1,"")</f>
        <v/>
      </c>
      <c r="I183" s="350" t="str">
        <f>IF(HasAffirmation(I186:I192,$O186:$O192),1,"")</f>
        <v/>
      </c>
      <c r="J183" s="350" t="str">
        <f>IF(HasAffirmation(J186:J192,$O186:$O192),1,"")</f>
        <v/>
      </c>
      <c r="K183" s="350" t="str">
        <f>IF(HasAffirmation(K186:K192,$O186:$O192),1,"")</f>
        <v/>
      </c>
      <c r="L183" s="350" t="str">
        <f>IF(HasAffirmation(L186:L192,$O186:$O192),1,"")</f>
        <v/>
      </c>
      <c r="M183" s="254"/>
      <c r="N183" s="350">
        <f>COUNTA(N186:N192)</f>
        <v>0</v>
      </c>
      <c r="O183" s="350">
        <f>SUM(H183:L183)</f>
        <v>0</v>
      </c>
      <c r="P183" s="244"/>
      <c r="Q183" s="443" t="str">
        <f>IF(COUNTA(Q185:Q193)=0,"",COUNTA(Q185:Q193))</f>
        <v/>
      </c>
      <c r="R183" s="229"/>
      <c r="S183" s="351">
        <f>IF(R183=Instructions!$B$25,Instructions!$C$25,IF(R183=Instructions!$B$26,Instructions!$C$26,IF(R183=Instructions!$B$27,Instructions!$C$27,0)))</f>
        <v>0</v>
      </c>
      <c r="T183" s="384"/>
    </row>
    <row r="184" spans="1:20" s="305" customFormat="1" ht="102" hidden="1" outlineLevel="2">
      <c r="A184" s="178"/>
      <c r="B184" s="4"/>
      <c r="C184" s="337" t="s">
        <v>583</v>
      </c>
      <c r="D184" s="168"/>
      <c r="E184" s="169"/>
      <c r="F184" s="169"/>
      <c r="G184" s="257"/>
      <c r="H184" s="170"/>
      <c r="I184" s="170"/>
      <c r="J184" s="170"/>
      <c r="K184" s="170"/>
      <c r="L184" s="170"/>
      <c r="M184" s="245"/>
      <c r="N184" s="170"/>
      <c r="O184" s="170"/>
      <c r="P184" s="245"/>
      <c r="Q184" s="169"/>
      <c r="R184" s="171"/>
      <c r="S184" s="374"/>
      <c r="T184" s="385"/>
    </row>
    <row r="185" spans="1:20" s="305" customFormat="1" ht="206.25" hidden="1" customHeight="1" outlineLevel="2">
      <c r="A185" s="178"/>
      <c r="B185" s="4"/>
      <c r="C185" s="337" t="s">
        <v>640</v>
      </c>
      <c r="D185" s="168"/>
      <c r="E185" s="169"/>
      <c r="F185" s="169"/>
      <c r="G185" s="257"/>
      <c r="H185" s="170"/>
      <c r="I185" s="170"/>
      <c r="J185" s="170"/>
      <c r="K185" s="170"/>
      <c r="L185" s="170"/>
      <c r="M185" s="245"/>
      <c r="N185" s="170"/>
      <c r="O185" s="170"/>
      <c r="P185" s="245"/>
      <c r="Q185" s="169"/>
      <c r="R185" s="171"/>
      <c r="S185" s="374"/>
      <c r="T185" s="379"/>
    </row>
    <row r="186" spans="1:20" s="305" customFormat="1" hidden="1" outlineLevel="1">
      <c r="A186" s="174"/>
      <c r="B186" s="336">
        <v>1</v>
      </c>
      <c r="C186" s="175"/>
      <c r="D186" s="168"/>
      <c r="E186" s="169"/>
      <c r="F186" s="172"/>
      <c r="G186" s="257"/>
      <c r="H186" s="170"/>
      <c r="I186" s="170"/>
      <c r="J186" s="170"/>
      <c r="K186" s="170"/>
      <c r="L186" s="170"/>
      <c r="M186" s="245"/>
      <c r="N186" s="170"/>
      <c r="O186" s="170"/>
      <c r="P186" s="245"/>
      <c r="Q186" s="169"/>
      <c r="R186" s="171"/>
      <c r="S186" s="374"/>
      <c r="T186" s="379"/>
    </row>
    <row r="187" spans="1:20" s="305" customFormat="1" hidden="1" outlineLevel="1">
      <c r="A187" s="174"/>
      <c r="B187" s="336">
        <v>2</v>
      </c>
      <c r="C187" s="175"/>
      <c r="D187" s="168"/>
      <c r="E187" s="169"/>
      <c r="F187" s="172"/>
      <c r="G187" s="257"/>
      <c r="H187" s="170"/>
      <c r="I187" s="170"/>
      <c r="J187" s="170"/>
      <c r="K187" s="170"/>
      <c r="L187" s="170"/>
      <c r="M187" s="245"/>
      <c r="N187" s="170"/>
      <c r="O187" s="170"/>
      <c r="P187" s="245"/>
      <c r="Q187" s="169"/>
      <c r="R187" s="171"/>
      <c r="S187" s="374"/>
      <c r="T187" s="379"/>
    </row>
    <row r="188" spans="1:20" s="305" customFormat="1" hidden="1" outlineLevel="1">
      <c r="A188" s="174"/>
      <c r="B188" s="336">
        <v>3</v>
      </c>
      <c r="C188" s="175"/>
      <c r="D188" s="168"/>
      <c r="E188" s="169"/>
      <c r="F188" s="169"/>
      <c r="G188" s="257"/>
      <c r="H188" s="170"/>
      <c r="I188" s="170"/>
      <c r="J188" s="170"/>
      <c r="K188" s="170"/>
      <c r="L188" s="170"/>
      <c r="M188" s="245"/>
      <c r="N188" s="170"/>
      <c r="O188" s="170"/>
      <c r="P188" s="245"/>
      <c r="Q188" s="169"/>
      <c r="R188" s="171"/>
      <c r="S188" s="374"/>
      <c r="T188" s="379"/>
    </row>
    <row r="189" spans="1:20" s="305" customFormat="1" hidden="1" outlineLevel="1">
      <c r="A189" s="174"/>
      <c r="B189" s="336">
        <v>4</v>
      </c>
      <c r="C189" s="175"/>
      <c r="D189" s="168"/>
      <c r="E189" s="169"/>
      <c r="F189" s="172"/>
      <c r="G189" s="257"/>
      <c r="H189" s="170"/>
      <c r="I189" s="170"/>
      <c r="J189" s="170"/>
      <c r="K189" s="170"/>
      <c r="L189" s="170"/>
      <c r="M189" s="245"/>
      <c r="N189" s="170"/>
      <c r="O189" s="170"/>
      <c r="P189" s="245"/>
      <c r="Q189" s="169"/>
      <c r="R189" s="171"/>
      <c r="S189" s="374"/>
      <c r="T189" s="379"/>
    </row>
    <row r="190" spans="1:20" s="305" customFormat="1" hidden="1" outlineLevel="1">
      <c r="A190" s="174"/>
      <c r="B190" s="336">
        <v>5</v>
      </c>
      <c r="C190" s="175"/>
      <c r="D190" s="168"/>
      <c r="E190" s="169"/>
      <c r="F190" s="169"/>
      <c r="G190" s="257"/>
      <c r="H190" s="170"/>
      <c r="I190" s="170"/>
      <c r="J190" s="170"/>
      <c r="K190" s="170"/>
      <c r="L190" s="170"/>
      <c r="M190" s="245"/>
      <c r="N190" s="170"/>
      <c r="O190" s="170"/>
      <c r="P190" s="245"/>
      <c r="Q190" s="169"/>
      <c r="R190" s="171"/>
      <c r="S190" s="374"/>
      <c r="T190" s="379"/>
    </row>
    <row r="191" spans="1:20" s="305" customFormat="1" hidden="1" outlineLevel="1">
      <c r="A191" s="174"/>
      <c r="B191" s="336">
        <v>6</v>
      </c>
      <c r="C191" s="175"/>
      <c r="D191" s="168"/>
      <c r="E191" s="169"/>
      <c r="F191" s="169"/>
      <c r="G191" s="257"/>
      <c r="H191" s="170"/>
      <c r="I191" s="170"/>
      <c r="J191" s="170"/>
      <c r="K191" s="170"/>
      <c r="L191" s="170"/>
      <c r="M191" s="245"/>
      <c r="N191" s="170"/>
      <c r="O191" s="170"/>
      <c r="P191" s="245"/>
      <c r="Q191" s="169"/>
      <c r="R191" s="171"/>
      <c r="S191" s="374"/>
      <c r="T191" s="379"/>
    </row>
    <row r="192" spans="1:20" s="305" customFormat="1" hidden="1" outlineLevel="1">
      <c r="A192" s="174"/>
      <c r="B192" s="336">
        <v>7</v>
      </c>
      <c r="C192" s="175"/>
      <c r="D192" s="168"/>
      <c r="E192" s="169"/>
      <c r="F192" s="169"/>
      <c r="G192" s="257"/>
      <c r="H192" s="170"/>
      <c r="I192" s="170"/>
      <c r="J192" s="170"/>
      <c r="K192" s="170"/>
      <c r="L192" s="170"/>
      <c r="M192" s="245"/>
      <c r="N192" s="170"/>
      <c r="O192" s="170"/>
      <c r="P192" s="245"/>
      <c r="Q192" s="169"/>
      <c r="R192" s="171"/>
      <c r="S192" s="374"/>
      <c r="T192" s="379"/>
    </row>
    <row r="193" spans="1:20" s="305" customFormat="1"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c r="T193" s="379"/>
    </row>
    <row r="194" spans="1:20" s="306" customFormat="1" ht="47.25" collapsed="1">
      <c r="A194" s="243"/>
      <c r="B194" s="341" t="s">
        <v>397</v>
      </c>
      <c r="C194" s="335" t="s">
        <v>995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c r="T194" s="384"/>
    </row>
    <row r="195" spans="1:20" s="305" customFormat="1" ht="63.75" hidden="1" outlineLevel="2">
      <c r="A195" s="178"/>
      <c r="B195" s="375"/>
      <c r="C195" s="352" t="s">
        <v>644</v>
      </c>
      <c r="D195" s="168"/>
      <c r="E195" s="169"/>
      <c r="F195" s="169"/>
      <c r="G195" s="257"/>
      <c r="H195" s="170"/>
      <c r="I195" s="170"/>
      <c r="J195" s="170"/>
      <c r="K195" s="170"/>
      <c r="L195" s="170"/>
      <c r="M195" s="245"/>
      <c r="N195" s="170"/>
      <c r="O195" s="170"/>
      <c r="P195" s="245"/>
      <c r="Q195" s="169"/>
      <c r="R195" s="171"/>
      <c r="S195" s="374"/>
      <c r="T195" s="385"/>
    </row>
    <row r="196" spans="1:20" s="305" customFormat="1" ht="196.5" hidden="1" customHeight="1" outlineLevel="2">
      <c r="A196" s="178"/>
      <c r="B196" s="375"/>
      <c r="C196" s="352" t="s">
        <v>615</v>
      </c>
      <c r="D196" s="168"/>
      <c r="E196" s="169"/>
      <c r="F196" s="169"/>
      <c r="G196" s="257"/>
      <c r="H196" s="170"/>
      <c r="I196" s="170"/>
      <c r="J196" s="170"/>
      <c r="K196" s="170"/>
      <c r="L196" s="170"/>
      <c r="M196" s="245"/>
      <c r="N196" s="170"/>
      <c r="O196" s="170"/>
      <c r="P196" s="245"/>
      <c r="Q196" s="169"/>
      <c r="R196" s="171"/>
      <c r="S196" s="374"/>
      <c r="T196" s="379"/>
    </row>
    <row r="197" spans="1:20" s="305" customFormat="1" hidden="1" outlineLevel="1">
      <c r="A197" s="174"/>
      <c r="B197" s="336">
        <v>1</v>
      </c>
      <c r="C197" s="175"/>
      <c r="D197" s="168"/>
      <c r="E197" s="169"/>
      <c r="F197" s="172"/>
      <c r="G197" s="257"/>
      <c r="H197" s="170"/>
      <c r="I197" s="170"/>
      <c r="J197" s="170"/>
      <c r="K197" s="170"/>
      <c r="L197" s="170"/>
      <c r="M197" s="245"/>
      <c r="N197" s="170"/>
      <c r="O197" s="170"/>
      <c r="P197" s="245"/>
      <c r="Q197" s="169"/>
      <c r="R197" s="171"/>
      <c r="S197" s="374"/>
      <c r="T197" s="379"/>
    </row>
    <row r="198" spans="1:20" s="305" customFormat="1" hidden="1" outlineLevel="1">
      <c r="A198" s="174"/>
      <c r="B198" s="336">
        <v>2</v>
      </c>
      <c r="C198" s="175"/>
      <c r="D198" s="168"/>
      <c r="E198" s="169"/>
      <c r="F198" s="172"/>
      <c r="G198" s="257"/>
      <c r="H198" s="170"/>
      <c r="I198" s="170"/>
      <c r="J198" s="170"/>
      <c r="K198" s="170"/>
      <c r="L198" s="170"/>
      <c r="M198" s="245"/>
      <c r="N198" s="170"/>
      <c r="O198" s="170"/>
      <c r="P198" s="245"/>
      <c r="Q198" s="169"/>
      <c r="R198" s="171"/>
      <c r="S198" s="374"/>
      <c r="T198" s="379"/>
    </row>
    <row r="199" spans="1:20" s="305" customFormat="1" hidden="1" outlineLevel="1">
      <c r="A199" s="174"/>
      <c r="B199" s="336">
        <v>3</v>
      </c>
      <c r="C199" s="175"/>
      <c r="D199" s="168"/>
      <c r="E199" s="169"/>
      <c r="F199" s="169"/>
      <c r="G199" s="257"/>
      <c r="H199" s="170"/>
      <c r="I199" s="170"/>
      <c r="J199" s="170"/>
      <c r="K199" s="170"/>
      <c r="L199" s="170"/>
      <c r="M199" s="245"/>
      <c r="N199" s="170"/>
      <c r="O199" s="170"/>
      <c r="P199" s="245"/>
      <c r="Q199" s="169"/>
      <c r="R199" s="171"/>
      <c r="S199" s="374"/>
      <c r="T199" s="379"/>
    </row>
    <row r="200" spans="1:20" s="305" customFormat="1" hidden="1" outlineLevel="1">
      <c r="A200" s="174"/>
      <c r="B200" s="336">
        <v>4</v>
      </c>
      <c r="C200" s="175"/>
      <c r="D200" s="168"/>
      <c r="E200" s="169"/>
      <c r="F200" s="172"/>
      <c r="G200" s="257"/>
      <c r="H200" s="170"/>
      <c r="I200" s="170"/>
      <c r="J200" s="170"/>
      <c r="K200" s="170"/>
      <c r="L200" s="170"/>
      <c r="M200" s="245"/>
      <c r="N200" s="170"/>
      <c r="O200" s="170"/>
      <c r="P200" s="245"/>
      <c r="Q200" s="169"/>
      <c r="R200" s="171"/>
      <c r="S200" s="374"/>
      <c r="T200" s="379"/>
    </row>
    <row r="201" spans="1:20" s="305" customFormat="1" hidden="1" outlineLevel="1">
      <c r="A201" s="174"/>
      <c r="B201" s="336">
        <v>5</v>
      </c>
      <c r="C201" s="175"/>
      <c r="D201" s="168"/>
      <c r="E201" s="169"/>
      <c r="F201" s="169"/>
      <c r="G201" s="257"/>
      <c r="H201" s="170"/>
      <c r="I201" s="170"/>
      <c r="J201" s="170"/>
      <c r="K201" s="170"/>
      <c r="L201" s="170"/>
      <c r="M201" s="245"/>
      <c r="N201" s="170"/>
      <c r="O201" s="170"/>
      <c r="P201" s="245"/>
      <c r="Q201" s="169"/>
      <c r="R201" s="171"/>
      <c r="S201" s="374"/>
      <c r="T201" s="379"/>
    </row>
    <row r="202" spans="1:20" s="305" customFormat="1" hidden="1" outlineLevel="1">
      <c r="A202" s="174"/>
      <c r="B202" s="336">
        <v>6</v>
      </c>
      <c r="C202" s="175"/>
      <c r="D202" s="168"/>
      <c r="E202" s="169"/>
      <c r="F202" s="169"/>
      <c r="G202" s="257"/>
      <c r="H202" s="170"/>
      <c r="I202" s="170"/>
      <c r="J202" s="170"/>
      <c r="K202" s="170"/>
      <c r="L202" s="170"/>
      <c r="M202" s="245"/>
      <c r="N202" s="170"/>
      <c r="O202" s="170"/>
      <c r="P202" s="245"/>
      <c r="Q202" s="169"/>
      <c r="R202" s="171"/>
      <c r="S202" s="374"/>
      <c r="T202" s="379"/>
    </row>
    <row r="203" spans="1:20" s="305" customFormat="1" hidden="1" outlineLevel="1">
      <c r="A203" s="174"/>
      <c r="B203" s="336">
        <v>7</v>
      </c>
      <c r="C203" s="175"/>
      <c r="D203" s="168"/>
      <c r="E203" s="169"/>
      <c r="F203" s="169"/>
      <c r="G203" s="257"/>
      <c r="H203" s="170"/>
      <c r="I203" s="170"/>
      <c r="J203" s="170"/>
      <c r="K203" s="170"/>
      <c r="L203" s="170"/>
      <c r="M203" s="245"/>
      <c r="N203" s="170"/>
      <c r="O203" s="170"/>
      <c r="P203" s="245"/>
      <c r="Q203" s="169"/>
      <c r="R203" s="171"/>
      <c r="S203" s="374"/>
      <c r="T203" s="379"/>
    </row>
    <row r="204" spans="1:20" s="305" customFormat="1"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c r="T204" s="379"/>
    </row>
    <row r="205" spans="1:20">
      <c r="A205" s="386"/>
      <c r="B205" s="387"/>
      <c r="C205" s="388"/>
      <c r="D205" s="389"/>
      <c r="E205" s="390"/>
      <c r="F205" s="390"/>
      <c r="G205" s="391"/>
      <c r="H205" s="391"/>
      <c r="I205" s="391"/>
      <c r="J205" s="391"/>
      <c r="K205" s="391"/>
      <c r="L205" s="391"/>
      <c r="M205" s="391"/>
      <c r="N205" s="391"/>
      <c r="O205" s="391"/>
      <c r="P205" s="391"/>
      <c r="Q205" s="390"/>
      <c r="R205" s="391"/>
      <c r="S205" s="392"/>
      <c r="T205" s="393"/>
    </row>
    <row r="206" spans="1:20">
      <c r="A206" s="386"/>
      <c r="B206" s="387"/>
      <c r="C206" s="388"/>
      <c r="D206" s="389"/>
      <c r="E206" s="390"/>
      <c r="F206" s="390"/>
      <c r="G206" s="391"/>
      <c r="H206" s="391"/>
      <c r="I206" s="391"/>
      <c r="J206" s="391"/>
      <c r="K206" s="391"/>
      <c r="L206" s="391"/>
      <c r="M206" s="391"/>
      <c r="N206" s="391"/>
      <c r="O206" s="391"/>
      <c r="P206" s="391"/>
      <c r="Q206" s="391"/>
      <c r="R206" s="391"/>
      <c r="S206" s="392"/>
      <c r="T206" s="393"/>
    </row>
    <row r="207" spans="1:20">
      <c r="A207" s="386"/>
      <c r="B207" s="387"/>
      <c r="C207" s="388"/>
      <c r="D207" s="389"/>
      <c r="E207" s="390"/>
      <c r="F207" s="390"/>
      <c r="G207" s="391"/>
      <c r="H207" s="391"/>
      <c r="I207" s="391"/>
      <c r="J207" s="391"/>
      <c r="K207" s="391"/>
      <c r="L207" s="391"/>
      <c r="M207" s="391"/>
      <c r="N207" s="391"/>
      <c r="O207" s="391"/>
      <c r="P207" s="391"/>
      <c r="Q207" s="391"/>
      <c r="R207" s="391"/>
      <c r="S207" s="392"/>
      <c r="T207" s="393"/>
    </row>
    <row r="208" spans="1:20">
      <c r="A208" s="386"/>
      <c r="B208" s="387"/>
      <c r="C208" s="388"/>
      <c r="D208" s="389"/>
      <c r="E208" s="390"/>
      <c r="F208" s="390"/>
      <c r="G208" s="391"/>
      <c r="H208" s="391"/>
      <c r="I208" s="391"/>
      <c r="J208" s="391"/>
      <c r="K208" s="391"/>
      <c r="L208" s="391"/>
      <c r="M208" s="391"/>
      <c r="N208" s="391"/>
      <c r="O208" s="391"/>
      <c r="P208" s="391"/>
      <c r="Q208" s="391"/>
      <c r="R208" s="391"/>
      <c r="S208" s="392"/>
      <c r="T208" s="393"/>
    </row>
    <row r="209" spans="1:20">
      <c r="A209" s="386"/>
      <c r="B209" s="387"/>
      <c r="C209" s="388"/>
      <c r="D209" s="389"/>
      <c r="E209" s="390"/>
      <c r="F209" s="390"/>
      <c r="G209" s="391"/>
      <c r="H209" s="391"/>
      <c r="I209" s="391"/>
      <c r="J209" s="391"/>
      <c r="K209" s="391"/>
      <c r="L209" s="391"/>
      <c r="M209" s="391"/>
      <c r="N209" s="391"/>
      <c r="O209" s="391"/>
      <c r="P209" s="391"/>
      <c r="Q209" s="391"/>
      <c r="R209" s="391"/>
      <c r="S209" s="392"/>
      <c r="T209" s="393"/>
    </row>
    <row r="210" spans="1:20">
      <c r="A210" s="386"/>
      <c r="B210" s="387"/>
      <c r="C210" s="388"/>
      <c r="D210" s="389"/>
      <c r="E210" s="390"/>
      <c r="F210" s="390"/>
      <c r="G210" s="391"/>
      <c r="H210" s="391"/>
      <c r="I210" s="391"/>
      <c r="J210" s="391"/>
      <c r="K210" s="391"/>
      <c r="L210" s="391"/>
      <c r="M210" s="391"/>
      <c r="N210" s="391"/>
      <c r="O210" s="391"/>
      <c r="P210" s="391"/>
      <c r="Q210" s="391"/>
      <c r="R210" s="391"/>
      <c r="S210" s="392"/>
      <c r="T210"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4"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3579" priority="2928" stopIfTrue="1" operator="equal">
      <formula>"NR"</formula>
    </cfRule>
    <cfRule type="cellIs" dxfId="13578" priority="2929" stopIfTrue="1" operator="equal">
      <formula>"U"</formula>
    </cfRule>
    <cfRule type="cellIs" dxfId="13577" priority="2930" stopIfTrue="1" operator="equal">
      <formula>"S"</formula>
    </cfRule>
  </conditionalFormatting>
  <conditionalFormatting sqref="R4">
    <cfRule type="cellIs" dxfId="13576" priority="658" stopIfTrue="1" operator="equal">
      <formula>"NR"</formula>
    </cfRule>
    <cfRule type="cellIs" dxfId="13575" priority="659" stopIfTrue="1" operator="equal">
      <formula>"U"</formula>
    </cfRule>
    <cfRule type="cellIs" dxfId="13574" priority="660" stopIfTrue="1" operator="equal">
      <formula>"S"</formula>
    </cfRule>
  </conditionalFormatting>
  <conditionalFormatting sqref="R40">
    <cfRule type="cellIs" dxfId="13573" priority="655" stopIfTrue="1" operator="equal">
      <formula>"NR"</formula>
    </cfRule>
    <cfRule type="cellIs" dxfId="13572" priority="656" stopIfTrue="1" operator="equal">
      <formula>"U"</formula>
    </cfRule>
    <cfRule type="cellIs" dxfId="13571" priority="657" stopIfTrue="1" operator="equal">
      <formula>"S"</formula>
    </cfRule>
  </conditionalFormatting>
  <conditionalFormatting sqref="R77">
    <cfRule type="cellIs" dxfId="13570" priority="652" stopIfTrue="1" operator="equal">
      <formula>"NR"</formula>
    </cfRule>
    <cfRule type="cellIs" dxfId="13569" priority="653" stopIfTrue="1" operator="equal">
      <formula>"U"</formula>
    </cfRule>
    <cfRule type="cellIs" dxfId="13568" priority="654" stopIfTrue="1" operator="equal">
      <formula>"S"</formula>
    </cfRule>
  </conditionalFormatting>
  <conditionalFormatting sqref="R182">
    <cfRule type="cellIs" dxfId="13567" priority="649" stopIfTrue="1" operator="equal">
      <formula>"NR"</formula>
    </cfRule>
    <cfRule type="cellIs" dxfId="13566" priority="650" stopIfTrue="1" operator="equal">
      <formula>"U"</formula>
    </cfRule>
    <cfRule type="cellIs" dxfId="13565" priority="651" stopIfTrue="1" operator="equal">
      <formula>"S"</formula>
    </cfRule>
  </conditionalFormatting>
  <conditionalFormatting sqref="R5">
    <cfRule type="expression" dxfId="13564" priority="643" stopIfTrue="1">
      <formula>OR($R5="FI",$R5="Green",$R5="High")</formula>
    </cfRule>
    <cfRule type="expression" dxfId="13563" priority="644" stopIfTrue="1">
      <formula>OR($R5="NI",$R5="Red",$R5="Low")</formula>
    </cfRule>
    <cfRule type="cellIs" dxfId="13562" priority="645" stopIfTrue="1" operator="equal">
      <formula>"PI"</formula>
    </cfRule>
    <cfRule type="expression" dxfId="13561" priority="646" stopIfTrue="1">
      <formula>OR($R5="LI",$R5="Yellow",$R5="Medium")</formula>
    </cfRule>
    <cfRule type="expression" dxfId="13560" priority="647" stopIfTrue="1">
      <formula>OR($R5="NY",$R5="Not Yet")</formula>
    </cfRule>
    <cfRule type="cellIs" dxfId="13559" priority="648" stopIfTrue="1" operator="equal">
      <formula>"Out of Scope"</formula>
    </cfRule>
  </conditionalFormatting>
  <conditionalFormatting sqref="R16">
    <cfRule type="expression" dxfId="13558" priority="637" stopIfTrue="1">
      <formula>OR($R16="FI",$R16="Green",$R16="High")</formula>
    </cfRule>
    <cfRule type="expression" dxfId="13557" priority="638" stopIfTrue="1">
      <formula>OR($R16="NI",$R16="Red",$R16="Low")</formula>
    </cfRule>
    <cfRule type="cellIs" dxfId="13556" priority="639" stopIfTrue="1" operator="equal">
      <formula>"PI"</formula>
    </cfRule>
    <cfRule type="expression" dxfId="13555" priority="640" stopIfTrue="1">
      <formula>OR($R16="LI",$R16="Yellow",$R16="Medium")</formula>
    </cfRule>
    <cfRule type="expression" dxfId="13554" priority="641" stopIfTrue="1">
      <formula>OR($R16="NY",$R16="Not Yet")</formula>
    </cfRule>
    <cfRule type="cellIs" dxfId="13553" priority="642" stopIfTrue="1" operator="equal">
      <formula>"Out of Scope"</formula>
    </cfRule>
  </conditionalFormatting>
  <conditionalFormatting sqref="R28">
    <cfRule type="expression" dxfId="13552" priority="631" stopIfTrue="1">
      <formula>OR($R28="FI",$R28="Green",$R28="High")</formula>
    </cfRule>
    <cfRule type="expression" dxfId="13551" priority="632" stopIfTrue="1">
      <formula>OR($R28="NI",$R28="Red",$R28="Low")</formula>
    </cfRule>
    <cfRule type="cellIs" dxfId="13550" priority="633" stopIfTrue="1" operator="equal">
      <formula>"PI"</formula>
    </cfRule>
    <cfRule type="expression" dxfId="13549" priority="634" stopIfTrue="1">
      <formula>OR($R28="LI",$R28="Yellow",$R28="Medium")</formula>
    </cfRule>
    <cfRule type="expression" dxfId="13548" priority="635" stopIfTrue="1">
      <formula>OR($R28="NY",$R28="Not Yet")</formula>
    </cfRule>
    <cfRule type="cellIs" dxfId="13547" priority="636" stopIfTrue="1" operator="equal">
      <formula>"Out of Scope"</formula>
    </cfRule>
  </conditionalFormatting>
  <conditionalFormatting sqref="R41">
    <cfRule type="expression" dxfId="13546" priority="625" stopIfTrue="1">
      <formula>OR($R41="FI",$R41="Green",$R41="High")</formula>
    </cfRule>
    <cfRule type="expression" dxfId="13545" priority="626" stopIfTrue="1">
      <formula>OR($R41="NI",$R41="Red",$R41="Low")</formula>
    </cfRule>
    <cfRule type="cellIs" dxfId="13544" priority="627" stopIfTrue="1" operator="equal">
      <formula>"PI"</formula>
    </cfRule>
    <cfRule type="expression" dxfId="13543" priority="628" stopIfTrue="1">
      <formula>OR($R41="LI",$R41="Yellow",$R41="Medium")</formula>
    </cfRule>
    <cfRule type="expression" dxfId="13542" priority="629" stopIfTrue="1">
      <formula>OR($R41="NY",$R41="Not Yet")</formula>
    </cfRule>
    <cfRule type="cellIs" dxfId="13541" priority="630" stopIfTrue="1" operator="equal">
      <formula>"Out of Scope"</formula>
    </cfRule>
  </conditionalFormatting>
  <conditionalFormatting sqref="R53">
    <cfRule type="expression" dxfId="13540" priority="619" stopIfTrue="1">
      <formula>OR($R53="FI",$R53="Green",$R53="High")</formula>
    </cfRule>
    <cfRule type="expression" dxfId="13539" priority="620" stopIfTrue="1">
      <formula>OR($R53="NI",$R53="Red",$R53="Low")</formula>
    </cfRule>
    <cfRule type="cellIs" dxfId="13538" priority="621" stopIfTrue="1" operator="equal">
      <formula>"PI"</formula>
    </cfRule>
    <cfRule type="expression" dxfId="13537" priority="622" stopIfTrue="1">
      <formula>OR($R53="LI",$R53="Yellow",$R53="Medium")</formula>
    </cfRule>
    <cfRule type="expression" dxfId="13536" priority="623" stopIfTrue="1">
      <formula>OR($R53="NY",$R53="Not Yet")</formula>
    </cfRule>
    <cfRule type="cellIs" dxfId="13535" priority="624" stopIfTrue="1" operator="equal">
      <formula>"Out of Scope"</formula>
    </cfRule>
  </conditionalFormatting>
  <conditionalFormatting sqref="R65">
    <cfRule type="expression" dxfId="13534" priority="613" stopIfTrue="1">
      <formula>OR($R65="FI",$R65="Green",$R65="High")</formula>
    </cfRule>
    <cfRule type="expression" dxfId="13533" priority="614" stopIfTrue="1">
      <formula>OR($R65="NI",$R65="Red",$R65="Low")</formula>
    </cfRule>
    <cfRule type="cellIs" dxfId="13532" priority="615" stopIfTrue="1" operator="equal">
      <formula>"PI"</formula>
    </cfRule>
    <cfRule type="expression" dxfId="13531" priority="616" stopIfTrue="1">
      <formula>OR($R65="LI",$R65="Yellow",$R65="Medium")</formula>
    </cfRule>
    <cfRule type="expression" dxfId="13530" priority="617" stopIfTrue="1">
      <formula>OR($R65="NY",$R65="Not Yet")</formula>
    </cfRule>
    <cfRule type="cellIs" dxfId="13529" priority="618" stopIfTrue="1" operator="equal">
      <formula>"Out of Scope"</formula>
    </cfRule>
  </conditionalFormatting>
  <conditionalFormatting sqref="R78">
    <cfRule type="expression" dxfId="13528" priority="607" stopIfTrue="1">
      <formula>OR($R78="FI",$R78="Green",$R78="High")</formula>
    </cfRule>
    <cfRule type="expression" dxfId="13527" priority="608" stopIfTrue="1">
      <formula>OR($R78="NI",$R78="Red",$R78="Low")</formula>
    </cfRule>
    <cfRule type="cellIs" dxfId="13526" priority="609" stopIfTrue="1" operator="equal">
      <formula>"PI"</formula>
    </cfRule>
    <cfRule type="expression" dxfId="13525" priority="610" stopIfTrue="1">
      <formula>OR($R78="LI",$R78="Yellow",$R78="Medium")</formula>
    </cfRule>
    <cfRule type="expression" dxfId="13524" priority="611" stopIfTrue="1">
      <formula>OR($R78="NY",$R78="Not Yet")</formula>
    </cfRule>
    <cfRule type="cellIs" dxfId="13523" priority="612" stopIfTrue="1" operator="equal">
      <formula>"Out of Scope"</formula>
    </cfRule>
  </conditionalFormatting>
  <conditionalFormatting sqref="R89">
    <cfRule type="expression" dxfId="13522" priority="601" stopIfTrue="1">
      <formula>OR($R89="FI",$R89="Green",$R89="High")</formula>
    </cfRule>
    <cfRule type="expression" dxfId="13521" priority="602" stopIfTrue="1">
      <formula>OR($R89="NI",$R89="Red",$R89="Low")</formula>
    </cfRule>
    <cfRule type="cellIs" dxfId="13520" priority="603" stopIfTrue="1" operator="equal">
      <formula>"PI"</formula>
    </cfRule>
    <cfRule type="expression" dxfId="13519" priority="604" stopIfTrue="1">
      <formula>OR($R89="LI",$R89="Yellow",$R89="Medium")</formula>
    </cfRule>
    <cfRule type="expression" dxfId="13518" priority="605" stopIfTrue="1">
      <formula>OR($R89="NY",$R89="Not Yet")</formula>
    </cfRule>
    <cfRule type="cellIs" dxfId="13517" priority="606" stopIfTrue="1" operator="equal">
      <formula>"Out of Scope"</formula>
    </cfRule>
  </conditionalFormatting>
  <conditionalFormatting sqref="R99">
    <cfRule type="expression" dxfId="13516" priority="595" stopIfTrue="1">
      <formula>OR($R99="FI",$R99="Green",$R99="High")</formula>
    </cfRule>
    <cfRule type="expression" dxfId="13515" priority="596" stopIfTrue="1">
      <formula>OR($R99="NI",$R99="Red",$R99="Low")</formula>
    </cfRule>
    <cfRule type="cellIs" dxfId="13514" priority="597" stopIfTrue="1" operator="equal">
      <formula>"PI"</formula>
    </cfRule>
    <cfRule type="expression" dxfId="13513" priority="598" stopIfTrue="1">
      <formula>OR($R99="LI",$R99="Yellow",$R99="Medium")</formula>
    </cfRule>
    <cfRule type="expression" dxfId="13512" priority="599" stopIfTrue="1">
      <formula>OR($R99="NY",$R99="Not Yet")</formula>
    </cfRule>
    <cfRule type="cellIs" dxfId="13511" priority="600" stopIfTrue="1" operator="equal">
      <formula>"Out of Scope"</formula>
    </cfRule>
  </conditionalFormatting>
  <conditionalFormatting sqref="R109">
    <cfRule type="expression" dxfId="13510" priority="589" stopIfTrue="1">
      <formula>OR($R109="FI",$R109="Green",$R109="High")</formula>
    </cfRule>
    <cfRule type="expression" dxfId="13509" priority="590" stopIfTrue="1">
      <formula>OR($R109="NI",$R109="Red",$R109="Low")</formula>
    </cfRule>
    <cfRule type="cellIs" dxfId="13508" priority="591" stopIfTrue="1" operator="equal">
      <formula>"PI"</formula>
    </cfRule>
    <cfRule type="expression" dxfId="13507" priority="592" stopIfTrue="1">
      <formula>OR($R109="LI",$R109="Yellow",$R109="Medium")</formula>
    </cfRule>
    <cfRule type="expression" dxfId="13506" priority="593" stopIfTrue="1">
      <formula>OR($R109="NY",$R109="Not Yet")</formula>
    </cfRule>
    <cfRule type="cellIs" dxfId="13505" priority="594" stopIfTrue="1" operator="equal">
      <formula>"Out of Scope"</formula>
    </cfRule>
  </conditionalFormatting>
  <conditionalFormatting sqref="R120">
    <cfRule type="expression" dxfId="13504" priority="583" stopIfTrue="1">
      <formula>OR($R120="FI",$R120="Green",$R120="High")</formula>
    </cfRule>
    <cfRule type="expression" dxfId="13503" priority="584" stopIfTrue="1">
      <formula>OR($R120="NI",$R120="Red",$R120="Low")</formula>
    </cfRule>
    <cfRule type="cellIs" dxfId="13502" priority="585" stopIfTrue="1" operator="equal">
      <formula>"PI"</formula>
    </cfRule>
    <cfRule type="expression" dxfId="13501" priority="586" stopIfTrue="1">
      <formula>OR($R120="LI",$R120="Yellow",$R120="Medium")</formula>
    </cfRule>
    <cfRule type="expression" dxfId="13500" priority="587" stopIfTrue="1">
      <formula>OR($R120="NY",$R120="Not Yet")</formula>
    </cfRule>
    <cfRule type="cellIs" dxfId="13499" priority="588" stopIfTrue="1" operator="equal">
      <formula>"Out of Scope"</formula>
    </cfRule>
  </conditionalFormatting>
  <conditionalFormatting sqref="R130">
    <cfRule type="expression" dxfId="13498" priority="577" stopIfTrue="1">
      <formula>OR($R130="FI",$R130="Green",$R130="High")</formula>
    </cfRule>
    <cfRule type="expression" dxfId="13497" priority="578" stopIfTrue="1">
      <formula>OR($R130="NI",$R130="Red",$R130="Low")</formula>
    </cfRule>
    <cfRule type="cellIs" dxfId="13496" priority="579" stopIfTrue="1" operator="equal">
      <formula>"PI"</formula>
    </cfRule>
    <cfRule type="expression" dxfId="13495" priority="580" stopIfTrue="1">
      <formula>OR($R130="LI",$R130="Yellow",$R130="Medium")</formula>
    </cfRule>
    <cfRule type="expression" dxfId="13494" priority="581" stopIfTrue="1">
      <formula>OR($R130="NY",$R130="Not Yet")</formula>
    </cfRule>
    <cfRule type="cellIs" dxfId="13493" priority="582" stopIfTrue="1" operator="equal">
      <formula>"Out of Scope"</formula>
    </cfRule>
  </conditionalFormatting>
  <conditionalFormatting sqref="R140">
    <cfRule type="expression" dxfId="13492" priority="571" stopIfTrue="1">
      <formula>OR($R140="FI",$R140="Green",$R140="High")</formula>
    </cfRule>
    <cfRule type="expression" dxfId="13491" priority="572" stopIfTrue="1">
      <formula>OR($R140="NI",$R140="Red",$R140="Low")</formula>
    </cfRule>
    <cfRule type="cellIs" dxfId="13490" priority="573" stopIfTrue="1" operator="equal">
      <formula>"PI"</formula>
    </cfRule>
    <cfRule type="expression" dxfId="13489" priority="574" stopIfTrue="1">
      <formula>OR($R140="LI",$R140="Yellow",$R140="Medium")</formula>
    </cfRule>
    <cfRule type="expression" dxfId="13488" priority="575" stopIfTrue="1">
      <formula>OR($R140="NY",$R140="Not Yet")</formula>
    </cfRule>
    <cfRule type="cellIs" dxfId="13487" priority="576" stopIfTrue="1" operator="equal">
      <formula>"Out of Scope"</formula>
    </cfRule>
  </conditionalFormatting>
  <conditionalFormatting sqref="R151">
    <cfRule type="expression" dxfId="13486" priority="565" stopIfTrue="1">
      <formula>OR($R151="FI",$R151="Green",$R151="High")</formula>
    </cfRule>
    <cfRule type="expression" dxfId="13485" priority="566" stopIfTrue="1">
      <formula>OR($R151="NI",$R151="Red",$R151="Low")</formula>
    </cfRule>
    <cfRule type="cellIs" dxfId="13484" priority="567" stopIfTrue="1" operator="equal">
      <formula>"PI"</formula>
    </cfRule>
    <cfRule type="expression" dxfId="13483" priority="568" stopIfTrue="1">
      <formula>OR($R151="LI",$R151="Yellow",$R151="Medium")</formula>
    </cfRule>
    <cfRule type="expression" dxfId="13482" priority="569" stopIfTrue="1">
      <formula>OR($R151="NY",$R151="Not Yet")</formula>
    </cfRule>
    <cfRule type="cellIs" dxfId="13481" priority="570" stopIfTrue="1" operator="equal">
      <formula>"Out of Scope"</formula>
    </cfRule>
  </conditionalFormatting>
  <conditionalFormatting sqref="R162">
    <cfRule type="expression" dxfId="13480" priority="559" stopIfTrue="1">
      <formula>OR($R162="FI",$R162="Green",$R162="High")</formula>
    </cfRule>
    <cfRule type="expression" dxfId="13479" priority="560" stopIfTrue="1">
      <formula>OR($R162="NI",$R162="Red",$R162="Low")</formula>
    </cfRule>
    <cfRule type="cellIs" dxfId="13478" priority="561" stopIfTrue="1" operator="equal">
      <formula>"PI"</formula>
    </cfRule>
    <cfRule type="expression" dxfId="13477" priority="562" stopIfTrue="1">
      <formula>OR($R162="LI",$R162="Yellow",$R162="Medium")</formula>
    </cfRule>
    <cfRule type="expression" dxfId="13476" priority="563" stopIfTrue="1">
      <formula>OR($R162="NY",$R162="Not Yet")</formula>
    </cfRule>
    <cfRule type="cellIs" dxfId="13475" priority="564" stopIfTrue="1" operator="equal">
      <formula>"Out of Scope"</formula>
    </cfRule>
  </conditionalFormatting>
  <conditionalFormatting sqref="R172">
    <cfRule type="expression" dxfId="13474" priority="553" stopIfTrue="1">
      <formula>OR($R172="FI",$R172="Green",$R172="High")</formula>
    </cfRule>
    <cfRule type="expression" dxfId="13473" priority="554" stopIfTrue="1">
      <formula>OR($R172="NI",$R172="Red",$R172="Low")</formula>
    </cfRule>
    <cfRule type="cellIs" dxfId="13472" priority="555" stopIfTrue="1" operator="equal">
      <formula>"PI"</formula>
    </cfRule>
    <cfRule type="expression" dxfId="13471" priority="556" stopIfTrue="1">
      <formula>OR($R172="LI",$R172="Yellow",$R172="Medium")</formula>
    </cfRule>
    <cfRule type="expression" dxfId="13470" priority="557" stopIfTrue="1">
      <formula>OR($R172="NY",$R172="Not Yet")</formula>
    </cfRule>
    <cfRule type="cellIs" dxfId="13469" priority="558" stopIfTrue="1" operator="equal">
      <formula>"Out of Scope"</formula>
    </cfRule>
  </conditionalFormatting>
  <conditionalFormatting sqref="R183">
    <cfRule type="expression" dxfId="13468" priority="547" stopIfTrue="1">
      <formula>OR($R183="FI",$R183="Green",$R183="High")</formula>
    </cfRule>
    <cfRule type="expression" dxfId="13467" priority="548" stopIfTrue="1">
      <formula>OR($R183="NI",$R183="Red",$R183="Low")</formula>
    </cfRule>
    <cfRule type="cellIs" dxfId="13466" priority="549" stopIfTrue="1" operator="equal">
      <formula>"PI"</formula>
    </cfRule>
    <cfRule type="expression" dxfId="13465" priority="550" stopIfTrue="1">
      <formula>OR($R183="LI",$R183="Yellow",$R183="Medium")</formula>
    </cfRule>
    <cfRule type="expression" dxfId="13464" priority="551" stopIfTrue="1">
      <formula>OR($R183="NY",$R183="Not Yet")</formula>
    </cfRule>
    <cfRule type="cellIs" dxfId="13463" priority="552" stopIfTrue="1" operator="equal">
      <formula>"Out of Scope"</formula>
    </cfRule>
  </conditionalFormatting>
  <conditionalFormatting sqref="R194">
    <cfRule type="expression" dxfId="13462" priority="541" stopIfTrue="1">
      <formula>OR($R194="FI",$R194="Green",$R194="High")</formula>
    </cfRule>
    <cfRule type="expression" dxfId="13461" priority="542" stopIfTrue="1">
      <formula>OR($R194="NI",$R194="Red",$R194="Low")</formula>
    </cfRule>
    <cfRule type="cellIs" dxfId="13460" priority="543" stopIfTrue="1" operator="equal">
      <formula>"PI"</formula>
    </cfRule>
    <cfRule type="expression" dxfId="13459" priority="544" stopIfTrue="1">
      <formula>OR($R194="LI",$R194="Yellow",$R194="Medium")</formula>
    </cfRule>
    <cfRule type="expression" dxfId="13458" priority="545" stopIfTrue="1">
      <formula>OR($R194="NY",$R194="Not Yet")</formula>
    </cfRule>
    <cfRule type="cellIs" dxfId="13457" priority="546" stopIfTrue="1" operator="equal">
      <formula>"Out of Scope"</formula>
    </cfRule>
  </conditionalFormatting>
  <conditionalFormatting sqref="H15:L15">
    <cfRule type="expression" dxfId="13456" priority="535" stopIfTrue="1">
      <formula>OR(H15="FI",H15="Green",H15="High")</formula>
    </cfRule>
    <cfRule type="expression" dxfId="13455" priority="536" stopIfTrue="1">
      <formula>OR(H15="NI",H15="Red",H15="Low")</formula>
    </cfRule>
    <cfRule type="cellIs" dxfId="13454" priority="537" stopIfTrue="1" operator="equal">
      <formula>"PI"</formula>
    </cfRule>
    <cfRule type="expression" dxfId="13453" priority="538" stopIfTrue="1">
      <formula>OR(H15="LI",H15="Yellow",H15="Medium")</formula>
    </cfRule>
    <cfRule type="expression" dxfId="13452" priority="539" stopIfTrue="1">
      <formula>OR(H15="NY",H15="Not Yet")</formula>
    </cfRule>
    <cfRule type="cellIs" dxfId="13451" priority="540" stopIfTrue="1" operator="equal">
      <formula>"Out of Scope"</formula>
    </cfRule>
  </conditionalFormatting>
  <conditionalFormatting sqref="I15">
    <cfRule type="expression" dxfId="13450" priority="529" stopIfTrue="1">
      <formula>OR($R15="FI",$R15="Green",$R15="High")</formula>
    </cfRule>
    <cfRule type="expression" dxfId="13449" priority="530" stopIfTrue="1">
      <formula>OR($R15="NI",$R15="Red",$R15="Low")</formula>
    </cfRule>
    <cfRule type="cellIs" dxfId="13448" priority="531" stopIfTrue="1" operator="equal">
      <formula>"PI"</formula>
    </cfRule>
    <cfRule type="expression" dxfId="13447" priority="532" stopIfTrue="1">
      <formula>OR($R15="LI",$R15="Yellow",$R15="Medium")</formula>
    </cfRule>
    <cfRule type="expression" dxfId="13446" priority="533" stopIfTrue="1">
      <formula>OR($R15="NY",$R15="Not Yet")</formula>
    </cfRule>
    <cfRule type="cellIs" dxfId="13445" priority="534" stopIfTrue="1" operator="equal">
      <formula>"Out of Scope"</formula>
    </cfRule>
  </conditionalFormatting>
  <conditionalFormatting sqref="J15">
    <cfRule type="expression" dxfId="13444" priority="523" stopIfTrue="1">
      <formula>OR($R15="FI",$R15="Green",$R15="High")</formula>
    </cfRule>
    <cfRule type="expression" dxfId="13443" priority="524" stopIfTrue="1">
      <formula>OR($R15="NI",$R15="Red",$R15="Low")</formula>
    </cfRule>
    <cfRule type="cellIs" dxfId="13442" priority="525" stopIfTrue="1" operator="equal">
      <formula>"PI"</formula>
    </cfRule>
    <cfRule type="expression" dxfId="13441" priority="526" stopIfTrue="1">
      <formula>OR($R15="LI",$R15="Yellow",$R15="Medium")</formula>
    </cfRule>
    <cfRule type="expression" dxfId="13440" priority="527" stopIfTrue="1">
      <formula>OR($R15="NY",$R15="Not Yet")</formula>
    </cfRule>
    <cfRule type="cellIs" dxfId="13439" priority="528" stopIfTrue="1" operator="equal">
      <formula>"Out of Scope"</formula>
    </cfRule>
  </conditionalFormatting>
  <conditionalFormatting sqref="K15">
    <cfRule type="expression" dxfId="13438" priority="517" stopIfTrue="1">
      <formula>OR($R15="FI",$R15="Green",$R15="High")</formula>
    </cfRule>
    <cfRule type="expression" dxfId="13437" priority="518" stopIfTrue="1">
      <formula>OR($R15="NI",$R15="Red",$R15="Low")</formula>
    </cfRule>
    <cfRule type="cellIs" dxfId="13436" priority="519" stopIfTrue="1" operator="equal">
      <formula>"PI"</formula>
    </cfRule>
    <cfRule type="expression" dxfId="13435" priority="520" stopIfTrue="1">
      <formula>OR($R15="LI",$R15="Yellow",$R15="Medium")</formula>
    </cfRule>
    <cfRule type="expression" dxfId="13434" priority="521" stopIfTrue="1">
      <formula>OR($R15="NY",$R15="Not Yet")</formula>
    </cfRule>
    <cfRule type="cellIs" dxfId="13433" priority="522" stopIfTrue="1" operator="equal">
      <formula>"Out of Scope"</formula>
    </cfRule>
  </conditionalFormatting>
  <conditionalFormatting sqref="L15">
    <cfRule type="expression" dxfId="13432" priority="511" stopIfTrue="1">
      <formula>OR($R15="FI",$R15="Green",$R15="High")</formula>
    </cfRule>
    <cfRule type="expression" dxfId="13431" priority="512" stopIfTrue="1">
      <formula>OR($R15="NI",$R15="Red",$R15="Low")</formula>
    </cfRule>
    <cfRule type="cellIs" dxfId="13430" priority="513" stopIfTrue="1" operator="equal">
      <formula>"PI"</formula>
    </cfRule>
    <cfRule type="expression" dxfId="13429" priority="514" stopIfTrue="1">
      <formula>OR($R15="LI",$R15="Yellow",$R15="Medium")</formula>
    </cfRule>
    <cfRule type="expression" dxfId="13428" priority="515" stopIfTrue="1">
      <formula>OR($R15="NY",$R15="Not Yet")</formula>
    </cfRule>
    <cfRule type="cellIs" dxfId="13427" priority="516" stopIfTrue="1" operator="equal">
      <formula>"Out of Scope"</formula>
    </cfRule>
  </conditionalFormatting>
  <conditionalFormatting sqref="H27:L27">
    <cfRule type="expression" dxfId="13426" priority="505" stopIfTrue="1">
      <formula>OR(H27="FI",H27="Green",H27="High")</formula>
    </cfRule>
    <cfRule type="expression" dxfId="13425" priority="506" stopIfTrue="1">
      <formula>OR(H27="NI",H27="Red",H27="Low")</formula>
    </cfRule>
    <cfRule type="cellIs" dxfId="13424" priority="507" stopIfTrue="1" operator="equal">
      <formula>"PI"</formula>
    </cfRule>
    <cfRule type="expression" dxfId="13423" priority="508" stopIfTrue="1">
      <formula>OR(H27="LI",H27="Yellow",H27="Medium")</formula>
    </cfRule>
    <cfRule type="expression" dxfId="13422" priority="509" stopIfTrue="1">
      <formula>OR(H27="NY",H27="Not Yet")</formula>
    </cfRule>
    <cfRule type="cellIs" dxfId="13421" priority="510" stopIfTrue="1" operator="equal">
      <formula>"Out of Scope"</formula>
    </cfRule>
  </conditionalFormatting>
  <conditionalFormatting sqref="I27">
    <cfRule type="expression" dxfId="13420" priority="499" stopIfTrue="1">
      <formula>OR($R27="FI",$R27="Green",$R27="High")</formula>
    </cfRule>
    <cfRule type="expression" dxfId="13419" priority="500" stopIfTrue="1">
      <formula>OR($R27="NI",$R27="Red",$R27="Low")</formula>
    </cfRule>
    <cfRule type="cellIs" dxfId="13418" priority="501" stopIfTrue="1" operator="equal">
      <formula>"PI"</formula>
    </cfRule>
    <cfRule type="expression" dxfId="13417" priority="502" stopIfTrue="1">
      <formula>OR($R27="LI",$R27="Yellow",$R27="Medium")</formula>
    </cfRule>
    <cfRule type="expression" dxfId="13416" priority="503" stopIfTrue="1">
      <formula>OR($R27="NY",$R27="Not Yet")</formula>
    </cfRule>
    <cfRule type="cellIs" dxfId="13415" priority="504" stopIfTrue="1" operator="equal">
      <formula>"Out of Scope"</formula>
    </cfRule>
  </conditionalFormatting>
  <conditionalFormatting sqref="J27">
    <cfRule type="expression" dxfId="13414" priority="493" stopIfTrue="1">
      <formula>OR($R27="FI",$R27="Green",$R27="High")</formula>
    </cfRule>
    <cfRule type="expression" dxfId="13413" priority="494" stopIfTrue="1">
      <formula>OR($R27="NI",$R27="Red",$R27="Low")</formula>
    </cfRule>
    <cfRule type="cellIs" dxfId="13412" priority="495" stopIfTrue="1" operator="equal">
      <formula>"PI"</formula>
    </cfRule>
    <cfRule type="expression" dxfId="13411" priority="496" stopIfTrue="1">
      <formula>OR($R27="LI",$R27="Yellow",$R27="Medium")</formula>
    </cfRule>
    <cfRule type="expression" dxfId="13410" priority="497" stopIfTrue="1">
      <formula>OR($R27="NY",$R27="Not Yet")</formula>
    </cfRule>
    <cfRule type="cellIs" dxfId="13409" priority="498" stopIfTrue="1" operator="equal">
      <formula>"Out of Scope"</formula>
    </cfRule>
  </conditionalFormatting>
  <conditionalFormatting sqref="K27">
    <cfRule type="expression" dxfId="13408" priority="487" stopIfTrue="1">
      <formula>OR($R27="FI",$R27="Green",$R27="High")</formula>
    </cfRule>
    <cfRule type="expression" dxfId="13407" priority="488" stopIfTrue="1">
      <formula>OR($R27="NI",$R27="Red",$R27="Low")</formula>
    </cfRule>
    <cfRule type="cellIs" dxfId="13406" priority="489" stopIfTrue="1" operator="equal">
      <formula>"PI"</formula>
    </cfRule>
    <cfRule type="expression" dxfId="13405" priority="490" stopIfTrue="1">
      <formula>OR($R27="LI",$R27="Yellow",$R27="Medium")</formula>
    </cfRule>
    <cfRule type="expression" dxfId="13404" priority="491" stopIfTrue="1">
      <formula>OR($R27="NY",$R27="Not Yet")</formula>
    </cfRule>
    <cfRule type="cellIs" dxfId="13403" priority="492" stopIfTrue="1" operator="equal">
      <formula>"Out of Scope"</formula>
    </cfRule>
  </conditionalFormatting>
  <conditionalFormatting sqref="L27">
    <cfRule type="expression" dxfId="13402" priority="481" stopIfTrue="1">
      <formula>OR($R27="FI",$R27="Green",$R27="High")</formula>
    </cfRule>
    <cfRule type="expression" dxfId="13401" priority="482" stopIfTrue="1">
      <formula>OR($R27="NI",$R27="Red",$R27="Low")</formula>
    </cfRule>
    <cfRule type="cellIs" dxfId="13400" priority="483" stopIfTrue="1" operator="equal">
      <formula>"PI"</formula>
    </cfRule>
    <cfRule type="expression" dxfId="13399" priority="484" stopIfTrue="1">
      <formula>OR($R27="LI",$R27="Yellow",$R27="Medium")</formula>
    </cfRule>
    <cfRule type="expression" dxfId="13398" priority="485" stopIfTrue="1">
      <formula>OR($R27="NY",$R27="Not Yet")</formula>
    </cfRule>
    <cfRule type="cellIs" dxfId="13397" priority="486" stopIfTrue="1" operator="equal">
      <formula>"Out of Scope"</formula>
    </cfRule>
  </conditionalFormatting>
  <conditionalFormatting sqref="H39:L39">
    <cfRule type="expression" dxfId="13396" priority="475" stopIfTrue="1">
      <formula>OR(H39="FI",H39="Green",H39="High")</formula>
    </cfRule>
    <cfRule type="expression" dxfId="13395" priority="476" stopIfTrue="1">
      <formula>OR(H39="NI",H39="Red",H39="Low")</formula>
    </cfRule>
    <cfRule type="cellIs" dxfId="13394" priority="477" stopIfTrue="1" operator="equal">
      <formula>"PI"</formula>
    </cfRule>
    <cfRule type="expression" dxfId="13393" priority="478" stopIfTrue="1">
      <formula>OR(H39="LI",H39="Yellow",H39="Medium")</formula>
    </cfRule>
    <cfRule type="expression" dxfId="13392" priority="479" stopIfTrue="1">
      <formula>OR(H39="NY",H39="Not Yet")</formula>
    </cfRule>
    <cfRule type="cellIs" dxfId="13391" priority="480" stopIfTrue="1" operator="equal">
      <formula>"Out of Scope"</formula>
    </cfRule>
  </conditionalFormatting>
  <conditionalFormatting sqref="I39">
    <cfRule type="expression" dxfId="13390" priority="469" stopIfTrue="1">
      <formula>OR($R39="FI",$R39="Green",$R39="High")</formula>
    </cfRule>
    <cfRule type="expression" dxfId="13389" priority="470" stopIfTrue="1">
      <formula>OR($R39="NI",$R39="Red",$R39="Low")</formula>
    </cfRule>
    <cfRule type="cellIs" dxfId="13388" priority="471" stopIfTrue="1" operator="equal">
      <formula>"PI"</formula>
    </cfRule>
    <cfRule type="expression" dxfId="13387" priority="472" stopIfTrue="1">
      <formula>OR($R39="LI",$R39="Yellow",$R39="Medium")</formula>
    </cfRule>
    <cfRule type="expression" dxfId="13386" priority="473" stopIfTrue="1">
      <formula>OR($R39="NY",$R39="Not Yet")</formula>
    </cfRule>
    <cfRule type="cellIs" dxfId="13385" priority="474" stopIfTrue="1" operator="equal">
      <formula>"Out of Scope"</formula>
    </cfRule>
  </conditionalFormatting>
  <conditionalFormatting sqref="J39">
    <cfRule type="expression" dxfId="13384" priority="463" stopIfTrue="1">
      <formula>OR($R39="FI",$R39="Green",$R39="High")</formula>
    </cfRule>
    <cfRule type="expression" dxfId="13383" priority="464" stopIfTrue="1">
      <formula>OR($R39="NI",$R39="Red",$R39="Low")</formula>
    </cfRule>
    <cfRule type="cellIs" dxfId="13382" priority="465" stopIfTrue="1" operator="equal">
      <formula>"PI"</formula>
    </cfRule>
    <cfRule type="expression" dxfId="13381" priority="466" stopIfTrue="1">
      <formula>OR($R39="LI",$R39="Yellow",$R39="Medium")</formula>
    </cfRule>
    <cfRule type="expression" dxfId="13380" priority="467" stopIfTrue="1">
      <formula>OR($R39="NY",$R39="Not Yet")</formula>
    </cfRule>
    <cfRule type="cellIs" dxfId="13379" priority="468" stopIfTrue="1" operator="equal">
      <formula>"Out of Scope"</formula>
    </cfRule>
  </conditionalFormatting>
  <conditionalFormatting sqref="K39">
    <cfRule type="expression" dxfId="13378" priority="457" stopIfTrue="1">
      <formula>OR($R39="FI",$R39="Green",$R39="High")</formula>
    </cfRule>
    <cfRule type="expression" dxfId="13377" priority="458" stopIfTrue="1">
      <formula>OR($R39="NI",$R39="Red",$R39="Low")</formula>
    </cfRule>
    <cfRule type="cellIs" dxfId="13376" priority="459" stopIfTrue="1" operator="equal">
      <formula>"PI"</formula>
    </cfRule>
    <cfRule type="expression" dxfId="13375" priority="460" stopIfTrue="1">
      <formula>OR($R39="LI",$R39="Yellow",$R39="Medium")</formula>
    </cfRule>
    <cfRule type="expression" dxfId="13374" priority="461" stopIfTrue="1">
      <formula>OR($R39="NY",$R39="Not Yet")</formula>
    </cfRule>
    <cfRule type="cellIs" dxfId="13373" priority="462" stopIfTrue="1" operator="equal">
      <formula>"Out of Scope"</formula>
    </cfRule>
  </conditionalFormatting>
  <conditionalFormatting sqref="L39">
    <cfRule type="expression" dxfId="13372" priority="451" stopIfTrue="1">
      <formula>OR($R39="FI",$R39="Green",$R39="High")</formula>
    </cfRule>
    <cfRule type="expression" dxfId="13371" priority="452" stopIfTrue="1">
      <formula>OR($R39="NI",$R39="Red",$R39="Low")</formula>
    </cfRule>
    <cfRule type="cellIs" dxfId="13370" priority="453" stopIfTrue="1" operator="equal">
      <formula>"PI"</formula>
    </cfRule>
    <cfRule type="expression" dxfId="13369" priority="454" stopIfTrue="1">
      <formula>OR($R39="LI",$R39="Yellow",$R39="Medium")</formula>
    </cfRule>
    <cfRule type="expression" dxfId="13368" priority="455" stopIfTrue="1">
      <formula>OR($R39="NY",$R39="Not Yet")</formula>
    </cfRule>
    <cfRule type="cellIs" dxfId="13367" priority="456" stopIfTrue="1" operator="equal">
      <formula>"Out of Scope"</formula>
    </cfRule>
  </conditionalFormatting>
  <conditionalFormatting sqref="H52:L52">
    <cfRule type="expression" dxfId="13366" priority="445" stopIfTrue="1">
      <formula>OR(H52="FI",H52="Green",H52="High")</formula>
    </cfRule>
    <cfRule type="expression" dxfId="13365" priority="446" stopIfTrue="1">
      <formula>OR(H52="NI",H52="Red",H52="Low")</formula>
    </cfRule>
    <cfRule type="cellIs" dxfId="13364" priority="447" stopIfTrue="1" operator="equal">
      <formula>"PI"</formula>
    </cfRule>
    <cfRule type="expression" dxfId="13363" priority="448" stopIfTrue="1">
      <formula>OR(H52="LI",H52="Yellow",H52="Medium")</formula>
    </cfRule>
    <cfRule type="expression" dxfId="13362" priority="449" stopIfTrue="1">
      <formula>OR(H52="NY",H52="Not Yet")</formula>
    </cfRule>
    <cfRule type="cellIs" dxfId="13361" priority="450" stopIfTrue="1" operator="equal">
      <formula>"Out of Scope"</formula>
    </cfRule>
  </conditionalFormatting>
  <conditionalFormatting sqref="I52">
    <cfRule type="expression" dxfId="13360" priority="439" stopIfTrue="1">
      <formula>OR($R52="FI",$R52="Green",$R52="High")</formula>
    </cfRule>
    <cfRule type="expression" dxfId="13359" priority="440" stopIfTrue="1">
      <formula>OR($R52="NI",$R52="Red",$R52="Low")</formula>
    </cfRule>
    <cfRule type="cellIs" dxfId="13358" priority="441" stopIfTrue="1" operator="equal">
      <formula>"PI"</formula>
    </cfRule>
    <cfRule type="expression" dxfId="13357" priority="442" stopIfTrue="1">
      <formula>OR($R52="LI",$R52="Yellow",$R52="Medium")</formula>
    </cfRule>
    <cfRule type="expression" dxfId="13356" priority="443" stopIfTrue="1">
      <formula>OR($R52="NY",$R52="Not Yet")</formula>
    </cfRule>
    <cfRule type="cellIs" dxfId="13355" priority="444" stopIfTrue="1" operator="equal">
      <formula>"Out of Scope"</formula>
    </cfRule>
  </conditionalFormatting>
  <conditionalFormatting sqref="J52">
    <cfRule type="expression" dxfId="13354" priority="433" stopIfTrue="1">
      <formula>OR($R52="FI",$R52="Green",$R52="High")</formula>
    </cfRule>
    <cfRule type="expression" dxfId="13353" priority="434" stopIfTrue="1">
      <formula>OR($R52="NI",$R52="Red",$R52="Low")</formula>
    </cfRule>
    <cfRule type="cellIs" dxfId="13352" priority="435" stopIfTrue="1" operator="equal">
      <formula>"PI"</formula>
    </cfRule>
    <cfRule type="expression" dxfId="13351" priority="436" stopIfTrue="1">
      <formula>OR($R52="LI",$R52="Yellow",$R52="Medium")</formula>
    </cfRule>
    <cfRule type="expression" dxfId="13350" priority="437" stopIfTrue="1">
      <formula>OR($R52="NY",$R52="Not Yet")</formula>
    </cfRule>
    <cfRule type="cellIs" dxfId="13349" priority="438" stopIfTrue="1" operator="equal">
      <formula>"Out of Scope"</formula>
    </cfRule>
  </conditionalFormatting>
  <conditionalFormatting sqref="K52">
    <cfRule type="expression" dxfId="13348" priority="427" stopIfTrue="1">
      <formula>OR($R52="FI",$R52="Green",$R52="High")</formula>
    </cfRule>
    <cfRule type="expression" dxfId="13347" priority="428" stopIfTrue="1">
      <formula>OR($R52="NI",$R52="Red",$R52="Low")</formula>
    </cfRule>
    <cfRule type="cellIs" dxfId="13346" priority="429" stopIfTrue="1" operator="equal">
      <formula>"PI"</formula>
    </cfRule>
    <cfRule type="expression" dxfId="13345" priority="430" stopIfTrue="1">
      <formula>OR($R52="LI",$R52="Yellow",$R52="Medium")</formula>
    </cfRule>
    <cfRule type="expression" dxfId="13344" priority="431" stopIfTrue="1">
      <formula>OR($R52="NY",$R52="Not Yet")</formula>
    </cfRule>
    <cfRule type="cellIs" dxfId="13343" priority="432" stopIfTrue="1" operator="equal">
      <formula>"Out of Scope"</formula>
    </cfRule>
  </conditionalFormatting>
  <conditionalFormatting sqref="L52">
    <cfRule type="expression" dxfId="13342" priority="421" stopIfTrue="1">
      <formula>OR($R52="FI",$R52="Green",$R52="High")</formula>
    </cfRule>
    <cfRule type="expression" dxfId="13341" priority="422" stopIfTrue="1">
      <formula>OR($R52="NI",$R52="Red",$R52="Low")</formula>
    </cfRule>
    <cfRule type="cellIs" dxfId="13340" priority="423" stopIfTrue="1" operator="equal">
      <formula>"PI"</formula>
    </cfRule>
    <cfRule type="expression" dxfId="13339" priority="424" stopIfTrue="1">
      <formula>OR($R52="LI",$R52="Yellow",$R52="Medium")</formula>
    </cfRule>
    <cfRule type="expression" dxfId="13338" priority="425" stopIfTrue="1">
      <formula>OR($R52="NY",$R52="Not Yet")</formula>
    </cfRule>
    <cfRule type="cellIs" dxfId="13337" priority="426" stopIfTrue="1" operator="equal">
      <formula>"Out of Scope"</formula>
    </cfRule>
  </conditionalFormatting>
  <conditionalFormatting sqref="H64:L64">
    <cfRule type="expression" dxfId="13336" priority="415" stopIfTrue="1">
      <formula>OR(H64="FI",H64="Green",H64="High")</formula>
    </cfRule>
    <cfRule type="expression" dxfId="13335" priority="416" stopIfTrue="1">
      <formula>OR(H64="NI",H64="Red",H64="Low")</formula>
    </cfRule>
    <cfRule type="cellIs" dxfId="13334" priority="417" stopIfTrue="1" operator="equal">
      <formula>"PI"</formula>
    </cfRule>
    <cfRule type="expression" dxfId="13333" priority="418" stopIfTrue="1">
      <formula>OR(H64="LI",H64="Yellow",H64="Medium")</formula>
    </cfRule>
    <cfRule type="expression" dxfId="13332" priority="419" stopIfTrue="1">
      <formula>OR(H64="NY",H64="Not Yet")</formula>
    </cfRule>
    <cfRule type="cellIs" dxfId="13331" priority="420" stopIfTrue="1" operator="equal">
      <formula>"Out of Scope"</formula>
    </cfRule>
  </conditionalFormatting>
  <conditionalFormatting sqref="I64">
    <cfRule type="expression" dxfId="13330" priority="409" stopIfTrue="1">
      <formula>OR($R64="FI",$R64="Green",$R64="High")</formula>
    </cfRule>
    <cfRule type="expression" dxfId="13329" priority="410" stopIfTrue="1">
      <formula>OR($R64="NI",$R64="Red",$R64="Low")</formula>
    </cfRule>
    <cfRule type="cellIs" dxfId="13328" priority="411" stopIfTrue="1" operator="equal">
      <formula>"PI"</formula>
    </cfRule>
    <cfRule type="expression" dxfId="13327" priority="412" stopIfTrue="1">
      <formula>OR($R64="LI",$R64="Yellow",$R64="Medium")</formula>
    </cfRule>
    <cfRule type="expression" dxfId="13326" priority="413" stopIfTrue="1">
      <formula>OR($R64="NY",$R64="Not Yet")</formula>
    </cfRule>
    <cfRule type="cellIs" dxfId="13325" priority="414" stopIfTrue="1" operator="equal">
      <formula>"Out of Scope"</formula>
    </cfRule>
  </conditionalFormatting>
  <conditionalFormatting sqref="J64">
    <cfRule type="expression" dxfId="13324" priority="403" stopIfTrue="1">
      <formula>OR($R64="FI",$R64="Green",$R64="High")</formula>
    </cfRule>
    <cfRule type="expression" dxfId="13323" priority="404" stopIfTrue="1">
      <formula>OR($R64="NI",$R64="Red",$R64="Low")</formula>
    </cfRule>
    <cfRule type="cellIs" dxfId="13322" priority="405" stopIfTrue="1" operator="equal">
      <formula>"PI"</formula>
    </cfRule>
    <cfRule type="expression" dxfId="13321" priority="406" stopIfTrue="1">
      <formula>OR($R64="LI",$R64="Yellow",$R64="Medium")</formula>
    </cfRule>
    <cfRule type="expression" dxfId="13320" priority="407" stopIfTrue="1">
      <formula>OR($R64="NY",$R64="Not Yet")</formula>
    </cfRule>
    <cfRule type="cellIs" dxfId="13319" priority="408" stopIfTrue="1" operator="equal">
      <formula>"Out of Scope"</formula>
    </cfRule>
  </conditionalFormatting>
  <conditionalFormatting sqref="K64">
    <cfRule type="expression" dxfId="13318" priority="397" stopIfTrue="1">
      <formula>OR($R64="FI",$R64="Green",$R64="High")</formula>
    </cfRule>
    <cfRule type="expression" dxfId="13317" priority="398" stopIfTrue="1">
      <formula>OR($R64="NI",$R64="Red",$R64="Low")</formula>
    </cfRule>
    <cfRule type="cellIs" dxfId="13316" priority="399" stopIfTrue="1" operator="equal">
      <formula>"PI"</formula>
    </cfRule>
    <cfRule type="expression" dxfId="13315" priority="400" stopIfTrue="1">
      <formula>OR($R64="LI",$R64="Yellow",$R64="Medium")</formula>
    </cfRule>
    <cfRule type="expression" dxfId="13314" priority="401" stopIfTrue="1">
      <formula>OR($R64="NY",$R64="Not Yet")</formula>
    </cfRule>
    <cfRule type="cellIs" dxfId="13313" priority="402" stopIfTrue="1" operator="equal">
      <formula>"Out of Scope"</formula>
    </cfRule>
  </conditionalFormatting>
  <conditionalFormatting sqref="L64">
    <cfRule type="expression" dxfId="13312" priority="391" stopIfTrue="1">
      <formula>OR($R64="FI",$R64="Green",$R64="High")</formula>
    </cfRule>
    <cfRule type="expression" dxfId="13311" priority="392" stopIfTrue="1">
      <formula>OR($R64="NI",$R64="Red",$R64="Low")</formula>
    </cfRule>
    <cfRule type="cellIs" dxfId="13310" priority="393" stopIfTrue="1" operator="equal">
      <formula>"PI"</formula>
    </cfRule>
    <cfRule type="expression" dxfId="13309" priority="394" stopIfTrue="1">
      <formula>OR($R64="LI",$R64="Yellow",$R64="Medium")</formula>
    </cfRule>
    <cfRule type="expression" dxfId="13308" priority="395" stopIfTrue="1">
      <formula>OR($R64="NY",$R64="Not Yet")</formula>
    </cfRule>
    <cfRule type="cellIs" dxfId="13307" priority="396" stopIfTrue="1" operator="equal">
      <formula>"Out of Scope"</formula>
    </cfRule>
  </conditionalFormatting>
  <conditionalFormatting sqref="H76:L76">
    <cfRule type="expression" dxfId="13306" priority="385" stopIfTrue="1">
      <formula>OR(H76="FI",H76="Green",H76="High")</formula>
    </cfRule>
    <cfRule type="expression" dxfId="13305" priority="386" stopIfTrue="1">
      <formula>OR(H76="NI",H76="Red",H76="Low")</formula>
    </cfRule>
    <cfRule type="cellIs" dxfId="13304" priority="387" stopIfTrue="1" operator="equal">
      <formula>"PI"</formula>
    </cfRule>
    <cfRule type="expression" dxfId="13303" priority="388" stopIfTrue="1">
      <formula>OR(H76="LI",H76="Yellow",H76="Medium")</formula>
    </cfRule>
    <cfRule type="expression" dxfId="13302" priority="389" stopIfTrue="1">
      <formula>OR(H76="NY",H76="Not Yet")</formula>
    </cfRule>
    <cfRule type="cellIs" dxfId="13301" priority="390" stopIfTrue="1" operator="equal">
      <formula>"Out of Scope"</formula>
    </cfRule>
  </conditionalFormatting>
  <conditionalFormatting sqref="I76">
    <cfRule type="expression" dxfId="13300" priority="379" stopIfTrue="1">
      <formula>OR($R76="FI",$R76="Green",$R76="High")</formula>
    </cfRule>
    <cfRule type="expression" dxfId="13299" priority="380" stopIfTrue="1">
      <formula>OR($R76="NI",$R76="Red",$R76="Low")</formula>
    </cfRule>
    <cfRule type="cellIs" dxfId="13298" priority="381" stopIfTrue="1" operator="equal">
      <formula>"PI"</formula>
    </cfRule>
    <cfRule type="expression" dxfId="13297" priority="382" stopIfTrue="1">
      <formula>OR($R76="LI",$R76="Yellow",$R76="Medium")</formula>
    </cfRule>
    <cfRule type="expression" dxfId="13296" priority="383" stopIfTrue="1">
      <formula>OR($R76="NY",$R76="Not Yet")</formula>
    </cfRule>
    <cfRule type="cellIs" dxfId="13295" priority="384" stopIfTrue="1" operator="equal">
      <formula>"Out of Scope"</formula>
    </cfRule>
  </conditionalFormatting>
  <conditionalFormatting sqref="J76">
    <cfRule type="expression" dxfId="13294" priority="373" stopIfTrue="1">
      <formula>OR($R76="FI",$R76="Green",$R76="High")</formula>
    </cfRule>
    <cfRule type="expression" dxfId="13293" priority="374" stopIfTrue="1">
      <formula>OR($R76="NI",$R76="Red",$R76="Low")</formula>
    </cfRule>
    <cfRule type="cellIs" dxfId="13292" priority="375" stopIfTrue="1" operator="equal">
      <formula>"PI"</formula>
    </cfRule>
    <cfRule type="expression" dxfId="13291" priority="376" stopIfTrue="1">
      <formula>OR($R76="LI",$R76="Yellow",$R76="Medium")</formula>
    </cfRule>
    <cfRule type="expression" dxfId="13290" priority="377" stopIfTrue="1">
      <formula>OR($R76="NY",$R76="Not Yet")</formula>
    </cfRule>
    <cfRule type="cellIs" dxfId="13289" priority="378" stopIfTrue="1" operator="equal">
      <formula>"Out of Scope"</formula>
    </cfRule>
  </conditionalFormatting>
  <conditionalFormatting sqref="K76">
    <cfRule type="expression" dxfId="13288" priority="367" stopIfTrue="1">
      <formula>OR($R76="FI",$R76="Green",$R76="High")</formula>
    </cfRule>
    <cfRule type="expression" dxfId="13287" priority="368" stopIfTrue="1">
      <formula>OR($R76="NI",$R76="Red",$R76="Low")</formula>
    </cfRule>
    <cfRule type="cellIs" dxfId="13286" priority="369" stopIfTrue="1" operator="equal">
      <formula>"PI"</formula>
    </cfRule>
    <cfRule type="expression" dxfId="13285" priority="370" stopIfTrue="1">
      <formula>OR($R76="LI",$R76="Yellow",$R76="Medium")</formula>
    </cfRule>
    <cfRule type="expression" dxfId="13284" priority="371" stopIfTrue="1">
      <formula>OR($R76="NY",$R76="Not Yet")</formula>
    </cfRule>
    <cfRule type="cellIs" dxfId="13283" priority="372" stopIfTrue="1" operator="equal">
      <formula>"Out of Scope"</formula>
    </cfRule>
  </conditionalFormatting>
  <conditionalFormatting sqref="L76">
    <cfRule type="expression" dxfId="13282" priority="361" stopIfTrue="1">
      <formula>OR($R76="FI",$R76="Green",$R76="High")</formula>
    </cfRule>
    <cfRule type="expression" dxfId="13281" priority="362" stopIfTrue="1">
      <formula>OR($R76="NI",$R76="Red",$R76="Low")</formula>
    </cfRule>
    <cfRule type="cellIs" dxfId="13280" priority="363" stopIfTrue="1" operator="equal">
      <formula>"PI"</formula>
    </cfRule>
    <cfRule type="expression" dxfId="13279" priority="364" stopIfTrue="1">
      <formula>OR($R76="LI",$R76="Yellow",$R76="Medium")</formula>
    </cfRule>
    <cfRule type="expression" dxfId="13278" priority="365" stopIfTrue="1">
      <formula>OR($R76="NY",$R76="Not Yet")</formula>
    </cfRule>
    <cfRule type="cellIs" dxfId="13277" priority="366" stopIfTrue="1" operator="equal">
      <formula>"Out of Scope"</formula>
    </cfRule>
  </conditionalFormatting>
  <conditionalFormatting sqref="H88:L88">
    <cfRule type="expression" dxfId="13276" priority="355" stopIfTrue="1">
      <formula>OR(H88="FI",H88="Green",H88="High")</formula>
    </cfRule>
    <cfRule type="expression" dxfId="13275" priority="356" stopIfTrue="1">
      <formula>OR(H88="NI",H88="Red",H88="Low")</formula>
    </cfRule>
    <cfRule type="cellIs" dxfId="13274" priority="357" stopIfTrue="1" operator="equal">
      <formula>"PI"</formula>
    </cfRule>
    <cfRule type="expression" dxfId="13273" priority="358" stopIfTrue="1">
      <formula>OR(H88="LI",H88="Yellow",H88="Medium")</formula>
    </cfRule>
    <cfRule type="expression" dxfId="13272" priority="359" stopIfTrue="1">
      <formula>OR(H88="NY",H88="Not Yet")</formula>
    </cfRule>
    <cfRule type="cellIs" dxfId="13271" priority="360" stopIfTrue="1" operator="equal">
      <formula>"Out of Scope"</formula>
    </cfRule>
  </conditionalFormatting>
  <conditionalFormatting sqref="I88">
    <cfRule type="expression" dxfId="13270" priority="349" stopIfTrue="1">
      <formula>OR($R88="FI",$R88="Green",$R88="High")</formula>
    </cfRule>
    <cfRule type="expression" dxfId="13269" priority="350" stopIfTrue="1">
      <formula>OR($R88="NI",$R88="Red",$R88="Low")</formula>
    </cfRule>
    <cfRule type="cellIs" dxfId="13268" priority="351" stopIfTrue="1" operator="equal">
      <formula>"PI"</formula>
    </cfRule>
    <cfRule type="expression" dxfId="13267" priority="352" stopIfTrue="1">
      <formula>OR($R88="LI",$R88="Yellow",$R88="Medium")</formula>
    </cfRule>
    <cfRule type="expression" dxfId="13266" priority="353" stopIfTrue="1">
      <formula>OR($R88="NY",$R88="Not Yet")</formula>
    </cfRule>
    <cfRule type="cellIs" dxfId="13265" priority="354" stopIfTrue="1" operator="equal">
      <formula>"Out of Scope"</formula>
    </cfRule>
  </conditionalFormatting>
  <conditionalFormatting sqref="J88">
    <cfRule type="expression" dxfId="13264" priority="343" stopIfTrue="1">
      <formula>OR($R88="FI",$R88="Green",$R88="High")</formula>
    </cfRule>
    <cfRule type="expression" dxfId="13263" priority="344" stopIfTrue="1">
      <formula>OR($R88="NI",$R88="Red",$R88="Low")</formula>
    </cfRule>
    <cfRule type="cellIs" dxfId="13262" priority="345" stopIfTrue="1" operator="equal">
      <formula>"PI"</formula>
    </cfRule>
    <cfRule type="expression" dxfId="13261" priority="346" stopIfTrue="1">
      <formula>OR($R88="LI",$R88="Yellow",$R88="Medium")</formula>
    </cfRule>
    <cfRule type="expression" dxfId="13260" priority="347" stopIfTrue="1">
      <formula>OR($R88="NY",$R88="Not Yet")</formula>
    </cfRule>
    <cfRule type="cellIs" dxfId="13259" priority="348" stopIfTrue="1" operator="equal">
      <formula>"Out of Scope"</formula>
    </cfRule>
  </conditionalFormatting>
  <conditionalFormatting sqref="K88">
    <cfRule type="expression" dxfId="13258" priority="337" stopIfTrue="1">
      <formula>OR($R88="FI",$R88="Green",$R88="High")</formula>
    </cfRule>
    <cfRule type="expression" dxfId="13257" priority="338" stopIfTrue="1">
      <formula>OR($R88="NI",$R88="Red",$R88="Low")</formula>
    </cfRule>
    <cfRule type="cellIs" dxfId="13256" priority="339" stopIfTrue="1" operator="equal">
      <formula>"PI"</formula>
    </cfRule>
    <cfRule type="expression" dxfId="13255" priority="340" stopIfTrue="1">
      <formula>OR($R88="LI",$R88="Yellow",$R88="Medium")</formula>
    </cfRule>
    <cfRule type="expression" dxfId="13254" priority="341" stopIfTrue="1">
      <formula>OR($R88="NY",$R88="Not Yet")</formula>
    </cfRule>
    <cfRule type="cellIs" dxfId="13253" priority="342" stopIfTrue="1" operator="equal">
      <formula>"Out of Scope"</formula>
    </cfRule>
  </conditionalFormatting>
  <conditionalFormatting sqref="L88">
    <cfRule type="expression" dxfId="13252" priority="331" stopIfTrue="1">
      <formula>OR($R88="FI",$R88="Green",$R88="High")</formula>
    </cfRule>
    <cfRule type="expression" dxfId="13251" priority="332" stopIfTrue="1">
      <formula>OR($R88="NI",$R88="Red",$R88="Low")</formula>
    </cfRule>
    <cfRule type="cellIs" dxfId="13250" priority="333" stopIfTrue="1" operator="equal">
      <formula>"PI"</formula>
    </cfRule>
    <cfRule type="expression" dxfId="13249" priority="334" stopIfTrue="1">
      <formula>OR($R88="LI",$R88="Yellow",$R88="Medium")</formula>
    </cfRule>
    <cfRule type="expression" dxfId="13248" priority="335" stopIfTrue="1">
      <formula>OR($R88="NY",$R88="Not Yet")</formula>
    </cfRule>
    <cfRule type="cellIs" dxfId="13247" priority="336" stopIfTrue="1" operator="equal">
      <formula>"Out of Scope"</formula>
    </cfRule>
  </conditionalFormatting>
  <conditionalFormatting sqref="H98:L98">
    <cfRule type="expression" dxfId="13246" priority="325" stopIfTrue="1">
      <formula>OR(H98="FI",H98="Green",H98="High")</formula>
    </cfRule>
    <cfRule type="expression" dxfId="13245" priority="326" stopIfTrue="1">
      <formula>OR(H98="NI",H98="Red",H98="Low")</formula>
    </cfRule>
    <cfRule type="cellIs" dxfId="13244" priority="327" stopIfTrue="1" operator="equal">
      <formula>"PI"</formula>
    </cfRule>
    <cfRule type="expression" dxfId="13243" priority="328" stopIfTrue="1">
      <formula>OR(H98="LI",H98="Yellow",H98="Medium")</formula>
    </cfRule>
    <cfRule type="expression" dxfId="13242" priority="329" stopIfTrue="1">
      <formula>OR(H98="NY",H98="Not Yet")</formula>
    </cfRule>
    <cfRule type="cellIs" dxfId="13241" priority="330" stopIfTrue="1" operator="equal">
      <formula>"Out of Scope"</formula>
    </cfRule>
  </conditionalFormatting>
  <conditionalFormatting sqref="I98">
    <cfRule type="expression" dxfId="13240" priority="319" stopIfTrue="1">
      <formula>OR($R98="FI",$R98="Green",$R98="High")</formula>
    </cfRule>
    <cfRule type="expression" dxfId="13239" priority="320" stopIfTrue="1">
      <formula>OR($R98="NI",$R98="Red",$R98="Low")</formula>
    </cfRule>
    <cfRule type="cellIs" dxfId="13238" priority="321" stopIfTrue="1" operator="equal">
      <formula>"PI"</formula>
    </cfRule>
    <cfRule type="expression" dxfId="13237" priority="322" stopIfTrue="1">
      <formula>OR($R98="LI",$R98="Yellow",$R98="Medium")</formula>
    </cfRule>
    <cfRule type="expression" dxfId="13236" priority="323" stopIfTrue="1">
      <formula>OR($R98="NY",$R98="Not Yet")</formula>
    </cfRule>
    <cfRule type="cellIs" dxfId="13235" priority="324" stopIfTrue="1" operator="equal">
      <formula>"Out of Scope"</formula>
    </cfRule>
  </conditionalFormatting>
  <conditionalFormatting sqref="J98">
    <cfRule type="expression" dxfId="13234" priority="313" stopIfTrue="1">
      <formula>OR($R98="FI",$R98="Green",$R98="High")</formula>
    </cfRule>
    <cfRule type="expression" dxfId="13233" priority="314" stopIfTrue="1">
      <formula>OR($R98="NI",$R98="Red",$R98="Low")</formula>
    </cfRule>
    <cfRule type="cellIs" dxfId="13232" priority="315" stopIfTrue="1" operator="equal">
      <formula>"PI"</formula>
    </cfRule>
    <cfRule type="expression" dxfId="13231" priority="316" stopIfTrue="1">
      <formula>OR($R98="LI",$R98="Yellow",$R98="Medium")</formula>
    </cfRule>
    <cfRule type="expression" dxfId="13230" priority="317" stopIfTrue="1">
      <formula>OR($R98="NY",$R98="Not Yet")</formula>
    </cfRule>
    <cfRule type="cellIs" dxfId="13229" priority="318" stopIfTrue="1" operator="equal">
      <formula>"Out of Scope"</formula>
    </cfRule>
  </conditionalFormatting>
  <conditionalFormatting sqref="K98">
    <cfRule type="expression" dxfId="13228" priority="307" stopIfTrue="1">
      <formula>OR($R98="FI",$R98="Green",$R98="High")</formula>
    </cfRule>
    <cfRule type="expression" dxfId="13227" priority="308" stopIfTrue="1">
      <formula>OR($R98="NI",$R98="Red",$R98="Low")</formula>
    </cfRule>
    <cfRule type="cellIs" dxfId="13226" priority="309" stopIfTrue="1" operator="equal">
      <formula>"PI"</formula>
    </cfRule>
    <cfRule type="expression" dxfId="13225" priority="310" stopIfTrue="1">
      <formula>OR($R98="LI",$R98="Yellow",$R98="Medium")</formula>
    </cfRule>
    <cfRule type="expression" dxfId="13224" priority="311" stopIfTrue="1">
      <formula>OR($R98="NY",$R98="Not Yet")</formula>
    </cfRule>
    <cfRule type="cellIs" dxfId="13223" priority="312" stopIfTrue="1" operator="equal">
      <formula>"Out of Scope"</formula>
    </cfRule>
  </conditionalFormatting>
  <conditionalFormatting sqref="L98">
    <cfRule type="expression" dxfId="13222" priority="301" stopIfTrue="1">
      <formula>OR($R98="FI",$R98="Green",$R98="High")</formula>
    </cfRule>
    <cfRule type="expression" dxfId="13221" priority="302" stopIfTrue="1">
      <formula>OR($R98="NI",$R98="Red",$R98="Low")</formula>
    </cfRule>
    <cfRule type="cellIs" dxfId="13220" priority="303" stopIfTrue="1" operator="equal">
      <formula>"PI"</formula>
    </cfRule>
    <cfRule type="expression" dxfId="13219" priority="304" stopIfTrue="1">
      <formula>OR($R98="LI",$R98="Yellow",$R98="Medium")</formula>
    </cfRule>
    <cfRule type="expression" dxfId="13218" priority="305" stopIfTrue="1">
      <formula>OR($R98="NY",$R98="Not Yet")</formula>
    </cfRule>
    <cfRule type="cellIs" dxfId="13217" priority="306" stopIfTrue="1" operator="equal">
      <formula>"Out of Scope"</formula>
    </cfRule>
  </conditionalFormatting>
  <conditionalFormatting sqref="H108:L108">
    <cfRule type="expression" dxfId="13216" priority="295" stopIfTrue="1">
      <formula>OR(H108="FI",H108="Green",H108="High")</formula>
    </cfRule>
    <cfRule type="expression" dxfId="13215" priority="296" stopIfTrue="1">
      <formula>OR(H108="NI",H108="Red",H108="Low")</formula>
    </cfRule>
    <cfRule type="cellIs" dxfId="13214" priority="297" stopIfTrue="1" operator="equal">
      <formula>"PI"</formula>
    </cfRule>
    <cfRule type="expression" dxfId="13213" priority="298" stopIfTrue="1">
      <formula>OR(H108="LI",H108="Yellow",H108="Medium")</formula>
    </cfRule>
    <cfRule type="expression" dxfId="13212" priority="299" stopIfTrue="1">
      <formula>OR(H108="NY",H108="Not Yet")</formula>
    </cfRule>
    <cfRule type="cellIs" dxfId="13211" priority="300" stopIfTrue="1" operator="equal">
      <formula>"Out of Scope"</formula>
    </cfRule>
  </conditionalFormatting>
  <conditionalFormatting sqref="I108">
    <cfRule type="expression" dxfId="13210" priority="289" stopIfTrue="1">
      <formula>OR($R108="FI",$R108="Green",$R108="High")</formula>
    </cfRule>
    <cfRule type="expression" dxfId="13209" priority="290" stopIfTrue="1">
      <formula>OR($R108="NI",$R108="Red",$R108="Low")</formula>
    </cfRule>
    <cfRule type="cellIs" dxfId="13208" priority="291" stopIfTrue="1" operator="equal">
      <formula>"PI"</formula>
    </cfRule>
    <cfRule type="expression" dxfId="13207" priority="292" stopIfTrue="1">
      <formula>OR($R108="LI",$R108="Yellow",$R108="Medium")</formula>
    </cfRule>
    <cfRule type="expression" dxfId="13206" priority="293" stopIfTrue="1">
      <formula>OR($R108="NY",$R108="Not Yet")</formula>
    </cfRule>
    <cfRule type="cellIs" dxfId="13205" priority="294" stopIfTrue="1" operator="equal">
      <formula>"Out of Scope"</formula>
    </cfRule>
  </conditionalFormatting>
  <conditionalFormatting sqref="J108">
    <cfRule type="expression" dxfId="13204" priority="283" stopIfTrue="1">
      <formula>OR($R108="FI",$R108="Green",$R108="High")</formula>
    </cfRule>
    <cfRule type="expression" dxfId="13203" priority="284" stopIfTrue="1">
      <formula>OR($R108="NI",$R108="Red",$R108="Low")</formula>
    </cfRule>
    <cfRule type="cellIs" dxfId="13202" priority="285" stopIfTrue="1" operator="equal">
      <formula>"PI"</formula>
    </cfRule>
    <cfRule type="expression" dxfId="13201" priority="286" stopIfTrue="1">
      <formula>OR($R108="LI",$R108="Yellow",$R108="Medium")</formula>
    </cfRule>
    <cfRule type="expression" dxfId="13200" priority="287" stopIfTrue="1">
      <formula>OR($R108="NY",$R108="Not Yet")</formula>
    </cfRule>
    <cfRule type="cellIs" dxfId="13199" priority="288" stopIfTrue="1" operator="equal">
      <formula>"Out of Scope"</formula>
    </cfRule>
  </conditionalFormatting>
  <conditionalFormatting sqref="K108">
    <cfRule type="expression" dxfId="13198" priority="277" stopIfTrue="1">
      <formula>OR($R108="FI",$R108="Green",$R108="High")</formula>
    </cfRule>
    <cfRule type="expression" dxfId="13197" priority="278" stopIfTrue="1">
      <formula>OR($R108="NI",$R108="Red",$R108="Low")</formula>
    </cfRule>
    <cfRule type="cellIs" dxfId="13196" priority="279" stopIfTrue="1" operator="equal">
      <formula>"PI"</formula>
    </cfRule>
    <cfRule type="expression" dxfId="13195" priority="280" stopIfTrue="1">
      <formula>OR($R108="LI",$R108="Yellow",$R108="Medium")</formula>
    </cfRule>
    <cfRule type="expression" dxfId="13194" priority="281" stopIfTrue="1">
      <formula>OR($R108="NY",$R108="Not Yet")</formula>
    </cfRule>
    <cfRule type="cellIs" dxfId="13193" priority="282" stopIfTrue="1" operator="equal">
      <formula>"Out of Scope"</formula>
    </cfRule>
  </conditionalFormatting>
  <conditionalFormatting sqref="L108">
    <cfRule type="expression" dxfId="13192" priority="271" stopIfTrue="1">
      <formula>OR($R108="FI",$R108="Green",$R108="High")</formula>
    </cfRule>
    <cfRule type="expression" dxfId="13191" priority="272" stopIfTrue="1">
      <formula>OR($R108="NI",$R108="Red",$R108="Low")</formula>
    </cfRule>
    <cfRule type="cellIs" dxfId="13190" priority="273" stopIfTrue="1" operator="equal">
      <formula>"PI"</formula>
    </cfRule>
    <cfRule type="expression" dxfId="13189" priority="274" stopIfTrue="1">
      <formula>OR($R108="LI",$R108="Yellow",$R108="Medium")</formula>
    </cfRule>
    <cfRule type="expression" dxfId="13188" priority="275" stopIfTrue="1">
      <formula>OR($R108="NY",$R108="Not Yet")</formula>
    </cfRule>
    <cfRule type="cellIs" dxfId="13187" priority="276" stopIfTrue="1" operator="equal">
      <formula>"Out of Scope"</formula>
    </cfRule>
  </conditionalFormatting>
  <conditionalFormatting sqref="H119:L119">
    <cfRule type="expression" dxfId="13186" priority="265" stopIfTrue="1">
      <formula>OR(H119="FI",H119="Green",H119="High")</formula>
    </cfRule>
    <cfRule type="expression" dxfId="13185" priority="266" stopIfTrue="1">
      <formula>OR(H119="NI",H119="Red",H119="Low")</formula>
    </cfRule>
    <cfRule type="cellIs" dxfId="13184" priority="267" stopIfTrue="1" operator="equal">
      <formula>"PI"</formula>
    </cfRule>
    <cfRule type="expression" dxfId="13183" priority="268" stopIfTrue="1">
      <formula>OR(H119="LI",H119="Yellow",H119="Medium")</formula>
    </cfRule>
    <cfRule type="expression" dxfId="13182" priority="269" stopIfTrue="1">
      <formula>OR(H119="NY",H119="Not Yet")</formula>
    </cfRule>
    <cfRule type="cellIs" dxfId="13181" priority="270" stopIfTrue="1" operator="equal">
      <formula>"Out of Scope"</formula>
    </cfRule>
  </conditionalFormatting>
  <conditionalFormatting sqref="I119">
    <cfRule type="expression" dxfId="13180" priority="259" stopIfTrue="1">
      <formula>OR($R119="FI",$R119="Green",$R119="High")</formula>
    </cfRule>
    <cfRule type="expression" dxfId="13179" priority="260" stopIfTrue="1">
      <formula>OR($R119="NI",$R119="Red",$R119="Low")</formula>
    </cfRule>
    <cfRule type="cellIs" dxfId="13178" priority="261" stopIfTrue="1" operator="equal">
      <formula>"PI"</formula>
    </cfRule>
    <cfRule type="expression" dxfId="13177" priority="262" stopIfTrue="1">
      <formula>OR($R119="LI",$R119="Yellow",$R119="Medium")</formula>
    </cfRule>
    <cfRule type="expression" dxfId="13176" priority="263" stopIfTrue="1">
      <formula>OR($R119="NY",$R119="Not Yet")</formula>
    </cfRule>
    <cfRule type="cellIs" dxfId="13175" priority="264" stopIfTrue="1" operator="equal">
      <formula>"Out of Scope"</formula>
    </cfRule>
  </conditionalFormatting>
  <conditionalFormatting sqref="J119">
    <cfRule type="expression" dxfId="13174" priority="253" stopIfTrue="1">
      <formula>OR($R119="FI",$R119="Green",$R119="High")</formula>
    </cfRule>
    <cfRule type="expression" dxfId="13173" priority="254" stopIfTrue="1">
      <formula>OR($R119="NI",$R119="Red",$R119="Low")</formula>
    </cfRule>
    <cfRule type="cellIs" dxfId="13172" priority="255" stopIfTrue="1" operator="equal">
      <formula>"PI"</formula>
    </cfRule>
    <cfRule type="expression" dxfId="13171" priority="256" stopIfTrue="1">
      <formula>OR($R119="LI",$R119="Yellow",$R119="Medium")</formula>
    </cfRule>
    <cfRule type="expression" dxfId="13170" priority="257" stopIfTrue="1">
      <formula>OR($R119="NY",$R119="Not Yet")</formula>
    </cfRule>
    <cfRule type="cellIs" dxfId="13169" priority="258" stopIfTrue="1" operator="equal">
      <formula>"Out of Scope"</formula>
    </cfRule>
  </conditionalFormatting>
  <conditionalFormatting sqref="K119">
    <cfRule type="expression" dxfId="13168" priority="247" stopIfTrue="1">
      <formula>OR($R119="FI",$R119="Green",$R119="High")</formula>
    </cfRule>
    <cfRule type="expression" dxfId="13167" priority="248" stopIfTrue="1">
      <formula>OR($R119="NI",$R119="Red",$R119="Low")</formula>
    </cfRule>
    <cfRule type="cellIs" dxfId="13166" priority="249" stopIfTrue="1" operator="equal">
      <formula>"PI"</formula>
    </cfRule>
    <cfRule type="expression" dxfId="13165" priority="250" stopIfTrue="1">
      <formula>OR($R119="LI",$R119="Yellow",$R119="Medium")</formula>
    </cfRule>
    <cfRule type="expression" dxfId="13164" priority="251" stopIfTrue="1">
      <formula>OR($R119="NY",$R119="Not Yet")</formula>
    </cfRule>
    <cfRule type="cellIs" dxfId="13163" priority="252" stopIfTrue="1" operator="equal">
      <formula>"Out of Scope"</formula>
    </cfRule>
  </conditionalFormatting>
  <conditionalFormatting sqref="L119">
    <cfRule type="expression" dxfId="13162" priority="241" stopIfTrue="1">
      <formula>OR($R119="FI",$R119="Green",$R119="High")</formula>
    </cfRule>
    <cfRule type="expression" dxfId="13161" priority="242" stopIfTrue="1">
      <formula>OR($R119="NI",$R119="Red",$R119="Low")</formula>
    </cfRule>
    <cfRule type="cellIs" dxfId="13160" priority="243" stopIfTrue="1" operator="equal">
      <formula>"PI"</formula>
    </cfRule>
    <cfRule type="expression" dxfId="13159" priority="244" stopIfTrue="1">
      <formula>OR($R119="LI",$R119="Yellow",$R119="Medium")</formula>
    </cfRule>
    <cfRule type="expression" dxfId="13158" priority="245" stopIfTrue="1">
      <formula>OR($R119="NY",$R119="Not Yet")</formula>
    </cfRule>
    <cfRule type="cellIs" dxfId="13157" priority="246" stopIfTrue="1" operator="equal">
      <formula>"Out of Scope"</formula>
    </cfRule>
  </conditionalFormatting>
  <conditionalFormatting sqref="H129:L129">
    <cfRule type="expression" dxfId="13156" priority="235" stopIfTrue="1">
      <formula>OR(H129="FI",H129="Green",H129="High")</formula>
    </cfRule>
    <cfRule type="expression" dxfId="13155" priority="236" stopIfTrue="1">
      <formula>OR(H129="NI",H129="Red",H129="Low")</formula>
    </cfRule>
    <cfRule type="cellIs" dxfId="13154" priority="237" stopIfTrue="1" operator="equal">
      <formula>"PI"</formula>
    </cfRule>
    <cfRule type="expression" dxfId="13153" priority="238" stopIfTrue="1">
      <formula>OR(H129="LI",H129="Yellow",H129="Medium")</formula>
    </cfRule>
    <cfRule type="expression" dxfId="13152" priority="239" stopIfTrue="1">
      <formula>OR(H129="NY",H129="Not Yet")</formula>
    </cfRule>
    <cfRule type="cellIs" dxfId="13151" priority="240" stopIfTrue="1" operator="equal">
      <formula>"Out of Scope"</formula>
    </cfRule>
  </conditionalFormatting>
  <conditionalFormatting sqref="I129">
    <cfRule type="expression" dxfId="13150" priority="229" stopIfTrue="1">
      <formula>OR($R129="FI",$R129="Green",$R129="High")</formula>
    </cfRule>
    <cfRule type="expression" dxfId="13149" priority="230" stopIfTrue="1">
      <formula>OR($R129="NI",$R129="Red",$R129="Low")</formula>
    </cfRule>
    <cfRule type="cellIs" dxfId="13148" priority="231" stopIfTrue="1" operator="equal">
      <formula>"PI"</formula>
    </cfRule>
    <cfRule type="expression" dxfId="13147" priority="232" stopIfTrue="1">
      <formula>OR($R129="LI",$R129="Yellow",$R129="Medium")</formula>
    </cfRule>
    <cfRule type="expression" dxfId="13146" priority="233" stopIfTrue="1">
      <formula>OR($R129="NY",$R129="Not Yet")</formula>
    </cfRule>
    <cfRule type="cellIs" dxfId="13145" priority="234" stopIfTrue="1" operator="equal">
      <formula>"Out of Scope"</formula>
    </cfRule>
  </conditionalFormatting>
  <conditionalFormatting sqref="J129">
    <cfRule type="expression" dxfId="13144" priority="223" stopIfTrue="1">
      <formula>OR($R129="FI",$R129="Green",$R129="High")</formula>
    </cfRule>
    <cfRule type="expression" dxfId="13143" priority="224" stopIfTrue="1">
      <formula>OR($R129="NI",$R129="Red",$R129="Low")</formula>
    </cfRule>
    <cfRule type="cellIs" dxfId="13142" priority="225" stopIfTrue="1" operator="equal">
      <formula>"PI"</formula>
    </cfRule>
    <cfRule type="expression" dxfId="13141" priority="226" stopIfTrue="1">
      <formula>OR($R129="LI",$R129="Yellow",$R129="Medium")</formula>
    </cfRule>
    <cfRule type="expression" dxfId="13140" priority="227" stopIfTrue="1">
      <formula>OR($R129="NY",$R129="Not Yet")</formula>
    </cfRule>
    <cfRule type="cellIs" dxfId="13139" priority="228" stopIfTrue="1" operator="equal">
      <formula>"Out of Scope"</formula>
    </cfRule>
  </conditionalFormatting>
  <conditionalFormatting sqref="K129">
    <cfRule type="expression" dxfId="13138" priority="217" stopIfTrue="1">
      <formula>OR($R129="FI",$R129="Green",$R129="High")</formula>
    </cfRule>
    <cfRule type="expression" dxfId="13137" priority="218" stopIfTrue="1">
      <formula>OR($R129="NI",$R129="Red",$R129="Low")</formula>
    </cfRule>
    <cfRule type="cellIs" dxfId="13136" priority="219" stopIfTrue="1" operator="equal">
      <formula>"PI"</formula>
    </cfRule>
    <cfRule type="expression" dxfId="13135" priority="220" stopIfTrue="1">
      <formula>OR($R129="LI",$R129="Yellow",$R129="Medium")</formula>
    </cfRule>
    <cfRule type="expression" dxfId="13134" priority="221" stopIfTrue="1">
      <formula>OR($R129="NY",$R129="Not Yet")</formula>
    </cfRule>
    <cfRule type="cellIs" dxfId="13133" priority="222" stopIfTrue="1" operator="equal">
      <formula>"Out of Scope"</formula>
    </cfRule>
  </conditionalFormatting>
  <conditionalFormatting sqref="L129">
    <cfRule type="expression" dxfId="13132" priority="211" stopIfTrue="1">
      <formula>OR($R129="FI",$R129="Green",$R129="High")</formula>
    </cfRule>
    <cfRule type="expression" dxfId="13131" priority="212" stopIfTrue="1">
      <formula>OR($R129="NI",$R129="Red",$R129="Low")</formula>
    </cfRule>
    <cfRule type="cellIs" dxfId="13130" priority="213" stopIfTrue="1" operator="equal">
      <formula>"PI"</formula>
    </cfRule>
    <cfRule type="expression" dxfId="13129" priority="214" stopIfTrue="1">
      <formula>OR($R129="LI",$R129="Yellow",$R129="Medium")</formula>
    </cfRule>
    <cfRule type="expression" dxfId="13128" priority="215" stopIfTrue="1">
      <formula>OR($R129="NY",$R129="Not Yet")</formula>
    </cfRule>
    <cfRule type="cellIs" dxfId="13127" priority="216" stopIfTrue="1" operator="equal">
      <formula>"Out of Scope"</formula>
    </cfRule>
  </conditionalFormatting>
  <conditionalFormatting sqref="H139:L139">
    <cfRule type="expression" dxfId="13126" priority="205" stopIfTrue="1">
      <formula>OR(H139="FI",H139="Green",H139="High")</formula>
    </cfRule>
    <cfRule type="expression" dxfId="13125" priority="206" stopIfTrue="1">
      <formula>OR(H139="NI",H139="Red",H139="Low")</formula>
    </cfRule>
    <cfRule type="cellIs" dxfId="13124" priority="207" stopIfTrue="1" operator="equal">
      <formula>"PI"</formula>
    </cfRule>
    <cfRule type="expression" dxfId="13123" priority="208" stopIfTrue="1">
      <formula>OR(H139="LI",H139="Yellow",H139="Medium")</formula>
    </cfRule>
    <cfRule type="expression" dxfId="13122" priority="209" stopIfTrue="1">
      <formula>OR(H139="NY",H139="Not Yet")</formula>
    </cfRule>
    <cfRule type="cellIs" dxfId="13121" priority="210" stopIfTrue="1" operator="equal">
      <formula>"Out of Scope"</formula>
    </cfRule>
  </conditionalFormatting>
  <conditionalFormatting sqref="I139">
    <cfRule type="expression" dxfId="13120" priority="199" stopIfTrue="1">
      <formula>OR($R139="FI",$R139="Green",$R139="High")</formula>
    </cfRule>
    <cfRule type="expression" dxfId="13119" priority="200" stopIfTrue="1">
      <formula>OR($R139="NI",$R139="Red",$R139="Low")</formula>
    </cfRule>
    <cfRule type="cellIs" dxfId="13118" priority="201" stopIfTrue="1" operator="equal">
      <formula>"PI"</formula>
    </cfRule>
    <cfRule type="expression" dxfId="13117" priority="202" stopIfTrue="1">
      <formula>OR($R139="LI",$R139="Yellow",$R139="Medium")</formula>
    </cfRule>
    <cfRule type="expression" dxfId="13116" priority="203" stopIfTrue="1">
      <formula>OR($R139="NY",$R139="Not Yet")</formula>
    </cfRule>
    <cfRule type="cellIs" dxfId="13115" priority="204" stopIfTrue="1" operator="equal">
      <formula>"Out of Scope"</formula>
    </cfRule>
  </conditionalFormatting>
  <conditionalFormatting sqref="J139">
    <cfRule type="expression" dxfId="13114" priority="193" stopIfTrue="1">
      <formula>OR($R139="FI",$R139="Green",$R139="High")</formula>
    </cfRule>
    <cfRule type="expression" dxfId="13113" priority="194" stopIfTrue="1">
      <formula>OR($R139="NI",$R139="Red",$R139="Low")</formula>
    </cfRule>
    <cfRule type="cellIs" dxfId="13112" priority="195" stopIfTrue="1" operator="equal">
      <formula>"PI"</formula>
    </cfRule>
    <cfRule type="expression" dxfId="13111" priority="196" stopIfTrue="1">
      <formula>OR($R139="LI",$R139="Yellow",$R139="Medium")</formula>
    </cfRule>
    <cfRule type="expression" dxfId="13110" priority="197" stopIfTrue="1">
      <formula>OR($R139="NY",$R139="Not Yet")</formula>
    </cfRule>
    <cfRule type="cellIs" dxfId="13109" priority="198" stopIfTrue="1" operator="equal">
      <formula>"Out of Scope"</formula>
    </cfRule>
  </conditionalFormatting>
  <conditionalFormatting sqref="K139">
    <cfRule type="expression" dxfId="13108" priority="187" stopIfTrue="1">
      <formula>OR($R139="FI",$R139="Green",$R139="High")</formula>
    </cfRule>
    <cfRule type="expression" dxfId="13107" priority="188" stopIfTrue="1">
      <formula>OR($R139="NI",$R139="Red",$R139="Low")</formula>
    </cfRule>
    <cfRule type="cellIs" dxfId="13106" priority="189" stopIfTrue="1" operator="equal">
      <formula>"PI"</formula>
    </cfRule>
    <cfRule type="expression" dxfId="13105" priority="190" stopIfTrue="1">
      <formula>OR($R139="LI",$R139="Yellow",$R139="Medium")</formula>
    </cfRule>
    <cfRule type="expression" dxfId="13104" priority="191" stopIfTrue="1">
      <formula>OR($R139="NY",$R139="Not Yet")</formula>
    </cfRule>
    <cfRule type="cellIs" dxfId="13103" priority="192" stopIfTrue="1" operator="equal">
      <formula>"Out of Scope"</formula>
    </cfRule>
  </conditionalFormatting>
  <conditionalFormatting sqref="L139">
    <cfRule type="expression" dxfId="13102" priority="181" stopIfTrue="1">
      <formula>OR($R139="FI",$R139="Green",$R139="High")</formula>
    </cfRule>
    <cfRule type="expression" dxfId="13101" priority="182" stopIfTrue="1">
      <formula>OR($R139="NI",$R139="Red",$R139="Low")</formula>
    </cfRule>
    <cfRule type="cellIs" dxfId="13100" priority="183" stopIfTrue="1" operator="equal">
      <formula>"PI"</formula>
    </cfRule>
    <cfRule type="expression" dxfId="13099" priority="184" stopIfTrue="1">
      <formula>OR($R139="LI",$R139="Yellow",$R139="Medium")</formula>
    </cfRule>
    <cfRule type="expression" dxfId="13098" priority="185" stopIfTrue="1">
      <formula>OR($R139="NY",$R139="Not Yet")</formula>
    </cfRule>
    <cfRule type="cellIs" dxfId="13097" priority="186" stopIfTrue="1" operator="equal">
      <formula>"Out of Scope"</formula>
    </cfRule>
  </conditionalFormatting>
  <conditionalFormatting sqref="H150:L150">
    <cfRule type="expression" dxfId="13096" priority="175" stopIfTrue="1">
      <formula>OR(H150="FI",H150="Green",H150="High")</formula>
    </cfRule>
    <cfRule type="expression" dxfId="13095" priority="176" stopIfTrue="1">
      <formula>OR(H150="NI",H150="Red",H150="Low")</formula>
    </cfRule>
    <cfRule type="cellIs" dxfId="13094" priority="177" stopIfTrue="1" operator="equal">
      <formula>"PI"</formula>
    </cfRule>
    <cfRule type="expression" dxfId="13093" priority="178" stopIfTrue="1">
      <formula>OR(H150="LI",H150="Yellow",H150="Medium")</formula>
    </cfRule>
    <cfRule type="expression" dxfId="13092" priority="179" stopIfTrue="1">
      <formula>OR(H150="NY",H150="Not Yet")</formula>
    </cfRule>
    <cfRule type="cellIs" dxfId="13091" priority="180" stopIfTrue="1" operator="equal">
      <formula>"Out of Scope"</formula>
    </cfRule>
  </conditionalFormatting>
  <conditionalFormatting sqref="I150">
    <cfRule type="expression" dxfId="13090" priority="169" stopIfTrue="1">
      <formula>OR($R150="FI",$R150="Green",$R150="High")</formula>
    </cfRule>
    <cfRule type="expression" dxfId="13089" priority="170" stopIfTrue="1">
      <formula>OR($R150="NI",$R150="Red",$R150="Low")</formula>
    </cfRule>
    <cfRule type="cellIs" dxfId="13088" priority="171" stopIfTrue="1" operator="equal">
      <formula>"PI"</formula>
    </cfRule>
    <cfRule type="expression" dxfId="13087" priority="172" stopIfTrue="1">
      <formula>OR($R150="LI",$R150="Yellow",$R150="Medium")</formula>
    </cfRule>
    <cfRule type="expression" dxfId="13086" priority="173" stopIfTrue="1">
      <formula>OR($R150="NY",$R150="Not Yet")</formula>
    </cfRule>
    <cfRule type="cellIs" dxfId="13085" priority="174" stopIfTrue="1" operator="equal">
      <formula>"Out of Scope"</formula>
    </cfRule>
  </conditionalFormatting>
  <conditionalFormatting sqref="J150">
    <cfRule type="expression" dxfId="13084" priority="163" stopIfTrue="1">
      <formula>OR($R150="FI",$R150="Green",$R150="High")</formula>
    </cfRule>
    <cfRule type="expression" dxfId="13083" priority="164" stopIfTrue="1">
      <formula>OR($R150="NI",$R150="Red",$R150="Low")</formula>
    </cfRule>
    <cfRule type="cellIs" dxfId="13082" priority="165" stopIfTrue="1" operator="equal">
      <formula>"PI"</formula>
    </cfRule>
    <cfRule type="expression" dxfId="13081" priority="166" stopIfTrue="1">
      <formula>OR($R150="LI",$R150="Yellow",$R150="Medium")</formula>
    </cfRule>
    <cfRule type="expression" dxfId="13080" priority="167" stopIfTrue="1">
      <formula>OR($R150="NY",$R150="Not Yet")</formula>
    </cfRule>
    <cfRule type="cellIs" dxfId="13079" priority="168" stopIfTrue="1" operator="equal">
      <formula>"Out of Scope"</formula>
    </cfRule>
  </conditionalFormatting>
  <conditionalFormatting sqref="K150">
    <cfRule type="expression" dxfId="13078" priority="157" stopIfTrue="1">
      <formula>OR($R150="FI",$R150="Green",$R150="High")</formula>
    </cfRule>
    <cfRule type="expression" dxfId="13077" priority="158" stopIfTrue="1">
      <formula>OR($R150="NI",$R150="Red",$R150="Low")</formula>
    </cfRule>
    <cfRule type="cellIs" dxfId="13076" priority="159" stopIfTrue="1" operator="equal">
      <formula>"PI"</formula>
    </cfRule>
    <cfRule type="expression" dxfId="13075" priority="160" stopIfTrue="1">
      <formula>OR($R150="LI",$R150="Yellow",$R150="Medium")</formula>
    </cfRule>
    <cfRule type="expression" dxfId="13074" priority="161" stopIfTrue="1">
      <formula>OR($R150="NY",$R150="Not Yet")</formula>
    </cfRule>
    <cfRule type="cellIs" dxfId="13073" priority="162" stopIfTrue="1" operator="equal">
      <formula>"Out of Scope"</formula>
    </cfRule>
  </conditionalFormatting>
  <conditionalFormatting sqref="L150">
    <cfRule type="expression" dxfId="13072" priority="151" stopIfTrue="1">
      <formula>OR($R150="FI",$R150="Green",$R150="High")</formula>
    </cfRule>
    <cfRule type="expression" dxfId="13071" priority="152" stopIfTrue="1">
      <formula>OR($R150="NI",$R150="Red",$R150="Low")</formula>
    </cfRule>
    <cfRule type="cellIs" dxfId="13070" priority="153" stopIfTrue="1" operator="equal">
      <formula>"PI"</formula>
    </cfRule>
    <cfRule type="expression" dxfId="13069" priority="154" stopIfTrue="1">
      <formula>OR($R150="LI",$R150="Yellow",$R150="Medium")</formula>
    </cfRule>
    <cfRule type="expression" dxfId="13068" priority="155" stopIfTrue="1">
      <formula>OR($R150="NY",$R150="Not Yet")</formula>
    </cfRule>
    <cfRule type="cellIs" dxfId="13067" priority="156" stopIfTrue="1" operator="equal">
      <formula>"Out of Scope"</formula>
    </cfRule>
  </conditionalFormatting>
  <conditionalFormatting sqref="H161:L161">
    <cfRule type="expression" dxfId="13066" priority="145" stopIfTrue="1">
      <formula>OR(H161="FI",H161="Green",H161="High")</formula>
    </cfRule>
    <cfRule type="expression" dxfId="13065" priority="146" stopIfTrue="1">
      <formula>OR(H161="NI",H161="Red",H161="Low")</formula>
    </cfRule>
    <cfRule type="cellIs" dxfId="13064" priority="147" stopIfTrue="1" operator="equal">
      <formula>"PI"</formula>
    </cfRule>
    <cfRule type="expression" dxfId="13063" priority="148" stopIfTrue="1">
      <formula>OR(H161="LI",H161="Yellow",H161="Medium")</formula>
    </cfRule>
    <cfRule type="expression" dxfId="13062" priority="149" stopIfTrue="1">
      <formula>OR(H161="NY",H161="Not Yet")</formula>
    </cfRule>
    <cfRule type="cellIs" dxfId="13061" priority="150" stopIfTrue="1" operator="equal">
      <formula>"Out of Scope"</formula>
    </cfRule>
  </conditionalFormatting>
  <conditionalFormatting sqref="I161">
    <cfRule type="expression" dxfId="13060" priority="139" stopIfTrue="1">
      <formula>OR($R161="FI",$R161="Green",$R161="High")</formula>
    </cfRule>
    <cfRule type="expression" dxfId="13059" priority="140" stopIfTrue="1">
      <formula>OR($R161="NI",$R161="Red",$R161="Low")</formula>
    </cfRule>
    <cfRule type="cellIs" dxfId="13058" priority="141" stopIfTrue="1" operator="equal">
      <formula>"PI"</formula>
    </cfRule>
    <cfRule type="expression" dxfId="13057" priority="142" stopIfTrue="1">
      <formula>OR($R161="LI",$R161="Yellow",$R161="Medium")</formula>
    </cfRule>
    <cfRule type="expression" dxfId="13056" priority="143" stopIfTrue="1">
      <formula>OR($R161="NY",$R161="Not Yet")</formula>
    </cfRule>
    <cfRule type="cellIs" dxfId="13055" priority="144" stopIfTrue="1" operator="equal">
      <formula>"Out of Scope"</formula>
    </cfRule>
  </conditionalFormatting>
  <conditionalFormatting sqref="J161">
    <cfRule type="expression" dxfId="13054" priority="133" stopIfTrue="1">
      <formula>OR($R161="FI",$R161="Green",$R161="High")</formula>
    </cfRule>
    <cfRule type="expression" dxfId="13053" priority="134" stopIfTrue="1">
      <formula>OR($R161="NI",$R161="Red",$R161="Low")</formula>
    </cfRule>
    <cfRule type="cellIs" dxfId="13052" priority="135" stopIfTrue="1" operator="equal">
      <formula>"PI"</formula>
    </cfRule>
    <cfRule type="expression" dxfId="13051" priority="136" stopIfTrue="1">
      <formula>OR($R161="LI",$R161="Yellow",$R161="Medium")</formula>
    </cfRule>
    <cfRule type="expression" dxfId="13050" priority="137" stopIfTrue="1">
      <formula>OR($R161="NY",$R161="Not Yet")</formula>
    </cfRule>
    <cfRule type="cellIs" dxfId="13049" priority="138" stopIfTrue="1" operator="equal">
      <formula>"Out of Scope"</formula>
    </cfRule>
  </conditionalFormatting>
  <conditionalFormatting sqref="K161">
    <cfRule type="expression" dxfId="13048" priority="127" stopIfTrue="1">
      <formula>OR($R161="FI",$R161="Green",$R161="High")</formula>
    </cfRule>
    <cfRule type="expression" dxfId="13047" priority="128" stopIfTrue="1">
      <formula>OR($R161="NI",$R161="Red",$R161="Low")</formula>
    </cfRule>
    <cfRule type="cellIs" dxfId="13046" priority="129" stopIfTrue="1" operator="equal">
      <formula>"PI"</formula>
    </cfRule>
    <cfRule type="expression" dxfId="13045" priority="130" stopIfTrue="1">
      <formula>OR($R161="LI",$R161="Yellow",$R161="Medium")</formula>
    </cfRule>
    <cfRule type="expression" dxfId="13044" priority="131" stopIfTrue="1">
      <formula>OR($R161="NY",$R161="Not Yet")</formula>
    </cfRule>
    <cfRule type="cellIs" dxfId="13043" priority="132" stopIfTrue="1" operator="equal">
      <formula>"Out of Scope"</formula>
    </cfRule>
  </conditionalFormatting>
  <conditionalFormatting sqref="L161">
    <cfRule type="expression" dxfId="13042" priority="121" stopIfTrue="1">
      <formula>OR($R161="FI",$R161="Green",$R161="High")</formula>
    </cfRule>
    <cfRule type="expression" dxfId="13041" priority="122" stopIfTrue="1">
      <formula>OR($R161="NI",$R161="Red",$R161="Low")</formula>
    </cfRule>
    <cfRule type="cellIs" dxfId="13040" priority="123" stopIfTrue="1" operator="equal">
      <formula>"PI"</formula>
    </cfRule>
    <cfRule type="expression" dxfId="13039" priority="124" stopIfTrue="1">
      <formula>OR($R161="LI",$R161="Yellow",$R161="Medium")</formula>
    </cfRule>
    <cfRule type="expression" dxfId="13038" priority="125" stopIfTrue="1">
      <formula>OR($R161="NY",$R161="Not Yet")</formula>
    </cfRule>
    <cfRule type="cellIs" dxfId="13037" priority="126" stopIfTrue="1" operator="equal">
      <formula>"Out of Scope"</formula>
    </cfRule>
  </conditionalFormatting>
  <conditionalFormatting sqref="H171:L171">
    <cfRule type="expression" dxfId="13036" priority="115" stopIfTrue="1">
      <formula>OR(H171="FI",H171="Green",H171="High")</formula>
    </cfRule>
    <cfRule type="expression" dxfId="13035" priority="116" stopIfTrue="1">
      <formula>OR(H171="NI",H171="Red",H171="Low")</formula>
    </cfRule>
    <cfRule type="cellIs" dxfId="13034" priority="117" stopIfTrue="1" operator="equal">
      <formula>"PI"</formula>
    </cfRule>
    <cfRule type="expression" dxfId="13033" priority="118" stopIfTrue="1">
      <formula>OR(H171="LI",H171="Yellow",H171="Medium")</formula>
    </cfRule>
    <cfRule type="expression" dxfId="13032" priority="119" stopIfTrue="1">
      <formula>OR(H171="NY",H171="Not Yet")</formula>
    </cfRule>
    <cfRule type="cellIs" dxfId="13031" priority="120" stopIfTrue="1" operator="equal">
      <formula>"Out of Scope"</formula>
    </cfRule>
  </conditionalFormatting>
  <conditionalFormatting sqref="I171">
    <cfRule type="expression" dxfId="13030" priority="109" stopIfTrue="1">
      <formula>OR($R171="FI",$R171="Green",$R171="High")</formula>
    </cfRule>
    <cfRule type="expression" dxfId="13029" priority="110" stopIfTrue="1">
      <formula>OR($R171="NI",$R171="Red",$R171="Low")</formula>
    </cfRule>
    <cfRule type="cellIs" dxfId="13028" priority="111" stopIfTrue="1" operator="equal">
      <formula>"PI"</formula>
    </cfRule>
    <cfRule type="expression" dxfId="13027" priority="112" stopIfTrue="1">
      <formula>OR($R171="LI",$R171="Yellow",$R171="Medium")</formula>
    </cfRule>
    <cfRule type="expression" dxfId="13026" priority="113" stopIfTrue="1">
      <formula>OR($R171="NY",$R171="Not Yet")</formula>
    </cfRule>
    <cfRule type="cellIs" dxfId="13025" priority="114" stopIfTrue="1" operator="equal">
      <formula>"Out of Scope"</formula>
    </cfRule>
  </conditionalFormatting>
  <conditionalFormatting sqref="J171">
    <cfRule type="expression" dxfId="13024" priority="103" stopIfTrue="1">
      <formula>OR($R171="FI",$R171="Green",$R171="High")</formula>
    </cfRule>
    <cfRule type="expression" dxfId="13023" priority="104" stopIfTrue="1">
      <formula>OR($R171="NI",$R171="Red",$R171="Low")</formula>
    </cfRule>
    <cfRule type="cellIs" dxfId="13022" priority="105" stopIfTrue="1" operator="equal">
      <formula>"PI"</formula>
    </cfRule>
    <cfRule type="expression" dxfId="13021" priority="106" stopIfTrue="1">
      <formula>OR($R171="LI",$R171="Yellow",$R171="Medium")</formula>
    </cfRule>
    <cfRule type="expression" dxfId="13020" priority="107" stopIfTrue="1">
      <formula>OR($R171="NY",$R171="Not Yet")</formula>
    </cfRule>
    <cfRule type="cellIs" dxfId="13019" priority="108" stopIfTrue="1" operator="equal">
      <formula>"Out of Scope"</formula>
    </cfRule>
  </conditionalFormatting>
  <conditionalFormatting sqref="K171">
    <cfRule type="expression" dxfId="13018" priority="97" stopIfTrue="1">
      <formula>OR($R171="FI",$R171="Green",$R171="High")</formula>
    </cfRule>
    <cfRule type="expression" dxfId="13017" priority="98" stopIfTrue="1">
      <formula>OR($R171="NI",$R171="Red",$R171="Low")</formula>
    </cfRule>
    <cfRule type="cellIs" dxfId="13016" priority="99" stopIfTrue="1" operator="equal">
      <formula>"PI"</formula>
    </cfRule>
    <cfRule type="expression" dxfId="13015" priority="100" stopIfTrue="1">
      <formula>OR($R171="LI",$R171="Yellow",$R171="Medium")</formula>
    </cfRule>
    <cfRule type="expression" dxfId="13014" priority="101" stopIfTrue="1">
      <formula>OR($R171="NY",$R171="Not Yet")</formula>
    </cfRule>
    <cfRule type="cellIs" dxfId="13013" priority="102" stopIfTrue="1" operator="equal">
      <formula>"Out of Scope"</formula>
    </cfRule>
  </conditionalFormatting>
  <conditionalFormatting sqref="L171">
    <cfRule type="expression" dxfId="13012" priority="91" stopIfTrue="1">
      <formula>OR($R171="FI",$R171="Green",$R171="High")</formula>
    </cfRule>
    <cfRule type="expression" dxfId="13011" priority="92" stopIfTrue="1">
      <formula>OR($R171="NI",$R171="Red",$R171="Low")</formula>
    </cfRule>
    <cfRule type="cellIs" dxfId="13010" priority="93" stopIfTrue="1" operator="equal">
      <formula>"PI"</formula>
    </cfRule>
    <cfRule type="expression" dxfId="13009" priority="94" stopIfTrue="1">
      <formula>OR($R171="LI",$R171="Yellow",$R171="Medium")</formula>
    </cfRule>
    <cfRule type="expression" dxfId="13008" priority="95" stopIfTrue="1">
      <formula>OR($R171="NY",$R171="Not Yet")</formula>
    </cfRule>
    <cfRule type="cellIs" dxfId="13007" priority="96" stopIfTrue="1" operator="equal">
      <formula>"Out of Scope"</formula>
    </cfRule>
  </conditionalFormatting>
  <conditionalFormatting sqref="H181:L181">
    <cfRule type="expression" dxfId="13006" priority="85" stopIfTrue="1">
      <formula>OR(H181="FI",H181="Green",H181="High")</formula>
    </cfRule>
    <cfRule type="expression" dxfId="13005" priority="86" stopIfTrue="1">
      <formula>OR(H181="NI",H181="Red",H181="Low")</formula>
    </cfRule>
    <cfRule type="cellIs" dxfId="13004" priority="87" stopIfTrue="1" operator="equal">
      <formula>"PI"</formula>
    </cfRule>
    <cfRule type="expression" dxfId="13003" priority="88" stopIfTrue="1">
      <formula>OR(H181="LI",H181="Yellow",H181="Medium")</formula>
    </cfRule>
    <cfRule type="expression" dxfId="13002" priority="89" stopIfTrue="1">
      <formula>OR(H181="NY",H181="Not Yet")</formula>
    </cfRule>
    <cfRule type="cellIs" dxfId="13001" priority="90" stopIfTrue="1" operator="equal">
      <formula>"Out of Scope"</formula>
    </cfRule>
  </conditionalFormatting>
  <conditionalFormatting sqref="I181">
    <cfRule type="expression" dxfId="13000" priority="79" stopIfTrue="1">
      <formula>OR($R181="FI",$R181="Green",$R181="High")</formula>
    </cfRule>
    <cfRule type="expression" dxfId="12999" priority="80" stopIfTrue="1">
      <formula>OR($R181="NI",$R181="Red",$R181="Low")</formula>
    </cfRule>
    <cfRule type="cellIs" dxfId="12998" priority="81" stopIfTrue="1" operator="equal">
      <formula>"PI"</formula>
    </cfRule>
    <cfRule type="expression" dxfId="12997" priority="82" stopIfTrue="1">
      <formula>OR($R181="LI",$R181="Yellow",$R181="Medium")</formula>
    </cfRule>
    <cfRule type="expression" dxfId="12996" priority="83" stopIfTrue="1">
      <formula>OR($R181="NY",$R181="Not Yet")</formula>
    </cfRule>
    <cfRule type="cellIs" dxfId="12995" priority="84" stopIfTrue="1" operator="equal">
      <formula>"Out of Scope"</formula>
    </cfRule>
  </conditionalFormatting>
  <conditionalFormatting sqref="J181">
    <cfRule type="expression" dxfId="12994" priority="73" stopIfTrue="1">
      <formula>OR($R181="FI",$R181="Green",$R181="High")</formula>
    </cfRule>
    <cfRule type="expression" dxfId="12993" priority="74" stopIfTrue="1">
      <formula>OR($R181="NI",$R181="Red",$R181="Low")</formula>
    </cfRule>
    <cfRule type="cellIs" dxfId="12992" priority="75" stopIfTrue="1" operator="equal">
      <formula>"PI"</formula>
    </cfRule>
    <cfRule type="expression" dxfId="12991" priority="76" stopIfTrue="1">
      <formula>OR($R181="LI",$R181="Yellow",$R181="Medium")</formula>
    </cfRule>
    <cfRule type="expression" dxfId="12990" priority="77" stopIfTrue="1">
      <formula>OR($R181="NY",$R181="Not Yet")</formula>
    </cfRule>
    <cfRule type="cellIs" dxfId="12989" priority="78" stopIfTrue="1" operator="equal">
      <formula>"Out of Scope"</formula>
    </cfRule>
  </conditionalFormatting>
  <conditionalFormatting sqref="K181">
    <cfRule type="expression" dxfId="12988" priority="67" stopIfTrue="1">
      <formula>OR($R181="FI",$R181="Green",$R181="High")</formula>
    </cfRule>
    <cfRule type="expression" dxfId="12987" priority="68" stopIfTrue="1">
      <formula>OR($R181="NI",$R181="Red",$R181="Low")</formula>
    </cfRule>
    <cfRule type="cellIs" dxfId="12986" priority="69" stopIfTrue="1" operator="equal">
      <formula>"PI"</formula>
    </cfRule>
    <cfRule type="expression" dxfId="12985" priority="70" stopIfTrue="1">
      <formula>OR($R181="LI",$R181="Yellow",$R181="Medium")</formula>
    </cfRule>
    <cfRule type="expression" dxfId="12984" priority="71" stopIfTrue="1">
      <formula>OR($R181="NY",$R181="Not Yet")</formula>
    </cfRule>
    <cfRule type="cellIs" dxfId="12983" priority="72" stopIfTrue="1" operator="equal">
      <formula>"Out of Scope"</formula>
    </cfRule>
  </conditionalFormatting>
  <conditionalFormatting sqref="L181">
    <cfRule type="expression" dxfId="12982" priority="61" stopIfTrue="1">
      <formula>OR($R181="FI",$R181="Green",$R181="High")</formula>
    </cfRule>
    <cfRule type="expression" dxfId="12981" priority="62" stopIfTrue="1">
      <formula>OR($R181="NI",$R181="Red",$R181="Low")</formula>
    </cfRule>
    <cfRule type="cellIs" dxfId="12980" priority="63" stopIfTrue="1" operator="equal">
      <formula>"PI"</formula>
    </cfRule>
    <cfRule type="expression" dxfId="12979" priority="64" stopIfTrue="1">
      <formula>OR($R181="LI",$R181="Yellow",$R181="Medium")</formula>
    </cfRule>
    <cfRule type="expression" dxfId="12978" priority="65" stopIfTrue="1">
      <formula>OR($R181="NY",$R181="Not Yet")</formula>
    </cfRule>
    <cfRule type="cellIs" dxfId="12977" priority="66" stopIfTrue="1" operator="equal">
      <formula>"Out of Scope"</formula>
    </cfRule>
  </conditionalFormatting>
  <conditionalFormatting sqref="H193:L193">
    <cfRule type="expression" dxfId="12976" priority="55" stopIfTrue="1">
      <formula>OR(H193="FI",H193="Green",H193="High")</formula>
    </cfRule>
    <cfRule type="expression" dxfId="12975" priority="56" stopIfTrue="1">
      <formula>OR(H193="NI",H193="Red",H193="Low")</formula>
    </cfRule>
    <cfRule type="cellIs" dxfId="12974" priority="57" stopIfTrue="1" operator="equal">
      <formula>"PI"</formula>
    </cfRule>
    <cfRule type="expression" dxfId="12973" priority="58" stopIfTrue="1">
      <formula>OR(H193="LI",H193="Yellow",H193="Medium")</formula>
    </cfRule>
    <cfRule type="expression" dxfId="12972" priority="59" stopIfTrue="1">
      <formula>OR(H193="NY",H193="Not Yet")</formula>
    </cfRule>
    <cfRule type="cellIs" dxfId="12971" priority="60" stopIfTrue="1" operator="equal">
      <formula>"Out of Scope"</formula>
    </cfRule>
  </conditionalFormatting>
  <conditionalFormatting sqref="I193">
    <cfRule type="expression" dxfId="12970" priority="49" stopIfTrue="1">
      <formula>OR($R193="FI",$R193="Green",$R193="High")</formula>
    </cfRule>
    <cfRule type="expression" dxfId="12969" priority="50" stopIfTrue="1">
      <formula>OR($R193="NI",$R193="Red",$R193="Low")</formula>
    </cfRule>
    <cfRule type="cellIs" dxfId="12968" priority="51" stopIfTrue="1" operator="equal">
      <formula>"PI"</formula>
    </cfRule>
    <cfRule type="expression" dxfId="12967" priority="52" stopIfTrue="1">
      <formula>OR($R193="LI",$R193="Yellow",$R193="Medium")</formula>
    </cfRule>
    <cfRule type="expression" dxfId="12966" priority="53" stopIfTrue="1">
      <formula>OR($R193="NY",$R193="Not Yet")</formula>
    </cfRule>
    <cfRule type="cellIs" dxfId="12965" priority="54" stopIfTrue="1" operator="equal">
      <formula>"Out of Scope"</formula>
    </cfRule>
  </conditionalFormatting>
  <conditionalFormatting sqref="J193">
    <cfRule type="expression" dxfId="12964" priority="43" stopIfTrue="1">
      <formula>OR($R193="FI",$R193="Green",$R193="High")</formula>
    </cfRule>
    <cfRule type="expression" dxfId="12963" priority="44" stopIfTrue="1">
      <formula>OR($R193="NI",$R193="Red",$R193="Low")</formula>
    </cfRule>
    <cfRule type="cellIs" dxfId="12962" priority="45" stopIfTrue="1" operator="equal">
      <formula>"PI"</formula>
    </cfRule>
    <cfRule type="expression" dxfId="12961" priority="46" stopIfTrue="1">
      <formula>OR($R193="LI",$R193="Yellow",$R193="Medium")</formula>
    </cfRule>
    <cfRule type="expression" dxfId="12960" priority="47" stopIfTrue="1">
      <formula>OR($R193="NY",$R193="Not Yet")</formula>
    </cfRule>
    <cfRule type="cellIs" dxfId="12959" priority="48" stopIfTrue="1" operator="equal">
      <formula>"Out of Scope"</formula>
    </cfRule>
  </conditionalFormatting>
  <conditionalFormatting sqref="K193">
    <cfRule type="expression" dxfId="12958" priority="37" stopIfTrue="1">
      <formula>OR($R193="FI",$R193="Green",$R193="High")</formula>
    </cfRule>
    <cfRule type="expression" dxfId="12957" priority="38" stopIfTrue="1">
      <formula>OR($R193="NI",$R193="Red",$R193="Low")</formula>
    </cfRule>
    <cfRule type="cellIs" dxfId="12956" priority="39" stopIfTrue="1" operator="equal">
      <formula>"PI"</formula>
    </cfRule>
    <cfRule type="expression" dxfId="12955" priority="40" stopIfTrue="1">
      <formula>OR($R193="LI",$R193="Yellow",$R193="Medium")</formula>
    </cfRule>
    <cfRule type="expression" dxfId="12954" priority="41" stopIfTrue="1">
      <formula>OR($R193="NY",$R193="Not Yet")</formula>
    </cfRule>
    <cfRule type="cellIs" dxfId="12953" priority="42" stopIfTrue="1" operator="equal">
      <formula>"Out of Scope"</formula>
    </cfRule>
  </conditionalFormatting>
  <conditionalFormatting sqref="L193">
    <cfRule type="expression" dxfId="12952" priority="31" stopIfTrue="1">
      <formula>OR($R193="FI",$R193="Green",$R193="High")</formula>
    </cfRule>
    <cfRule type="expression" dxfId="12951" priority="32" stopIfTrue="1">
      <formula>OR($R193="NI",$R193="Red",$R193="Low")</formula>
    </cfRule>
    <cfRule type="cellIs" dxfId="12950" priority="33" stopIfTrue="1" operator="equal">
      <formula>"PI"</formula>
    </cfRule>
    <cfRule type="expression" dxfId="12949" priority="34" stopIfTrue="1">
      <formula>OR($R193="LI",$R193="Yellow",$R193="Medium")</formula>
    </cfRule>
    <cfRule type="expression" dxfId="12948" priority="35" stopIfTrue="1">
      <formula>OR($R193="NY",$R193="Not Yet")</formula>
    </cfRule>
    <cfRule type="cellIs" dxfId="12947" priority="36" stopIfTrue="1" operator="equal">
      <formula>"Out of Scope"</formula>
    </cfRule>
  </conditionalFormatting>
  <conditionalFormatting sqref="H204:L204">
    <cfRule type="expression" dxfId="12946" priority="25" stopIfTrue="1">
      <formula>OR(H204="FI",H204="Green",H204="High")</formula>
    </cfRule>
    <cfRule type="expression" dxfId="12945" priority="26" stopIfTrue="1">
      <formula>OR(H204="NI",H204="Red",H204="Low")</formula>
    </cfRule>
    <cfRule type="cellIs" dxfId="12944" priority="27" stopIfTrue="1" operator="equal">
      <formula>"PI"</formula>
    </cfRule>
    <cfRule type="expression" dxfId="12943" priority="28" stopIfTrue="1">
      <formula>OR(H204="LI",H204="Yellow",H204="Medium")</formula>
    </cfRule>
    <cfRule type="expression" dxfId="12942" priority="29" stopIfTrue="1">
      <formula>OR(H204="NY",H204="Not Yet")</formula>
    </cfRule>
    <cfRule type="cellIs" dxfId="12941" priority="30" stopIfTrue="1" operator="equal">
      <formula>"Out of Scope"</formula>
    </cfRule>
  </conditionalFormatting>
  <conditionalFormatting sqref="I204">
    <cfRule type="expression" dxfId="12940" priority="19" stopIfTrue="1">
      <formula>OR($R204="FI",$R204="Green",$R204="High")</formula>
    </cfRule>
    <cfRule type="expression" dxfId="12939" priority="20" stopIfTrue="1">
      <formula>OR($R204="NI",$R204="Red",$R204="Low")</formula>
    </cfRule>
    <cfRule type="cellIs" dxfId="12938" priority="21" stopIfTrue="1" operator="equal">
      <formula>"PI"</formula>
    </cfRule>
    <cfRule type="expression" dxfId="12937" priority="22" stopIfTrue="1">
      <formula>OR($R204="LI",$R204="Yellow",$R204="Medium")</formula>
    </cfRule>
    <cfRule type="expression" dxfId="12936" priority="23" stopIfTrue="1">
      <formula>OR($R204="NY",$R204="Not Yet")</formula>
    </cfRule>
    <cfRule type="cellIs" dxfId="12935" priority="24" stopIfTrue="1" operator="equal">
      <formula>"Out of Scope"</formula>
    </cfRule>
  </conditionalFormatting>
  <conditionalFormatting sqref="J204">
    <cfRule type="expression" dxfId="12934" priority="13" stopIfTrue="1">
      <formula>OR($R204="FI",$R204="Green",$R204="High")</formula>
    </cfRule>
    <cfRule type="expression" dxfId="12933" priority="14" stopIfTrue="1">
      <formula>OR($R204="NI",$R204="Red",$R204="Low")</formula>
    </cfRule>
    <cfRule type="cellIs" dxfId="12932" priority="15" stopIfTrue="1" operator="equal">
      <formula>"PI"</formula>
    </cfRule>
    <cfRule type="expression" dxfId="12931" priority="16" stopIfTrue="1">
      <formula>OR($R204="LI",$R204="Yellow",$R204="Medium")</formula>
    </cfRule>
    <cfRule type="expression" dxfId="12930" priority="17" stopIfTrue="1">
      <formula>OR($R204="NY",$R204="Not Yet")</formula>
    </cfRule>
    <cfRule type="cellIs" dxfId="12929" priority="18" stopIfTrue="1" operator="equal">
      <formula>"Out of Scope"</formula>
    </cfRule>
  </conditionalFormatting>
  <conditionalFormatting sqref="K204">
    <cfRule type="expression" dxfId="12928" priority="7" stopIfTrue="1">
      <formula>OR($R204="FI",$R204="Green",$R204="High")</formula>
    </cfRule>
    <cfRule type="expression" dxfId="12927" priority="8" stopIfTrue="1">
      <formula>OR($R204="NI",$R204="Red",$R204="Low")</formula>
    </cfRule>
    <cfRule type="cellIs" dxfId="12926" priority="9" stopIfTrue="1" operator="equal">
      <formula>"PI"</formula>
    </cfRule>
    <cfRule type="expression" dxfId="12925" priority="10" stopIfTrue="1">
      <formula>OR($R204="LI",$R204="Yellow",$R204="Medium")</formula>
    </cfRule>
    <cfRule type="expression" dxfId="12924" priority="11" stopIfTrue="1">
      <formula>OR($R204="NY",$R204="Not Yet")</formula>
    </cfRule>
    <cfRule type="cellIs" dxfId="12923" priority="12" stopIfTrue="1" operator="equal">
      <formula>"Out of Scope"</formula>
    </cfRule>
  </conditionalFormatting>
  <conditionalFormatting sqref="L204">
    <cfRule type="expression" dxfId="12922" priority="1" stopIfTrue="1">
      <formula>OR($R204="FI",$R204="Green",$R204="High")</formula>
    </cfRule>
    <cfRule type="expression" dxfId="12921" priority="2" stopIfTrue="1">
      <formula>OR($R204="NI",$R204="Red",$R204="Low")</formula>
    </cfRule>
    <cfRule type="cellIs" dxfId="12920" priority="3" stopIfTrue="1" operator="equal">
      <formula>"PI"</formula>
    </cfRule>
    <cfRule type="expression" dxfId="12919" priority="4" stopIfTrue="1">
      <formula>OR($R204="LI",$R204="Yellow",$R204="Medium")</formula>
    </cfRule>
    <cfRule type="expression" dxfId="12918" priority="5" stopIfTrue="1">
      <formula>OR($R204="NY",$R204="Not Yet")</formula>
    </cfRule>
    <cfRule type="cellIs" dxfId="12917" priority="6" stopIfTrue="1" operator="equal">
      <formula>"Out of Scope"</formula>
    </cfRule>
  </conditionalFormatting>
  <dataValidations count="9">
    <dataValidation type="list" allowBlank="1" showInputMessage="1" showErrorMessage="1" sqref="R195">
      <formula1>M211:M215</formula1>
    </dataValidation>
    <dataValidation type="list" allowBlank="1" showInputMessage="1" showErrorMessage="1" sqref="A1:R1">
      <formula1>PA_Rating</formula1>
    </dataValidation>
    <dataValidation type="list" allowBlank="1" showInputMessage="1" showErrorMessage="1" sqref="R4 R40 R77 R182">
      <formula1>Goal_Rating</formula1>
    </dataValidation>
    <dataValidation type="list" allowBlank="1" showInputMessage="1" showErrorMessage="1" sqref="R5 R16 R28 R41 R53 R65 R78 R89 R99 R109 R120 R130 R140 R151 R162 R172 R183 R194 H15:L15 H27:L27 H39:L39 H52:L52 H64:L64 H76:L76 H88:L88 H98:L98 H108:L108 H119:L119 H129:L129 H139:L139 H150:L150 H161:L161 H171:L171 H181:L181 H193:L193 H204:L204">
      <formula1>Practice_Characterization</formula1>
    </dataValidation>
    <dataValidation type="list" allowBlank="1" showInputMessage="1" showErrorMessage="1" sqref="A8:A15 A20:A27 A32:A39 A45:A52 A57:A64 A69:A76 A81:A88 A91:A98 A101:A108 A112:A119 A122:A129 A132:A139 A143:A150 A154:A161 A164:A171 A174:A181 A186:A193 A197:A204">
      <formula1>Status</formula1>
    </dataValidation>
    <dataValidation type="list" allowBlank="1" showInputMessage="1" showErrorMessage="1" sqref="R29:R30">
      <formula1>M45:M47</formula1>
    </dataValidation>
    <dataValidation type="list" allowBlank="1" showInputMessage="1" showErrorMessage="1" sqref="R42:R43 R54:R55 R66:R68">
      <formula1>M57:M60</formula1>
    </dataValidation>
    <dataValidation type="list" allowBlank="1" showInputMessage="1" showErrorMessage="1" sqref="R90 R110 R141 R152">
      <formula1>M104:M108</formula1>
    </dataValidation>
    <dataValidation type="list" allowBlank="1" showInputMessage="1" showErrorMessage="1" sqref="N8:O14 N20:O26 N32:O38 N45:O51 N57:O63 N69:O75 N81:O87 N91:O97 N101:O107 N112:O118 N122:O128 N132:O138 N143:O149 N154:O160 N164:O170 N174:O180 N186:O192 N197:O20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9701"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29702"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485775</xdr:rowOff>
                  </to>
                </anchor>
              </controlPr>
            </control>
          </mc:Choice>
        </mc:AlternateContent>
        <mc:AlternateContent xmlns:mc="http://schemas.openxmlformats.org/markup-compatibility/2006">
          <mc:Choice Requires="x14">
            <control shapeId="29703" r:id="rId8" name="Button 7">
              <controlPr defaultSize="0" print="0" autoFill="0" autoPict="0" macro="[0]!OpenDocument">
                <anchor moveWithCells="1" sizeWithCells="1">
                  <from>
                    <xdr:col>4</xdr:col>
                    <xdr:colOff>876300</xdr:colOff>
                    <xdr:row>0</xdr:row>
                    <xdr:rowOff>57150</xdr:rowOff>
                  </from>
                  <to>
                    <xdr:col>5</xdr:col>
                    <xdr:colOff>0</xdr:colOff>
                    <xdr:row>0</xdr:row>
                    <xdr:rowOff>485775</xdr:rowOff>
                  </to>
                </anchor>
              </controlPr>
            </control>
          </mc:Choice>
        </mc:AlternateContent>
        <mc:AlternateContent xmlns:mc="http://schemas.openxmlformats.org/markup-compatibility/2006">
          <mc:Choice Requires="x14">
            <control shapeId="29704"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29707" r:id="rId10" name="Button 11">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Instructions!M241:M245</xm:f>
          </x14:formula1>
          <xm:sqref>R184</xm:sqref>
        </x14:dataValidation>
        <x14:dataValidation type="list" allowBlank="1" showInputMessage="1" showErrorMessage="1">
          <x14:formula1>
            <xm:f>Instructions!M39:M41</xm:f>
          </x14:formula1>
          <xm:sqref>R17:R18</xm:sqref>
        </x14:dataValidation>
        <x14:dataValidation type="list" allowBlank="1" showInputMessage="1" showErrorMessage="1">
          <x14:formula1>
            <xm:f>Instructions!M26:M30</xm:f>
          </x14:formula1>
          <xm:sqref>R6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indexed="57"/>
    <outlinePr summaryBelow="0" summaryRight="0"/>
    <pageSetUpPr fitToPage="1"/>
  </sheetPr>
  <dimension ref="A1:W4012"/>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855468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42578125" style="56" customWidth="1"/>
    <col min="19" max="19" width="11.42578125" style="321" customWidth="1"/>
    <col min="20" max="20" width="3.28515625" style="315" customWidth="1"/>
    <col min="21" max="21" width="2.85546875" style="315" customWidth="1"/>
    <col min="22" max="22" width="10.85546875" style="315" customWidth="1"/>
    <col min="23" max="23" width="7.14062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4"/>
      <c r="T1" s="395"/>
      <c r="U1" s="377"/>
      <c r="V1" s="377"/>
      <c r="W1" s="377"/>
    </row>
    <row r="2" spans="1:23" s="305" customFormat="1" ht="32.25" hidden="1" customHeight="1" outlineLevel="2">
      <c r="A2" s="503" t="s">
        <v>1340</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36">
      <c r="A4" s="233"/>
      <c r="B4" s="356" t="s">
        <v>420</v>
      </c>
      <c r="C4" s="357" t="s">
        <v>361</v>
      </c>
      <c r="D4" s="246"/>
      <c r="E4" s="247"/>
      <c r="F4" s="247"/>
      <c r="G4" s="278"/>
      <c r="H4" s="347">
        <f>SUM(H5,H17,H29,H41)</f>
        <v>0</v>
      </c>
      <c r="I4" s="347">
        <f>SUM(I5,I17,I29,I41)</f>
        <v>0</v>
      </c>
      <c r="J4" s="347">
        <f>SUM(J5,J17,J29,J41)</f>
        <v>0</v>
      </c>
      <c r="K4" s="347">
        <f>SUM(K5,K17,K29,K41)</f>
        <v>0</v>
      </c>
      <c r="L4" s="347">
        <f>SUM(L5,L17,L29,L41)</f>
        <v>0</v>
      </c>
      <c r="M4" s="237"/>
      <c r="N4" s="237"/>
      <c r="O4" s="348">
        <f>SUM(H4:L4)/(COUNT(H4:L4)*4)</f>
        <v>0</v>
      </c>
      <c r="P4" s="282"/>
      <c r="Q4" s="281"/>
      <c r="R4" s="228"/>
      <c r="S4" s="349">
        <f>AVERAGE(S5:S41)</f>
        <v>0</v>
      </c>
      <c r="T4" s="380"/>
      <c r="U4" s="380"/>
      <c r="V4" s="380"/>
      <c r="W4" s="380"/>
    </row>
    <row r="5" spans="1:23" s="309" customFormat="1" ht="31.5" collapsed="1">
      <c r="A5" s="250"/>
      <c r="B5" s="358" t="s">
        <v>364</v>
      </c>
      <c r="C5" s="359" t="s">
        <v>1067</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COUNTA(N15:N15)</f>
        <v>0</v>
      </c>
      <c r="O5" s="350">
        <f>SUM(H5:L5)</f>
        <v>0</v>
      </c>
      <c r="P5" s="262"/>
      <c r="Q5" s="443" t="str">
        <f>IF(COUNTA(Q8:Q16)=0,"",COUNTA(Q8:Q16))</f>
        <v/>
      </c>
      <c r="R5" s="229"/>
      <c r="S5" s="351">
        <f>IF(R5=Instructions!$B$25,Instructions!$C$25,IF(R5=Instructions!$B$26,Instructions!$C$26,IF(R5=Instructions!$B$27,Instructions!$C$27,0)))</f>
        <v>0</v>
      </c>
      <c r="T5" s="381"/>
      <c r="U5" s="381"/>
      <c r="V5" s="381"/>
      <c r="W5" s="381"/>
    </row>
    <row r="6" spans="1:23" s="310" customFormat="1" ht="25.5" hidden="1" outlineLevel="2">
      <c r="A6" s="2"/>
      <c r="B6" s="2"/>
      <c r="C6" s="337" t="s">
        <v>1069</v>
      </c>
      <c r="D6" s="191"/>
      <c r="E6" s="192"/>
      <c r="F6" s="192"/>
      <c r="G6" s="279"/>
      <c r="H6" s="193"/>
      <c r="I6" s="193"/>
      <c r="J6" s="193"/>
      <c r="K6" s="193"/>
      <c r="L6" s="193"/>
      <c r="M6" s="279"/>
      <c r="N6" s="193"/>
      <c r="O6" s="193"/>
      <c r="P6" s="279"/>
      <c r="Q6" s="192"/>
      <c r="R6" s="194"/>
      <c r="S6" s="382"/>
      <c r="T6" s="383"/>
      <c r="U6" s="396"/>
      <c r="V6" s="396"/>
      <c r="W6" s="396"/>
    </row>
    <row r="7" spans="1:23" s="310" customFormat="1" ht="76.5" hidden="1" outlineLevel="2">
      <c r="A7" s="2"/>
      <c r="B7" s="2"/>
      <c r="C7" s="337" t="s">
        <v>1068</v>
      </c>
      <c r="D7" s="191"/>
      <c r="E7" s="192"/>
      <c r="F7" s="192"/>
      <c r="G7" s="279"/>
      <c r="H7" s="193"/>
      <c r="I7" s="193"/>
      <c r="J7" s="193"/>
      <c r="K7" s="193"/>
      <c r="L7" s="193"/>
      <c r="M7" s="279"/>
      <c r="N7" s="193"/>
      <c r="O7" s="193"/>
      <c r="P7" s="279"/>
      <c r="Q7" s="192"/>
      <c r="R7" s="194"/>
      <c r="S7" s="382"/>
      <c r="T7" s="383"/>
      <c r="U7" s="396"/>
      <c r="V7" s="396"/>
      <c r="W7" s="396"/>
    </row>
    <row r="8" spans="1:23" s="310" customFormat="1" ht="114.75" hidden="1" outlineLevel="2">
      <c r="A8" s="2"/>
      <c r="B8" s="2"/>
      <c r="C8" s="337" t="s">
        <v>648</v>
      </c>
      <c r="D8" s="191"/>
      <c r="E8" s="192"/>
      <c r="F8" s="192"/>
      <c r="G8" s="279"/>
      <c r="H8" s="193"/>
      <c r="I8" s="193"/>
      <c r="J8" s="193"/>
      <c r="K8" s="193"/>
      <c r="L8" s="193"/>
      <c r="M8" s="279"/>
      <c r="N8" s="193"/>
      <c r="O8" s="193"/>
      <c r="P8" s="279"/>
      <c r="Q8" s="192"/>
      <c r="R8" s="194"/>
      <c r="S8" s="382"/>
      <c r="T8" s="383"/>
      <c r="U8" s="383"/>
      <c r="V8" s="383"/>
      <c r="W8" s="383"/>
    </row>
    <row r="9" spans="1:23" s="310" customFormat="1" hidden="1" outlineLevel="1">
      <c r="A9" s="174"/>
      <c r="B9" s="336">
        <v>1</v>
      </c>
      <c r="C9" s="175"/>
      <c r="D9" s="168"/>
      <c r="E9" s="169"/>
      <c r="F9" s="172"/>
      <c r="G9" s="257"/>
      <c r="H9" s="170"/>
      <c r="I9" s="170"/>
      <c r="J9" s="170"/>
      <c r="K9" s="170"/>
      <c r="L9" s="170"/>
      <c r="M9" s="245"/>
      <c r="N9" s="170"/>
      <c r="O9" s="170"/>
      <c r="P9" s="279"/>
      <c r="Q9" s="192"/>
      <c r="R9" s="194"/>
      <c r="S9" s="382"/>
      <c r="T9" s="383"/>
      <c r="U9" s="383"/>
      <c r="V9" s="383"/>
      <c r="W9" s="383"/>
    </row>
    <row r="10" spans="1:23" s="310" customFormat="1" hidden="1" outlineLevel="1">
      <c r="A10" s="174"/>
      <c r="B10" s="336">
        <v>2</v>
      </c>
      <c r="C10" s="175"/>
      <c r="D10" s="168"/>
      <c r="E10" s="169"/>
      <c r="F10" s="172"/>
      <c r="G10" s="257"/>
      <c r="H10" s="170"/>
      <c r="I10" s="170"/>
      <c r="J10" s="170"/>
      <c r="K10" s="170"/>
      <c r="L10" s="170"/>
      <c r="M10" s="245"/>
      <c r="N10" s="170"/>
      <c r="O10" s="170"/>
      <c r="P10" s="279"/>
      <c r="Q10" s="192"/>
      <c r="R10" s="194"/>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45"/>
      <c r="N11" s="170"/>
      <c r="O11" s="170"/>
      <c r="P11" s="279"/>
      <c r="Q11" s="192"/>
      <c r="R11" s="194"/>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45"/>
      <c r="N12" s="170"/>
      <c r="O12" s="170"/>
      <c r="P12" s="279"/>
      <c r="Q12" s="192"/>
      <c r="R12" s="194"/>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45"/>
      <c r="N13" s="170"/>
      <c r="O13" s="170"/>
      <c r="P13" s="279"/>
      <c r="Q13" s="192"/>
      <c r="R13" s="194"/>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45"/>
      <c r="N14" s="170"/>
      <c r="O14" s="170"/>
      <c r="P14" s="279"/>
      <c r="Q14" s="192"/>
      <c r="R14" s="194"/>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45"/>
      <c r="N15" s="170"/>
      <c r="O15" s="170"/>
      <c r="P15" s="279"/>
      <c r="Q15" s="192"/>
      <c r="R15" s="194"/>
      <c r="S15" s="382"/>
      <c r="T15" s="383"/>
      <c r="U15" s="383"/>
      <c r="V15" s="383"/>
      <c r="W15" s="383"/>
    </row>
    <row r="16" spans="1:2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row>
    <row r="17" spans="1:23" s="309" customFormat="1" ht="20.25" collapsed="1">
      <c r="A17" s="250"/>
      <c r="B17" s="358" t="s">
        <v>365</v>
      </c>
      <c r="C17" s="335" t="s">
        <v>1070</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COUNTA(N27:N27)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25.5" hidden="1" outlineLevel="2">
      <c r="A18" s="2"/>
      <c r="B18" s="2"/>
      <c r="C18" s="337" t="s">
        <v>1071</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76.5" hidden="1" outlineLevel="2">
      <c r="A19" s="2"/>
      <c r="B19" s="2"/>
      <c r="C19" s="337" t="s">
        <v>1072</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27.5" hidden="1" outlineLevel="2">
      <c r="A20" s="2"/>
      <c r="B20" s="2"/>
      <c r="C20" s="337" t="s">
        <v>649</v>
      </c>
      <c r="D20" s="191"/>
      <c r="E20" s="192"/>
      <c r="F20" s="192"/>
      <c r="G20" s="279"/>
      <c r="H20" s="193"/>
      <c r="I20" s="193"/>
      <c r="J20" s="193"/>
      <c r="K20" s="193"/>
      <c r="L20" s="197"/>
      <c r="M20" s="279"/>
      <c r="N20" s="193"/>
      <c r="O20" s="193"/>
      <c r="P20" s="279"/>
      <c r="Q20" s="192"/>
      <c r="R20" s="194"/>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45"/>
      <c r="N21" s="170"/>
      <c r="O21" s="170"/>
      <c r="P21" s="279"/>
      <c r="Q21" s="192"/>
      <c r="R21" s="194"/>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45"/>
      <c r="N22" s="170"/>
      <c r="O22" s="170"/>
      <c r="P22" s="279"/>
      <c r="Q22" s="192"/>
      <c r="R22" s="194"/>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45"/>
      <c r="N23" s="170"/>
      <c r="O23" s="170"/>
      <c r="P23" s="279"/>
      <c r="Q23" s="192"/>
      <c r="R23" s="194"/>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45"/>
      <c r="N24" s="170"/>
      <c r="O24" s="170"/>
      <c r="P24" s="279"/>
      <c r="Q24" s="192"/>
      <c r="R24" s="194"/>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45"/>
      <c r="N25" s="170"/>
      <c r="O25" s="170"/>
      <c r="P25" s="279"/>
      <c r="Q25" s="192"/>
      <c r="R25" s="194"/>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45"/>
      <c r="N26" s="170"/>
      <c r="O26" s="170"/>
      <c r="P26" s="279"/>
      <c r="Q26" s="192"/>
      <c r="R26" s="194"/>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45"/>
      <c r="N27" s="170"/>
      <c r="O27" s="170"/>
      <c r="P27" s="279"/>
      <c r="Q27" s="192"/>
      <c r="R27" s="194"/>
      <c r="S27" s="382"/>
      <c r="T27" s="383"/>
      <c r="U27" s="383"/>
      <c r="V27" s="383"/>
      <c r="W27" s="383"/>
    </row>
    <row r="28" spans="1:2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row>
    <row r="29" spans="1:23" s="309" customFormat="1" ht="20.25" collapsed="1">
      <c r="A29" s="250"/>
      <c r="B29" s="358" t="s">
        <v>366</v>
      </c>
      <c r="C29" s="335" t="s">
        <v>1073</v>
      </c>
      <c r="D29" s="259"/>
      <c r="E29" s="260"/>
      <c r="F29" s="260"/>
      <c r="G29" s="262"/>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81"/>
      <c r="U29" s="381"/>
      <c r="V29" s="381"/>
      <c r="W29" s="381"/>
    </row>
    <row r="30" spans="1:23" s="310" customFormat="1" ht="38.25" hidden="1" outlineLevel="2">
      <c r="A30" s="2"/>
      <c r="B30" s="2"/>
      <c r="C30" s="337" t="s">
        <v>1074</v>
      </c>
      <c r="D30" s="191"/>
      <c r="E30" s="192"/>
      <c r="F30" s="192"/>
      <c r="G30" s="279"/>
      <c r="H30" s="193"/>
      <c r="I30" s="193"/>
      <c r="J30" s="193"/>
      <c r="K30" s="193"/>
      <c r="L30" s="193"/>
      <c r="M30" s="279"/>
      <c r="N30" s="193"/>
      <c r="O30" s="193"/>
      <c r="P30" s="279"/>
      <c r="Q30" s="192"/>
      <c r="R30" s="194"/>
      <c r="S30" s="382"/>
      <c r="T30" s="383"/>
      <c r="U30" s="396"/>
      <c r="V30" s="396"/>
      <c r="W30" s="396"/>
    </row>
    <row r="31" spans="1:23" s="310" customFormat="1" ht="114.75" hidden="1" outlineLevel="2">
      <c r="A31" s="2"/>
      <c r="B31" s="2"/>
      <c r="C31" s="337" t="s">
        <v>1075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25.5" hidden="1" outlineLevel="2">
      <c r="A32" s="2"/>
      <c r="B32" s="2"/>
      <c r="C32" s="337" t="s">
        <v>650</v>
      </c>
      <c r="D32" s="191"/>
      <c r="E32" s="192"/>
      <c r="F32" s="192"/>
      <c r="G32" s="279"/>
      <c r="H32" s="193"/>
      <c r="I32" s="193"/>
      <c r="J32" s="193"/>
      <c r="K32" s="193"/>
      <c r="L32" s="197"/>
      <c r="M32" s="279"/>
      <c r="N32" s="193"/>
      <c r="O32" s="193"/>
      <c r="P32" s="279"/>
      <c r="Q32" s="192"/>
      <c r="R32" s="194"/>
      <c r="S32" s="382"/>
      <c r="T32" s="383"/>
      <c r="U32" s="383"/>
      <c r="V32" s="383"/>
      <c r="W32" s="383"/>
    </row>
    <row r="33" spans="1:23" s="310" customFormat="1" hidden="1" outlineLevel="1">
      <c r="A33" s="174"/>
      <c r="B33" s="336">
        <v>1</v>
      </c>
      <c r="C33" s="175"/>
      <c r="D33" s="168"/>
      <c r="E33" s="169"/>
      <c r="F33" s="172"/>
      <c r="G33" s="257"/>
      <c r="H33" s="170"/>
      <c r="I33" s="170"/>
      <c r="J33" s="170"/>
      <c r="K33" s="170"/>
      <c r="L33" s="170"/>
      <c r="M33" s="245"/>
      <c r="N33" s="170"/>
      <c r="O33" s="170"/>
      <c r="P33" s="279"/>
      <c r="Q33" s="192"/>
      <c r="R33" s="194"/>
      <c r="S33" s="382"/>
      <c r="T33" s="383"/>
      <c r="U33" s="383"/>
      <c r="V33" s="383"/>
      <c r="W33" s="383"/>
    </row>
    <row r="34" spans="1:23" s="310" customFormat="1" hidden="1" outlineLevel="1">
      <c r="A34" s="174"/>
      <c r="B34" s="336">
        <v>2</v>
      </c>
      <c r="C34" s="175"/>
      <c r="D34" s="168"/>
      <c r="E34" s="169"/>
      <c r="F34" s="172"/>
      <c r="G34" s="257"/>
      <c r="H34" s="170"/>
      <c r="I34" s="170"/>
      <c r="J34" s="170"/>
      <c r="K34" s="170"/>
      <c r="L34" s="170"/>
      <c r="M34" s="245"/>
      <c r="N34" s="170"/>
      <c r="O34" s="170"/>
      <c r="P34" s="279"/>
      <c r="Q34" s="192"/>
      <c r="R34" s="194"/>
      <c r="S34" s="382"/>
      <c r="T34" s="383"/>
      <c r="U34" s="383"/>
      <c r="V34" s="383"/>
      <c r="W34" s="383"/>
    </row>
    <row r="35" spans="1:23" s="310" customFormat="1" hidden="1" outlineLevel="1">
      <c r="A35" s="174"/>
      <c r="B35" s="336">
        <v>3</v>
      </c>
      <c r="C35" s="175"/>
      <c r="D35" s="168"/>
      <c r="E35" s="169"/>
      <c r="F35" s="169"/>
      <c r="G35" s="257"/>
      <c r="H35" s="170"/>
      <c r="I35" s="170"/>
      <c r="J35" s="170"/>
      <c r="K35" s="170"/>
      <c r="L35" s="170"/>
      <c r="M35" s="245"/>
      <c r="N35" s="170"/>
      <c r="O35" s="170"/>
      <c r="P35" s="279"/>
      <c r="Q35" s="192"/>
      <c r="R35" s="194"/>
      <c r="S35" s="382"/>
      <c r="T35" s="383"/>
      <c r="U35" s="383"/>
      <c r="V35" s="383"/>
      <c r="W35" s="383"/>
    </row>
    <row r="36" spans="1:23" s="310" customFormat="1" hidden="1" outlineLevel="1">
      <c r="A36" s="174"/>
      <c r="B36" s="336">
        <v>4</v>
      </c>
      <c r="C36" s="175"/>
      <c r="D36" s="168"/>
      <c r="E36" s="169"/>
      <c r="F36" s="172"/>
      <c r="G36" s="257"/>
      <c r="H36" s="170"/>
      <c r="I36" s="170"/>
      <c r="J36" s="170"/>
      <c r="K36" s="170"/>
      <c r="L36" s="170"/>
      <c r="M36" s="245"/>
      <c r="N36" s="170"/>
      <c r="O36" s="170"/>
      <c r="P36" s="279"/>
      <c r="Q36" s="192"/>
      <c r="R36" s="194"/>
      <c r="S36" s="382"/>
      <c r="T36" s="383"/>
      <c r="U36" s="383"/>
      <c r="V36" s="383"/>
      <c r="W36" s="383"/>
    </row>
    <row r="37" spans="1:23" s="310" customFormat="1" hidden="1" outlineLevel="1">
      <c r="A37" s="174"/>
      <c r="B37" s="336">
        <v>5</v>
      </c>
      <c r="C37" s="175"/>
      <c r="D37" s="168"/>
      <c r="E37" s="169"/>
      <c r="F37" s="169"/>
      <c r="G37" s="257"/>
      <c r="H37" s="170"/>
      <c r="I37" s="170"/>
      <c r="J37" s="170"/>
      <c r="K37" s="170"/>
      <c r="L37" s="170"/>
      <c r="M37" s="245"/>
      <c r="N37" s="170"/>
      <c r="O37" s="170"/>
      <c r="P37" s="279"/>
      <c r="Q37" s="192"/>
      <c r="R37" s="194"/>
      <c r="S37" s="382"/>
      <c r="T37" s="383"/>
      <c r="U37" s="383"/>
      <c r="V37" s="383"/>
      <c r="W37" s="383"/>
    </row>
    <row r="38" spans="1:23" s="310" customFormat="1" hidden="1" outlineLevel="1">
      <c r="A38" s="174"/>
      <c r="B38" s="336">
        <v>6</v>
      </c>
      <c r="C38" s="175"/>
      <c r="D38" s="168"/>
      <c r="E38" s="169"/>
      <c r="F38" s="169"/>
      <c r="G38" s="257"/>
      <c r="H38" s="170"/>
      <c r="I38" s="170"/>
      <c r="J38" s="170"/>
      <c r="K38" s="170"/>
      <c r="L38" s="170"/>
      <c r="M38" s="245"/>
      <c r="N38" s="170"/>
      <c r="O38" s="170"/>
      <c r="P38" s="279"/>
      <c r="Q38" s="192"/>
      <c r="R38" s="194"/>
      <c r="S38" s="382"/>
      <c r="T38" s="383"/>
      <c r="U38" s="383"/>
      <c r="V38" s="383"/>
      <c r="W38" s="383"/>
    </row>
    <row r="39" spans="1:23" s="310" customFormat="1" hidden="1" outlineLevel="1">
      <c r="A39" s="174"/>
      <c r="B39" s="336">
        <v>7</v>
      </c>
      <c r="C39" s="175"/>
      <c r="D39" s="168"/>
      <c r="E39" s="169"/>
      <c r="F39" s="169"/>
      <c r="G39" s="257"/>
      <c r="H39" s="170"/>
      <c r="I39" s="170"/>
      <c r="J39" s="170"/>
      <c r="K39" s="170"/>
      <c r="L39" s="170"/>
      <c r="M39" s="245"/>
      <c r="N39" s="170"/>
      <c r="O39" s="170"/>
      <c r="P39" s="279"/>
      <c r="Q39" s="192"/>
      <c r="R39" s="194"/>
      <c r="S39" s="382"/>
      <c r="T39" s="383"/>
      <c r="U39" s="383"/>
      <c r="V39" s="383"/>
      <c r="W39" s="383"/>
    </row>
    <row r="40" spans="1:2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row>
    <row r="41" spans="1:23" s="309" customFormat="1" ht="20.25" collapsed="1">
      <c r="A41" s="250"/>
      <c r="B41" s="358" t="s">
        <v>367</v>
      </c>
      <c r="C41" s="335" t="s">
        <v>1076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c r="U41" s="381"/>
      <c r="V41" s="381"/>
      <c r="W41" s="381"/>
    </row>
    <row r="42" spans="1:23" s="310" customFormat="1" ht="38.25" hidden="1" outlineLevel="2">
      <c r="A42" s="2"/>
      <c r="B42" s="2"/>
      <c r="C42" s="337" t="s">
        <v>1077</v>
      </c>
      <c r="D42" s="191"/>
      <c r="E42" s="192"/>
      <c r="F42" s="192"/>
      <c r="G42" s="279"/>
      <c r="H42" s="193"/>
      <c r="I42" s="193"/>
      <c r="J42" s="193"/>
      <c r="K42" s="193"/>
      <c r="L42" s="193"/>
      <c r="M42" s="279"/>
      <c r="N42" s="193"/>
      <c r="O42" s="193"/>
      <c r="P42" s="279"/>
      <c r="Q42" s="192"/>
      <c r="R42" s="194"/>
      <c r="S42" s="382"/>
      <c r="T42" s="383"/>
      <c r="U42" s="396"/>
      <c r="V42" s="396"/>
      <c r="W42" s="396"/>
    </row>
    <row r="43" spans="1:23" s="310" customFormat="1" ht="102" hidden="1" outlineLevel="2">
      <c r="A43" s="2"/>
      <c r="B43" s="2"/>
      <c r="C43" s="337" t="s">
        <v>1078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651</v>
      </c>
      <c r="D44" s="191"/>
      <c r="E44" s="192"/>
      <c r="F44" s="192"/>
      <c r="G44" s="279"/>
      <c r="H44" s="193"/>
      <c r="I44" s="193"/>
      <c r="J44" s="193"/>
      <c r="K44" s="193"/>
      <c r="L44" s="197"/>
      <c r="M44" s="279"/>
      <c r="N44" s="193"/>
      <c r="O44" s="193"/>
      <c r="P44" s="279"/>
      <c r="Q44" s="192"/>
      <c r="R44" s="194"/>
      <c r="S44" s="382"/>
      <c r="T44" s="383"/>
      <c r="U44" s="383"/>
      <c r="V44" s="383"/>
      <c r="W44" s="383"/>
    </row>
    <row r="45" spans="1:23" s="310" customFormat="1" hidden="1" outlineLevel="1">
      <c r="A45" s="174"/>
      <c r="B45" s="336">
        <v>1</v>
      </c>
      <c r="C45" s="175"/>
      <c r="D45" s="168"/>
      <c r="E45" s="169"/>
      <c r="F45" s="172"/>
      <c r="G45" s="257"/>
      <c r="H45" s="170"/>
      <c r="I45" s="170"/>
      <c r="J45" s="170"/>
      <c r="K45" s="170"/>
      <c r="L45" s="170"/>
      <c r="M45" s="245"/>
      <c r="N45" s="170"/>
      <c r="O45" s="170"/>
      <c r="P45" s="279"/>
      <c r="Q45" s="192"/>
      <c r="R45" s="194"/>
      <c r="S45" s="382"/>
      <c r="T45" s="383"/>
      <c r="U45" s="383"/>
      <c r="V45" s="383"/>
      <c r="W45" s="383"/>
    </row>
    <row r="46" spans="1:23" s="310" customFormat="1" hidden="1" outlineLevel="1">
      <c r="A46" s="174"/>
      <c r="B46" s="336">
        <v>2</v>
      </c>
      <c r="C46" s="175"/>
      <c r="D46" s="168"/>
      <c r="E46" s="169"/>
      <c r="F46" s="172"/>
      <c r="G46" s="257"/>
      <c r="H46" s="170"/>
      <c r="I46" s="170"/>
      <c r="J46" s="170"/>
      <c r="K46" s="170"/>
      <c r="L46" s="170"/>
      <c r="M46" s="245"/>
      <c r="N46" s="170"/>
      <c r="O46" s="170"/>
      <c r="P46" s="279"/>
      <c r="Q46" s="192"/>
      <c r="R46" s="194"/>
      <c r="S46" s="382"/>
      <c r="T46" s="383"/>
      <c r="U46" s="383"/>
      <c r="V46" s="383"/>
      <c r="W46" s="383"/>
    </row>
    <row r="47" spans="1:23" s="310" customFormat="1" hidden="1" outlineLevel="1">
      <c r="A47" s="174"/>
      <c r="B47" s="336">
        <v>3</v>
      </c>
      <c r="C47" s="175"/>
      <c r="D47" s="168"/>
      <c r="E47" s="169"/>
      <c r="F47" s="169"/>
      <c r="G47" s="257"/>
      <c r="H47" s="170"/>
      <c r="I47" s="170"/>
      <c r="J47" s="170"/>
      <c r="K47" s="170"/>
      <c r="L47" s="170"/>
      <c r="M47" s="245"/>
      <c r="N47" s="170"/>
      <c r="O47" s="170"/>
      <c r="P47" s="279"/>
      <c r="Q47" s="192"/>
      <c r="R47" s="194"/>
      <c r="S47" s="382"/>
      <c r="T47" s="383"/>
      <c r="U47" s="383"/>
      <c r="V47" s="383"/>
      <c r="W47" s="383"/>
    </row>
    <row r="48" spans="1:23" s="310" customFormat="1" hidden="1" outlineLevel="1">
      <c r="A48" s="174"/>
      <c r="B48" s="336">
        <v>4</v>
      </c>
      <c r="C48" s="175"/>
      <c r="D48" s="168"/>
      <c r="E48" s="169"/>
      <c r="F48" s="172"/>
      <c r="G48" s="257"/>
      <c r="H48" s="170"/>
      <c r="I48" s="170"/>
      <c r="J48" s="170"/>
      <c r="K48" s="170"/>
      <c r="L48" s="170"/>
      <c r="M48" s="245"/>
      <c r="N48" s="170"/>
      <c r="O48" s="170"/>
      <c r="P48" s="279"/>
      <c r="Q48" s="192"/>
      <c r="R48" s="194"/>
      <c r="S48" s="382"/>
      <c r="T48" s="383"/>
      <c r="U48" s="383"/>
      <c r="V48" s="383"/>
      <c r="W48" s="383"/>
    </row>
    <row r="49" spans="1:23" s="310" customFormat="1" hidden="1" outlineLevel="1">
      <c r="A49" s="174"/>
      <c r="B49" s="336">
        <v>5</v>
      </c>
      <c r="C49" s="175"/>
      <c r="D49" s="168"/>
      <c r="E49" s="169"/>
      <c r="F49" s="169"/>
      <c r="G49" s="257"/>
      <c r="H49" s="170"/>
      <c r="I49" s="170"/>
      <c r="J49" s="170"/>
      <c r="K49" s="170"/>
      <c r="L49" s="170"/>
      <c r="M49" s="245"/>
      <c r="N49" s="170"/>
      <c r="O49" s="170"/>
      <c r="P49" s="279"/>
      <c r="Q49" s="192"/>
      <c r="R49" s="194"/>
      <c r="S49" s="382"/>
      <c r="T49" s="383"/>
      <c r="U49" s="383"/>
      <c r="V49" s="383"/>
      <c r="W49" s="383"/>
    </row>
    <row r="50" spans="1:23" s="310" customFormat="1" hidden="1" outlineLevel="1">
      <c r="A50" s="174"/>
      <c r="B50" s="336">
        <v>6</v>
      </c>
      <c r="C50" s="175"/>
      <c r="D50" s="168"/>
      <c r="E50" s="169"/>
      <c r="F50" s="169"/>
      <c r="G50" s="257"/>
      <c r="H50" s="170"/>
      <c r="I50" s="170"/>
      <c r="J50" s="170"/>
      <c r="K50" s="170"/>
      <c r="L50" s="170"/>
      <c r="M50" s="245"/>
      <c r="N50" s="170"/>
      <c r="O50" s="170"/>
      <c r="P50" s="279"/>
      <c r="Q50" s="192"/>
      <c r="R50" s="194"/>
      <c r="S50" s="382"/>
      <c r="T50" s="383"/>
      <c r="U50" s="383"/>
      <c r="V50" s="383"/>
      <c r="W50" s="383"/>
    </row>
    <row r="51" spans="1:23" s="310" customFormat="1" hidden="1" outlineLevel="1">
      <c r="A51" s="174"/>
      <c r="B51" s="336">
        <v>7</v>
      </c>
      <c r="C51" s="175"/>
      <c r="D51" s="168"/>
      <c r="E51" s="169"/>
      <c r="F51" s="169"/>
      <c r="G51" s="257"/>
      <c r="H51" s="170"/>
      <c r="I51" s="170"/>
      <c r="J51" s="170"/>
      <c r="K51" s="170"/>
      <c r="L51" s="170"/>
      <c r="M51" s="245"/>
      <c r="N51" s="170"/>
      <c r="O51" s="170"/>
      <c r="P51" s="279"/>
      <c r="Q51" s="192"/>
      <c r="R51" s="194"/>
      <c r="S51" s="382"/>
      <c r="T51" s="383"/>
      <c r="U51" s="383"/>
      <c r="V51" s="383"/>
      <c r="W51" s="383"/>
    </row>
    <row r="52" spans="1:2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94"/>
      <c r="S52" s="382"/>
      <c r="T52" s="383"/>
      <c r="U52" s="383"/>
      <c r="V52" s="383"/>
      <c r="W52" s="383"/>
    </row>
    <row r="53" spans="1:23" s="308" customFormat="1" ht="36">
      <c r="A53" s="233"/>
      <c r="B53" s="356" t="s">
        <v>354</v>
      </c>
      <c r="C53" s="357" t="s">
        <v>362</v>
      </c>
      <c r="D53" s="246"/>
      <c r="E53" s="247"/>
      <c r="F53" s="247"/>
      <c r="G53" s="278"/>
      <c r="H53" s="347">
        <f>SUM(H54,H66,H77,H89)</f>
        <v>0</v>
      </c>
      <c r="I53" s="347">
        <f>SUM(I54,I66,I77,I89)</f>
        <v>0</v>
      </c>
      <c r="J53" s="347">
        <f>SUM(J54,J66,J77,J89)</f>
        <v>0</v>
      </c>
      <c r="K53" s="347">
        <f>SUM(K54,K66,K77,K89)</f>
        <v>0</v>
      </c>
      <c r="L53" s="347">
        <f>SUM(L54,L66,L77,L89)</f>
        <v>0</v>
      </c>
      <c r="M53" s="237"/>
      <c r="N53" s="237"/>
      <c r="O53" s="348">
        <f>SUM(H53:L53)/(COUNT(H53:L53)*4)</f>
        <v>0</v>
      </c>
      <c r="P53" s="282"/>
      <c r="Q53" s="281"/>
      <c r="R53" s="228"/>
      <c r="S53" s="349">
        <f>AVERAGE(S54:S90)</f>
        <v>0</v>
      </c>
      <c r="T53" s="380"/>
      <c r="U53" s="380"/>
      <c r="V53" s="380"/>
      <c r="W53" s="380"/>
    </row>
    <row r="54" spans="1:23" s="309" customFormat="1" ht="20.25" collapsed="1">
      <c r="A54" s="250"/>
      <c r="B54" s="358" t="s">
        <v>368</v>
      </c>
      <c r="C54" s="359" t="s">
        <v>363</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row>
    <row r="55" spans="1:23" s="310" customFormat="1" ht="38.25" hidden="1" outlineLevel="2">
      <c r="A55" s="2"/>
      <c r="B55" s="2"/>
      <c r="C55" s="337" t="s">
        <v>1079</v>
      </c>
      <c r="D55" s="191"/>
      <c r="E55" s="192"/>
      <c r="F55" s="192"/>
      <c r="G55" s="279"/>
      <c r="H55" s="193"/>
      <c r="I55" s="193"/>
      <c r="J55" s="193"/>
      <c r="K55" s="193"/>
      <c r="L55" s="193"/>
      <c r="M55" s="279"/>
      <c r="N55" s="193"/>
      <c r="O55" s="193"/>
      <c r="P55" s="279"/>
      <c r="Q55" s="192"/>
      <c r="R55" s="194"/>
      <c r="S55" s="382"/>
      <c r="T55" s="383"/>
      <c r="U55" s="396"/>
      <c r="V55" s="396"/>
      <c r="W55" s="396"/>
    </row>
    <row r="56" spans="1:23" s="310" customFormat="1" ht="51" hidden="1" outlineLevel="2">
      <c r="A56" s="2"/>
      <c r="B56" s="2"/>
      <c r="C56" s="337" t="s">
        <v>1080</v>
      </c>
      <c r="D56" s="191"/>
      <c r="E56" s="192"/>
      <c r="F56" s="192"/>
      <c r="G56" s="279"/>
      <c r="H56" s="193"/>
      <c r="I56" s="193"/>
      <c r="J56" s="193"/>
      <c r="K56" s="193"/>
      <c r="L56" s="193"/>
      <c r="M56" s="279"/>
      <c r="N56" s="193"/>
      <c r="O56" s="193"/>
      <c r="P56" s="279"/>
      <c r="Q56" s="192"/>
      <c r="R56" s="194"/>
      <c r="S56" s="382"/>
      <c r="T56" s="383"/>
      <c r="U56" s="396"/>
      <c r="V56" s="396"/>
      <c r="W56" s="396"/>
    </row>
    <row r="57" spans="1:23" s="310" customFormat="1" ht="38.25" hidden="1" outlineLevel="2">
      <c r="A57" s="2"/>
      <c r="B57" s="2"/>
      <c r="C57" s="337" t="s">
        <v>89</v>
      </c>
      <c r="D57" s="191"/>
      <c r="E57" s="192"/>
      <c r="F57" s="192"/>
      <c r="G57" s="279"/>
      <c r="H57" s="193"/>
      <c r="I57" s="193"/>
      <c r="J57" s="193"/>
      <c r="K57" s="193"/>
      <c r="L57" s="193"/>
      <c r="M57" s="279"/>
      <c r="N57" s="193"/>
      <c r="O57" s="200"/>
      <c r="P57" s="279"/>
      <c r="Q57" s="192"/>
      <c r="R57" s="194"/>
      <c r="S57" s="382"/>
      <c r="T57" s="383"/>
      <c r="U57" s="383"/>
      <c r="V57" s="383"/>
      <c r="W57" s="383"/>
    </row>
    <row r="58" spans="1:23" s="310" customFormat="1" hidden="1" outlineLevel="1">
      <c r="A58" s="174"/>
      <c r="B58" s="336">
        <v>1</v>
      </c>
      <c r="C58" s="175"/>
      <c r="D58" s="168"/>
      <c r="E58" s="169"/>
      <c r="F58" s="172"/>
      <c r="G58" s="257"/>
      <c r="H58" s="170"/>
      <c r="I58" s="170"/>
      <c r="J58" s="170"/>
      <c r="K58" s="170"/>
      <c r="L58" s="170"/>
      <c r="M58" s="245"/>
      <c r="N58" s="170"/>
      <c r="O58" s="170"/>
      <c r="P58" s="279"/>
      <c r="Q58" s="192"/>
      <c r="R58" s="194"/>
      <c r="S58" s="382"/>
      <c r="T58" s="383"/>
      <c r="U58" s="383"/>
      <c r="V58" s="383"/>
      <c r="W58" s="383"/>
    </row>
    <row r="59" spans="1:23" s="310" customFormat="1" hidden="1" outlineLevel="1">
      <c r="A59" s="174"/>
      <c r="B59" s="336">
        <v>2</v>
      </c>
      <c r="C59" s="175"/>
      <c r="D59" s="168"/>
      <c r="E59" s="169"/>
      <c r="F59" s="172"/>
      <c r="G59" s="257"/>
      <c r="H59" s="170"/>
      <c r="I59" s="170"/>
      <c r="J59" s="170"/>
      <c r="K59" s="170"/>
      <c r="L59" s="170"/>
      <c r="M59" s="245"/>
      <c r="N59" s="170"/>
      <c r="O59" s="170"/>
      <c r="P59" s="279"/>
      <c r="Q59" s="192"/>
      <c r="R59" s="194"/>
      <c r="S59" s="382"/>
      <c r="T59" s="383"/>
      <c r="U59" s="383"/>
      <c r="V59" s="383"/>
      <c r="W59" s="383"/>
    </row>
    <row r="60" spans="1:23" s="310" customFormat="1" hidden="1" outlineLevel="1">
      <c r="A60" s="174"/>
      <c r="B60" s="336">
        <v>3</v>
      </c>
      <c r="C60" s="175"/>
      <c r="D60" s="168"/>
      <c r="E60" s="169"/>
      <c r="F60" s="169"/>
      <c r="G60" s="257"/>
      <c r="H60" s="170"/>
      <c r="I60" s="170"/>
      <c r="J60" s="170"/>
      <c r="K60" s="170"/>
      <c r="L60" s="170"/>
      <c r="M60" s="245"/>
      <c r="N60" s="170"/>
      <c r="O60" s="170"/>
      <c r="P60" s="279"/>
      <c r="Q60" s="192"/>
      <c r="R60" s="194"/>
      <c r="S60" s="382"/>
      <c r="T60" s="383"/>
      <c r="U60" s="383"/>
      <c r="V60" s="383"/>
      <c r="W60" s="383"/>
    </row>
    <row r="61" spans="1:23" s="310" customFormat="1" hidden="1" outlineLevel="1">
      <c r="A61" s="174"/>
      <c r="B61" s="336">
        <v>4</v>
      </c>
      <c r="C61" s="175"/>
      <c r="D61" s="168"/>
      <c r="E61" s="169"/>
      <c r="F61" s="172"/>
      <c r="G61" s="257"/>
      <c r="H61" s="170"/>
      <c r="I61" s="170"/>
      <c r="J61" s="170"/>
      <c r="K61" s="170"/>
      <c r="L61" s="170"/>
      <c r="M61" s="245"/>
      <c r="N61" s="170"/>
      <c r="O61" s="170"/>
      <c r="P61" s="279"/>
      <c r="Q61" s="192"/>
      <c r="R61" s="194"/>
      <c r="S61" s="382"/>
      <c r="T61" s="383"/>
      <c r="U61" s="383"/>
      <c r="V61" s="383"/>
      <c r="W61" s="383"/>
    </row>
    <row r="62" spans="1:23" s="310" customFormat="1" hidden="1" outlineLevel="1">
      <c r="A62" s="174"/>
      <c r="B62" s="336">
        <v>5</v>
      </c>
      <c r="C62" s="175"/>
      <c r="D62" s="168"/>
      <c r="E62" s="169"/>
      <c r="F62" s="169"/>
      <c r="G62" s="257"/>
      <c r="H62" s="170"/>
      <c r="I62" s="170"/>
      <c r="J62" s="170"/>
      <c r="K62" s="170"/>
      <c r="L62" s="170"/>
      <c r="M62" s="245"/>
      <c r="N62" s="170"/>
      <c r="O62" s="170"/>
      <c r="P62" s="279"/>
      <c r="Q62" s="192"/>
      <c r="R62" s="194"/>
      <c r="S62" s="382"/>
      <c r="T62" s="383"/>
      <c r="U62" s="383"/>
      <c r="V62" s="383"/>
      <c r="W62" s="383"/>
    </row>
    <row r="63" spans="1:23" s="310" customFormat="1" hidden="1" outlineLevel="1">
      <c r="A63" s="174"/>
      <c r="B63" s="336">
        <v>6</v>
      </c>
      <c r="C63" s="175"/>
      <c r="D63" s="168"/>
      <c r="E63" s="169"/>
      <c r="F63" s="169"/>
      <c r="G63" s="257"/>
      <c r="H63" s="170"/>
      <c r="I63" s="170"/>
      <c r="J63" s="170"/>
      <c r="K63" s="170"/>
      <c r="L63" s="170"/>
      <c r="M63" s="245"/>
      <c r="N63" s="170"/>
      <c r="O63" s="170"/>
      <c r="P63" s="279"/>
      <c r="Q63" s="192"/>
      <c r="R63" s="194"/>
      <c r="S63" s="382"/>
      <c r="T63" s="383"/>
      <c r="U63" s="383"/>
      <c r="V63" s="383"/>
      <c r="W63" s="383"/>
    </row>
    <row r="64" spans="1:23" s="310" customFormat="1" hidden="1" outlineLevel="1">
      <c r="A64" s="174"/>
      <c r="B64" s="336">
        <v>7</v>
      </c>
      <c r="C64" s="175"/>
      <c r="D64" s="168"/>
      <c r="E64" s="169"/>
      <c r="F64" s="169"/>
      <c r="G64" s="257"/>
      <c r="H64" s="170"/>
      <c r="I64" s="170"/>
      <c r="J64" s="170"/>
      <c r="K64" s="170"/>
      <c r="L64" s="170"/>
      <c r="M64" s="245"/>
      <c r="N64" s="170"/>
      <c r="O64" s="170"/>
      <c r="P64" s="279"/>
      <c r="Q64" s="192"/>
      <c r="R64" s="194"/>
      <c r="S64" s="382"/>
      <c r="T64" s="383"/>
      <c r="U64" s="383"/>
      <c r="V64" s="383"/>
      <c r="W64" s="383"/>
    </row>
    <row r="65" spans="1:23"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row>
    <row r="66" spans="1:23" s="309" customFormat="1" ht="20.25" collapsed="1">
      <c r="A66" s="250"/>
      <c r="B66" s="358" t="s">
        <v>369</v>
      </c>
      <c r="C66" s="359" t="s">
        <v>404</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381"/>
      <c r="U66" s="381"/>
      <c r="V66" s="381"/>
      <c r="W66" s="381"/>
    </row>
    <row r="67" spans="1:23" s="310" customFormat="1" ht="25.5" hidden="1" outlineLevel="2">
      <c r="A67" s="2"/>
      <c r="B67" s="2"/>
      <c r="C67" s="337" t="s">
        <v>1082</v>
      </c>
      <c r="D67" s="191"/>
      <c r="E67" s="192"/>
      <c r="F67" s="192"/>
      <c r="G67" s="279"/>
      <c r="H67" s="193"/>
      <c r="I67" s="193"/>
      <c r="J67" s="193"/>
      <c r="K67" s="193"/>
      <c r="L67" s="193"/>
      <c r="M67" s="279"/>
      <c r="N67" s="193"/>
      <c r="O67" s="193"/>
      <c r="P67" s="279"/>
      <c r="Q67" s="192"/>
      <c r="R67" s="194"/>
      <c r="S67" s="382"/>
      <c r="T67" s="383"/>
      <c r="U67" s="396"/>
      <c r="V67" s="396"/>
      <c r="W67" s="396"/>
    </row>
    <row r="68" spans="1:23" s="310" customFormat="1" ht="63.75" hidden="1" outlineLevel="2">
      <c r="A68" s="2"/>
      <c r="B68" s="2"/>
      <c r="C68" s="337" t="s">
        <v>1081</v>
      </c>
      <c r="D68" s="191"/>
      <c r="E68" s="192"/>
      <c r="F68" s="192"/>
      <c r="G68" s="279"/>
      <c r="H68" s="193"/>
      <c r="I68" s="193"/>
      <c r="J68" s="193"/>
      <c r="K68" s="193"/>
      <c r="L68" s="193"/>
      <c r="M68" s="279"/>
      <c r="N68" s="193"/>
      <c r="O68" s="193"/>
      <c r="P68" s="279"/>
      <c r="Q68" s="192"/>
      <c r="R68" s="194"/>
      <c r="S68" s="382"/>
      <c r="T68" s="383"/>
      <c r="U68" s="396"/>
      <c r="V68" s="396"/>
      <c r="W68" s="396"/>
    </row>
    <row r="69" spans="1:23" s="310" customFormat="1" ht="25.5" hidden="1" outlineLevel="2">
      <c r="A69" s="2"/>
      <c r="B69" s="2"/>
      <c r="C69" s="337" t="s">
        <v>652</v>
      </c>
      <c r="D69" s="191"/>
      <c r="E69" s="192"/>
      <c r="F69" s="192"/>
      <c r="G69" s="279"/>
      <c r="H69" s="193"/>
      <c r="I69" s="193"/>
      <c r="J69" s="193"/>
      <c r="K69" s="193"/>
      <c r="L69" s="193"/>
      <c r="M69" s="279"/>
      <c r="N69" s="193"/>
      <c r="O69" s="193"/>
      <c r="P69" s="279"/>
      <c r="Q69" s="192"/>
      <c r="R69" s="194"/>
      <c r="S69" s="382"/>
      <c r="T69" s="383"/>
      <c r="U69" s="383"/>
      <c r="V69" s="383"/>
      <c r="W69" s="383"/>
    </row>
    <row r="70" spans="1:23" s="310" customFormat="1" hidden="1" outlineLevel="1">
      <c r="A70" s="174"/>
      <c r="B70" s="336">
        <v>1</v>
      </c>
      <c r="C70" s="175"/>
      <c r="D70" s="168"/>
      <c r="E70" s="169"/>
      <c r="F70" s="172"/>
      <c r="G70" s="257"/>
      <c r="H70" s="170"/>
      <c r="I70" s="170"/>
      <c r="J70" s="170"/>
      <c r="K70" s="170"/>
      <c r="L70" s="170"/>
      <c r="M70" s="245"/>
      <c r="N70" s="170"/>
      <c r="O70" s="170"/>
      <c r="P70" s="279"/>
      <c r="Q70" s="192"/>
      <c r="R70" s="194"/>
      <c r="S70" s="382"/>
      <c r="T70" s="383"/>
      <c r="U70" s="383"/>
      <c r="V70" s="383"/>
      <c r="W70" s="383"/>
    </row>
    <row r="71" spans="1:23" s="310" customFormat="1" hidden="1" outlineLevel="1">
      <c r="A71" s="174"/>
      <c r="B71" s="336">
        <v>2</v>
      </c>
      <c r="C71" s="175"/>
      <c r="D71" s="168"/>
      <c r="E71" s="169"/>
      <c r="F71" s="172"/>
      <c r="G71" s="257"/>
      <c r="H71" s="170"/>
      <c r="I71" s="170"/>
      <c r="J71" s="170"/>
      <c r="K71" s="170"/>
      <c r="L71" s="170"/>
      <c r="M71" s="245"/>
      <c r="N71" s="170"/>
      <c r="O71" s="170"/>
      <c r="P71" s="279"/>
      <c r="Q71" s="192"/>
      <c r="R71" s="194"/>
      <c r="S71" s="382"/>
      <c r="T71" s="383"/>
      <c r="U71" s="383"/>
      <c r="V71" s="383"/>
      <c r="W71" s="383"/>
    </row>
    <row r="72" spans="1:23" s="310" customFormat="1" hidden="1" outlineLevel="1">
      <c r="A72" s="174"/>
      <c r="B72" s="336">
        <v>3</v>
      </c>
      <c r="C72" s="175"/>
      <c r="D72" s="168"/>
      <c r="E72" s="169"/>
      <c r="F72" s="169"/>
      <c r="G72" s="257"/>
      <c r="H72" s="170"/>
      <c r="I72" s="170"/>
      <c r="J72" s="170"/>
      <c r="K72" s="170"/>
      <c r="L72" s="170"/>
      <c r="M72" s="245"/>
      <c r="N72" s="170"/>
      <c r="O72" s="170"/>
      <c r="P72" s="279"/>
      <c r="Q72" s="192"/>
      <c r="R72" s="194"/>
      <c r="S72" s="382"/>
      <c r="T72" s="383"/>
      <c r="U72" s="383"/>
      <c r="V72" s="383"/>
      <c r="W72" s="383"/>
    </row>
    <row r="73" spans="1:23" s="310" customFormat="1" hidden="1" outlineLevel="1">
      <c r="A73" s="174"/>
      <c r="B73" s="336">
        <v>4</v>
      </c>
      <c r="C73" s="175"/>
      <c r="D73" s="168"/>
      <c r="E73" s="169"/>
      <c r="F73" s="172"/>
      <c r="G73" s="257"/>
      <c r="H73" s="170"/>
      <c r="I73" s="170"/>
      <c r="J73" s="170"/>
      <c r="K73" s="170"/>
      <c r="L73" s="170"/>
      <c r="M73" s="245"/>
      <c r="N73" s="170"/>
      <c r="O73" s="170"/>
      <c r="P73" s="279"/>
      <c r="Q73" s="192"/>
      <c r="R73" s="194"/>
      <c r="S73" s="382"/>
      <c r="T73" s="383"/>
      <c r="U73" s="383"/>
      <c r="V73" s="383"/>
      <c r="W73" s="383"/>
    </row>
    <row r="74" spans="1:23" s="310" customFormat="1" hidden="1" outlineLevel="1">
      <c r="A74" s="174"/>
      <c r="B74" s="336">
        <v>5</v>
      </c>
      <c r="C74" s="175"/>
      <c r="D74" s="168"/>
      <c r="E74" s="169"/>
      <c r="F74" s="169"/>
      <c r="G74" s="257"/>
      <c r="H74" s="170"/>
      <c r="I74" s="170"/>
      <c r="J74" s="170"/>
      <c r="K74" s="170"/>
      <c r="L74" s="170"/>
      <c r="M74" s="245"/>
      <c r="N74" s="170"/>
      <c r="O74" s="170"/>
      <c r="P74" s="279"/>
      <c r="Q74" s="192"/>
      <c r="R74" s="194"/>
      <c r="S74" s="382"/>
      <c r="T74" s="383"/>
      <c r="U74" s="383"/>
      <c r="V74" s="383"/>
      <c r="W74" s="383"/>
    </row>
    <row r="75" spans="1:23" s="310" customFormat="1" hidden="1" outlineLevel="1">
      <c r="A75" s="174"/>
      <c r="B75" s="336">
        <v>6</v>
      </c>
      <c r="C75" s="175"/>
      <c r="D75" s="168"/>
      <c r="E75" s="169"/>
      <c r="F75" s="169"/>
      <c r="G75" s="257"/>
      <c r="H75" s="170"/>
      <c r="I75" s="170"/>
      <c r="J75" s="170"/>
      <c r="K75" s="170"/>
      <c r="L75" s="170"/>
      <c r="M75" s="245"/>
      <c r="N75" s="170"/>
      <c r="O75" s="170"/>
      <c r="P75" s="279"/>
      <c r="Q75" s="192"/>
      <c r="R75" s="194"/>
      <c r="S75" s="382"/>
      <c r="T75" s="383"/>
      <c r="U75" s="383"/>
      <c r="V75" s="383"/>
      <c r="W75" s="383"/>
    </row>
    <row r="76" spans="1:23" s="310" customFormat="1" hidden="1" outlineLevel="1">
      <c r="A76" s="174"/>
      <c r="B76" s="336">
        <v>7</v>
      </c>
      <c r="C76" s="175"/>
      <c r="D76" s="168"/>
      <c r="E76" s="169"/>
      <c r="F76" s="169"/>
      <c r="G76" s="257"/>
      <c r="H76" s="170"/>
      <c r="I76" s="170"/>
      <c r="J76" s="170"/>
      <c r="K76" s="170"/>
      <c r="L76" s="170"/>
      <c r="M76" s="245"/>
      <c r="N76" s="170"/>
      <c r="O76" s="170"/>
      <c r="P76" s="279"/>
      <c r="Q76" s="192"/>
      <c r="R76" s="194"/>
      <c r="S76" s="382"/>
      <c r="T76" s="383"/>
      <c r="U76" s="383"/>
      <c r="V76" s="383"/>
      <c r="W76" s="383"/>
    </row>
    <row r="77" spans="1:23"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94"/>
      <c r="S77" s="382"/>
      <c r="T77" s="383"/>
      <c r="U77" s="383"/>
      <c r="V77" s="383"/>
      <c r="W77" s="383"/>
    </row>
    <row r="78" spans="1:23" s="309" customFormat="1" ht="31.5" collapsed="1">
      <c r="A78" s="250"/>
      <c r="B78" s="358" t="s">
        <v>370</v>
      </c>
      <c r="C78" s="335" t="s">
        <v>405</v>
      </c>
      <c r="D78" s="259"/>
      <c r="E78" s="260"/>
      <c r="F78" s="260"/>
      <c r="G78" s="262"/>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381"/>
      <c r="U78" s="381"/>
      <c r="V78" s="381"/>
      <c r="W78" s="381"/>
    </row>
    <row r="79" spans="1:23" s="310" customFormat="1" ht="25.5" hidden="1" outlineLevel="2">
      <c r="A79" s="2"/>
      <c r="B79" s="2"/>
      <c r="C79" s="337" t="s">
        <v>1084</v>
      </c>
      <c r="D79" s="191"/>
      <c r="E79" s="192"/>
      <c r="F79" s="192"/>
      <c r="G79" s="279"/>
      <c r="H79" s="193"/>
      <c r="I79" s="193"/>
      <c r="J79" s="193"/>
      <c r="K79" s="193"/>
      <c r="L79" s="193"/>
      <c r="M79" s="279"/>
      <c r="N79" s="193"/>
      <c r="O79" s="193"/>
      <c r="P79" s="279"/>
      <c r="Q79" s="192"/>
      <c r="R79" s="194"/>
      <c r="S79" s="382"/>
      <c r="T79" s="383"/>
      <c r="U79" s="396"/>
      <c r="V79" s="396"/>
      <c r="W79" s="396"/>
    </row>
    <row r="80" spans="1:23" s="310" customFormat="1" ht="63.75" hidden="1" outlineLevel="2">
      <c r="A80" s="2"/>
      <c r="B80" s="2"/>
      <c r="C80" s="337" t="s">
        <v>1083</v>
      </c>
      <c r="D80" s="191"/>
      <c r="E80" s="192"/>
      <c r="F80" s="192"/>
      <c r="G80" s="279"/>
      <c r="H80" s="193"/>
      <c r="I80" s="193"/>
      <c r="J80" s="193"/>
      <c r="K80" s="193"/>
      <c r="L80" s="193"/>
      <c r="M80" s="279"/>
      <c r="N80" s="193"/>
      <c r="O80" s="193"/>
      <c r="P80" s="279"/>
      <c r="Q80" s="192"/>
      <c r="R80" s="194"/>
      <c r="S80" s="382"/>
      <c r="T80" s="383"/>
      <c r="U80" s="396"/>
      <c r="V80" s="396"/>
      <c r="W80" s="396"/>
    </row>
    <row r="81" spans="1:23" s="310" customFormat="1" ht="76.5" hidden="1" outlineLevel="2">
      <c r="A81" s="2"/>
      <c r="B81" s="2"/>
      <c r="C81" s="337" t="s">
        <v>90</v>
      </c>
      <c r="D81" s="191"/>
      <c r="E81" s="192"/>
      <c r="F81" s="192"/>
      <c r="G81" s="279"/>
      <c r="H81" s="193"/>
      <c r="I81" s="193"/>
      <c r="J81" s="193"/>
      <c r="K81" s="193"/>
      <c r="L81" s="193"/>
      <c r="M81" s="279"/>
      <c r="N81" s="193"/>
      <c r="O81" s="193"/>
      <c r="P81" s="279"/>
      <c r="Q81" s="192"/>
      <c r="R81" s="194"/>
      <c r="S81" s="382"/>
      <c r="T81" s="383"/>
      <c r="U81" s="383"/>
      <c r="V81" s="383"/>
      <c r="W81" s="383"/>
    </row>
    <row r="82" spans="1:23" s="310" customFormat="1" hidden="1" outlineLevel="1">
      <c r="A82" s="174"/>
      <c r="B82" s="336">
        <v>1</v>
      </c>
      <c r="C82" s="175"/>
      <c r="D82" s="168"/>
      <c r="E82" s="169"/>
      <c r="F82" s="172"/>
      <c r="G82" s="257"/>
      <c r="H82" s="170"/>
      <c r="I82" s="170"/>
      <c r="J82" s="170"/>
      <c r="K82" s="170"/>
      <c r="L82" s="170"/>
      <c r="M82" s="245"/>
      <c r="N82" s="170"/>
      <c r="O82" s="170"/>
      <c r="P82" s="279"/>
      <c r="Q82" s="192"/>
      <c r="R82" s="194"/>
      <c r="S82" s="382"/>
      <c r="T82" s="383"/>
      <c r="U82" s="383"/>
      <c r="V82" s="383"/>
      <c r="W82" s="383"/>
    </row>
    <row r="83" spans="1:23" s="310" customFormat="1" hidden="1" outlineLevel="1">
      <c r="A83" s="174"/>
      <c r="B83" s="336">
        <v>2</v>
      </c>
      <c r="C83" s="175"/>
      <c r="D83" s="168"/>
      <c r="E83" s="169"/>
      <c r="F83" s="172"/>
      <c r="G83" s="257"/>
      <c r="H83" s="170"/>
      <c r="I83" s="170"/>
      <c r="J83" s="170"/>
      <c r="K83" s="170"/>
      <c r="L83" s="170"/>
      <c r="M83" s="245"/>
      <c r="N83" s="170"/>
      <c r="O83" s="170"/>
      <c r="P83" s="279"/>
      <c r="Q83" s="192"/>
      <c r="R83" s="194"/>
      <c r="S83" s="382"/>
      <c r="T83" s="383"/>
      <c r="U83" s="383"/>
      <c r="V83" s="383"/>
      <c r="W83" s="383"/>
    </row>
    <row r="84" spans="1:23" s="310" customFormat="1" hidden="1" outlineLevel="1">
      <c r="A84" s="174"/>
      <c r="B84" s="336">
        <v>3</v>
      </c>
      <c r="C84" s="175"/>
      <c r="D84" s="168"/>
      <c r="E84" s="169"/>
      <c r="F84" s="169"/>
      <c r="G84" s="257"/>
      <c r="H84" s="170"/>
      <c r="I84" s="170"/>
      <c r="J84" s="170"/>
      <c r="K84" s="170"/>
      <c r="L84" s="170"/>
      <c r="M84" s="245"/>
      <c r="N84" s="170"/>
      <c r="O84" s="170"/>
      <c r="P84" s="279"/>
      <c r="Q84" s="192"/>
      <c r="R84" s="194"/>
      <c r="S84" s="382"/>
      <c r="T84" s="383"/>
      <c r="U84" s="383"/>
      <c r="V84" s="383"/>
      <c r="W84" s="383"/>
    </row>
    <row r="85" spans="1:23" s="310" customFormat="1" hidden="1" outlineLevel="1">
      <c r="A85" s="174"/>
      <c r="B85" s="336">
        <v>4</v>
      </c>
      <c r="C85" s="175"/>
      <c r="D85" s="168"/>
      <c r="E85" s="169"/>
      <c r="F85" s="172"/>
      <c r="G85" s="257"/>
      <c r="H85" s="170"/>
      <c r="I85" s="170"/>
      <c r="J85" s="170"/>
      <c r="K85" s="170"/>
      <c r="L85" s="170"/>
      <c r="M85" s="245"/>
      <c r="N85" s="170"/>
      <c r="O85" s="170"/>
      <c r="P85" s="279"/>
      <c r="Q85" s="192"/>
      <c r="R85" s="194"/>
      <c r="S85" s="382"/>
      <c r="T85" s="383"/>
      <c r="U85" s="383"/>
      <c r="V85" s="383"/>
      <c r="W85" s="383"/>
    </row>
    <row r="86" spans="1:23" s="310" customFormat="1" hidden="1" outlineLevel="1">
      <c r="A86" s="174"/>
      <c r="B86" s="336">
        <v>5</v>
      </c>
      <c r="C86" s="175"/>
      <c r="D86" s="168"/>
      <c r="E86" s="169"/>
      <c r="F86" s="169"/>
      <c r="G86" s="257"/>
      <c r="H86" s="170"/>
      <c r="I86" s="170"/>
      <c r="J86" s="170"/>
      <c r="K86" s="170"/>
      <c r="L86" s="170"/>
      <c r="M86" s="245"/>
      <c r="N86" s="170"/>
      <c r="O86" s="170"/>
      <c r="P86" s="279"/>
      <c r="Q86" s="192"/>
      <c r="R86" s="194"/>
      <c r="S86" s="382"/>
      <c r="T86" s="383"/>
      <c r="U86" s="383"/>
      <c r="V86" s="383"/>
      <c r="W86" s="383"/>
    </row>
    <row r="87" spans="1:23" s="310" customFormat="1" hidden="1" outlineLevel="1">
      <c r="A87" s="174"/>
      <c r="B87" s="336">
        <v>6</v>
      </c>
      <c r="C87" s="175"/>
      <c r="D87" s="168"/>
      <c r="E87" s="169"/>
      <c r="F87" s="169"/>
      <c r="G87" s="257"/>
      <c r="H87" s="170"/>
      <c r="I87" s="170"/>
      <c r="J87" s="170"/>
      <c r="K87" s="170"/>
      <c r="L87" s="170"/>
      <c r="M87" s="245"/>
      <c r="N87" s="170"/>
      <c r="O87" s="170"/>
      <c r="P87" s="279"/>
      <c r="Q87" s="192"/>
      <c r="R87" s="194"/>
      <c r="S87" s="382"/>
      <c r="T87" s="383"/>
      <c r="U87" s="383"/>
      <c r="V87" s="383"/>
      <c r="W87" s="383"/>
    </row>
    <row r="88" spans="1:23" s="310" customFormat="1" hidden="1" outlineLevel="1">
      <c r="A88" s="174"/>
      <c r="B88" s="336">
        <v>7</v>
      </c>
      <c r="C88" s="175"/>
      <c r="D88" s="168"/>
      <c r="E88" s="169"/>
      <c r="F88" s="169"/>
      <c r="G88" s="257"/>
      <c r="H88" s="170"/>
      <c r="I88" s="170"/>
      <c r="J88" s="170"/>
      <c r="K88" s="170"/>
      <c r="L88" s="170"/>
      <c r="M88" s="245"/>
      <c r="N88" s="170"/>
      <c r="O88" s="170"/>
      <c r="P88" s="279"/>
      <c r="Q88" s="192"/>
      <c r="R88" s="194"/>
      <c r="S88" s="382"/>
      <c r="T88" s="383"/>
      <c r="U88" s="383"/>
      <c r="V88" s="383"/>
      <c r="W88" s="383"/>
    </row>
    <row r="89" spans="1:23"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94"/>
      <c r="S89" s="382"/>
      <c r="T89" s="383"/>
      <c r="U89" s="383"/>
      <c r="V89" s="383"/>
      <c r="W89" s="383"/>
    </row>
    <row r="90" spans="1:23" s="309" customFormat="1" ht="31.5" collapsed="1">
      <c r="A90" s="250"/>
      <c r="B90" s="358" t="s">
        <v>371</v>
      </c>
      <c r="C90" s="335" t="s">
        <v>1085</v>
      </c>
      <c r="D90" s="259"/>
      <c r="E90" s="260"/>
      <c r="F90" s="260"/>
      <c r="G90" s="262"/>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62"/>
      <c r="Q90" s="443" t="str">
        <f>IF(COUNTA(Q93:Q101)=0,"",COUNTA(Q93:Q101))</f>
        <v/>
      </c>
      <c r="R90" s="229"/>
      <c r="S90" s="351">
        <f>IF(R90=Instructions!$B$25,Instructions!$C$25,IF(R90=Instructions!$B$26,Instructions!$C$26,IF(R90=Instructions!$B$27,Instructions!$C$27,0)))</f>
        <v>0</v>
      </c>
      <c r="T90" s="381"/>
      <c r="U90" s="381"/>
      <c r="V90" s="381"/>
      <c r="W90" s="381"/>
    </row>
    <row r="91" spans="1:23" s="310" customFormat="1" ht="38.25" hidden="1" outlineLevel="2">
      <c r="A91" s="2"/>
      <c r="B91" s="2"/>
      <c r="C91" s="337" t="s">
        <v>1087</v>
      </c>
      <c r="D91" s="191"/>
      <c r="E91" s="192"/>
      <c r="F91" s="192"/>
      <c r="G91" s="279"/>
      <c r="H91" s="193"/>
      <c r="I91" s="193"/>
      <c r="J91" s="193"/>
      <c r="K91" s="193"/>
      <c r="L91" s="193"/>
      <c r="M91" s="279"/>
      <c r="N91" s="193"/>
      <c r="O91" s="193"/>
      <c r="P91" s="279"/>
      <c r="Q91" s="192"/>
      <c r="R91" s="194"/>
      <c r="S91" s="382"/>
      <c r="T91" s="383"/>
      <c r="U91" s="396"/>
      <c r="V91" s="396"/>
      <c r="W91" s="396"/>
    </row>
    <row r="92" spans="1:23" s="310" customFormat="1" ht="38.25" hidden="1" outlineLevel="2">
      <c r="A92" s="2"/>
      <c r="B92" s="2"/>
      <c r="C92" s="337" t="s">
        <v>1086</v>
      </c>
      <c r="D92" s="191"/>
      <c r="E92" s="192"/>
      <c r="F92" s="192"/>
      <c r="G92" s="279"/>
      <c r="H92" s="193"/>
      <c r="I92" s="193"/>
      <c r="J92" s="193"/>
      <c r="K92" s="193"/>
      <c r="L92" s="193"/>
      <c r="M92" s="279"/>
      <c r="N92" s="193"/>
      <c r="O92" s="193"/>
      <c r="P92" s="279"/>
      <c r="Q92" s="192"/>
      <c r="R92" s="194"/>
      <c r="S92" s="382"/>
      <c r="T92" s="383"/>
      <c r="U92" s="396"/>
      <c r="V92" s="396"/>
      <c r="W92" s="396"/>
    </row>
    <row r="93" spans="1:23" s="310" customFormat="1" ht="25.5" hidden="1" outlineLevel="2">
      <c r="A93" s="2"/>
      <c r="B93" s="2"/>
      <c r="C93" s="337" t="s">
        <v>653</v>
      </c>
      <c r="D93" s="191"/>
      <c r="E93" s="192"/>
      <c r="F93" s="192"/>
      <c r="G93" s="279"/>
      <c r="H93" s="193"/>
      <c r="I93" s="193"/>
      <c r="J93" s="193"/>
      <c r="K93" s="193"/>
      <c r="L93" s="193"/>
      <c r="M93" s="279"/>
      <c r="N93" s="193"/>
      <c r="O93" s="193"/>
      <c r="P93" s="279"/>
      <c r="Q93" s="192"/>
      <c r="R93" s="194"/>
      <c r="S93" s="382"/>
      <c r="T93" s="383"/>
      <c r="U93" s="383"/>
      <c r="V93" s="383"/>
      <c r="W93" s="383"/>
    </row>
    <row r="94" spans="1:23" s="310" customFormat="1" hidden="1" outlineLevel="1">
      <c r="A94" s="174"/>
      <c r="B94" s="336">
        <v>1</v>
      </c>
      <c r="C94" s="175"/>
      <c r="D94" s="168"/>
      <c r="E94" s="169"/>
      <c r="F94" s="172"/>
      <c r="G94" s="257"/>
      <c r="H94" s="170"/>
      <c r="I94" s="170"/>
      <c r="J94" s="170"/>
      <c r="K94" s="170"/>
      <c r="L94" s="170"/>
      <c r="M94" s="245"/>
      <c r="N94" s="170"/>
      <c r="O94" s="170"/>
      <c r="P94" s="279"/>
      <c r="Q94" s="192"/>
      <c r="R94" s="194"/>
      <c r="S94" s="382"/>
      <c r="T94" s="383"/>
      <c r="U94" s="383"/>
      <c r="V94" s="383"/>
      <c r="W94" s="383"/>
    </row>
    <row r="95" spans="1:23" s="310" customFormat="1" hidden="1" outlineLevel="1">
      <c r="A95" s="174"/>
      <c r="B95" s="336">
        <v>2</v>
      </c>
      <c r="C95" s="175"/>
      <c r="D95" s="168"/>
      <c r="E95" s="169"/>
      <c r="F95" s="172"/>
      <c r="G95" s="257"/>
      <c r="H95" s="170"/>
      <c r="I95" s="170"/>
      <c r="J95" s="170"/>
      <c r="K95" s="170"/>
      <c r="L95" s="170"/>
      <c r="M95" s="245"/>
      <c r="N95" s="170"/>
      <c r="O95" s="170"/>
      <c r="P95" s="279"/>
      <c r="Q95" s="192"/>
      <c r="R95" s="194"/>
      <c r="S95" s="382"/>
      <c r="T95" s="383"/>
      <c r="U95" s="383"/>
      <c r="V95" s="383"/>
      <c r="W95" s="383"/>
    </row>
    <row r="96" spans="1:23" s="310" customFormat="1" hidden="1" outlineLevel="1">
      <c r="A96" s="174"/>
      <c r="B96" s="336">
        <v>3</v>
      </c>
      <c r="C96" s="175"/>
      <c r="D96" s="168"/>
      <c r="E96" s="169"/>
      <c r="F96" s="169"/>
      <c r="G96" s="257"/>
      <c r="H96" s="170"/>
      <c r="I96" s="170"/>
      <c r="J96" s="170"/>
      <c r="K96" s="170"/>
      <c r="L96" s="170"/>
      <c r="M96" s="245"/>
      <c r="N96" s="170"/>
      <c r="O96" s="170"/>
      <c r="P96" s="279"/>
      <c r="Q96" s="192"/>
      <c r="R96" s="194"/>
      <c r="S96" s="382"/>
      <c r="T96" s="383"/>
      <c r="U96" s="383"/>
      <c r="V96" s="383"/>
      <c r="W96" s="383"/>
    </row>
    <row r="97" spans="1:23" s="310" customFormat="1" hidden="1" outlineLevel="1">
      <c r="A97" s="174"/>
      <c r="B97" s="336">
        <v>4</v>
      </c>
      <c r="C97" s="175"/>
      <c r="D97" s="168"/>
      <c r="E97" s="169"/>
      <c r="F97" s="172"/>
      <c r="G97" s="257"/>
      <c r="H97" s="170"/>
      <c r="I97" s="170"/>
      <c r="J97" s="170"/>
      <c r="K97" s="170"/>
      <c r="L97" s="170"/>
      <c r="M97" s="245"/>
      <c r="N97" s="170"/>
      <c r="O97" s="170"/>
      <c r="P97" s="279"/>
      <c r="Q97" s="192"/>
      <c r="R97" s="194"/>
      <c r="S97" s="382"/>
      <c r="T97" s="383"/>
      <c r="U97" s="383"/>
      <c r="V97" s="383"/>
      <c r="W97" s="383"/>
    </row>
    <row r="98" spans="1:23" s="310" customFormat="1" hidden="1" outlineLevel="1">
      <c r="A98" s="174"/>
      <c r="B98" s="336">
        <v>5</v>
      </c>
      <c r="C98" s="175"/>
      <c r="D98" s="168"/>
      <c r="E98" s="169"/>
      <c r="F98" s="169"/>
      <c r="G98" s="257"/>
      <c r="H98" s="170"/>
      <c r="I98" s="170"/>
      <c r="J98" s="170"/>
      <c r="K98" s="170"/>
      <c r="L98" s="170"/>
      <c r="M98" s="245"/>
      <c r="N98" s="170"/>
      <c r="O98" s="170"/>
      <c r="P98" s="279"/>
      <c r="Q98" s="192"/>
      <c r="R98" s="194"/>
      <c r="S98" s="382"/>
      <c r="T98" s="383"/>
      <c r="U98" s="383"/>
      <c r="V98" s="383"/>
      <c r="W98" s="383"/>
    </row>
    <row r="99" spans="1:23" s="310" customFormat="1" hidden="1" outlineLevel="1">
      <c r="A99" s="174"/>
      <c r="B99" s="336">
        <v>6</v>
      </c>
      <c r="C99" s="175"/>
      <c r="D99" s="168"/>
      <c r="E99" s="169"/>
      <c r="F99" s="169"/>
      <c r="G99" s="257"/>
      <c r="H99" s="170"/>
      <c r="I99" s="170"/>
      <c r="J99" s="170"/>
      <c r="K99" s="170"/>
      <c r="L99" s="170"/>
      <c r="M99" s="245"/>
      <c r="N99" s="170"/>
      <c r="O99" s="170"/>
      <c r="P99" s="279"/>
      <c r="Q99" s="192"/>
      <c r="R99" s="194"/>
      <c r="S99" s="382"/>
      <c r="T99" s="383"/>
      <c r="U99" s="383"/>
      <c r="V99" s="383"/>
      <c r="W99" s="383"/>
    </row>
    <row r="100" spans="1:23" s="310" customFormat="1" hidden="1" outlineLevel="1">
      <c r="A100" s="174"/>
      <c r="B100" s="336">
        <v>7</v>
      </c>
      <c r="C100" s="175"/>
      <c r="D100" s="168"/>
      <c r="E100" s="169"/>
      <c r="F100" s="169"/>
      <c r="G100" s="257"/>
      <c r="H100" s="170"/>
      <c r="I100" s="170"/>
      <c r="J100" s="170"/>
      <c r="K100" s="170"/>
      <c r="L100" s="170"/>
      <c r="M100" s="245"/>
      <c r="N100" s="170"/>
      <c r="O100" s="170"/>
      <c r="P100" s="279"/>
      <c r="Q100" s="192"/>
      <c r="R100" s="194"/>
      <c r="S100" s="382"/>
      <c r="T100" s="383"/>
      <c r="U100" s="383"/>
      <c r="V100" s="383"/>
      <c r="W100" s="383"/>
    </row>
    <row r="101" spans="1:23"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94"/>
      <c r="S101" s="382"/>
      <c r="T101" s="383"/>
      <c r="U101" s="383"/>
      <c r="V101" s="383"/>
      <c r="W101" s="383"/>
    </row>
    <row r="102" spans="1:23" s="305" customFormat="1" ht="27.75">
      <c r="A102" s="239"/>
      <c r="B102" s="332" t="s">
        <v>490</v>
      </c>
      <c r="C102" s="333" t="s">
        <v>491</v>
      </c>
      <c r="D102" s="240"/>
      <c r="E102" s="241"/>
      <c r="F102" s="241"/>
      <c r="G102" s="242"/>
      <c r="H102" s="347">
        <f>SUM(H103,H114,H125,H136,H147,H157,H167,H178,H189,H199)</f>
        <v>0</v>
      </c>
      <c r="I102" s="347">
        <f>SUM(I103,I114,I125,I136,I147,I157,I167,I178,I189,I199)</f>
        <v>0</v>
      </c>
      <c r="J102" s="347">
        <f>SUM(J103,J114,J125,J136,J147,J157,J167,J178,J189,J199)</f>
        <v>0</v>
      </c>
      <c r="K102" s="347">
        <f>SUM(K103,K114,K125,K136,K147,K157,K167,K178,K189,K199)</f>
        <v>0</v>
      </c>
      <c r="L102" s="347">
        <f>SUM(L103,L114,L125,L136,L147,L157,L167,L178,L189,L199)</f>
        <v>0</v>
      </c>
      <c r="M102" s="237"/>
      <c r="N102" s="237"/>
      <c r="O102" s="348">
        <f>SUM(H102:L102)/(COUNT(H102:L102)*10)</f>
        <v>0</v>
      </c>
      <c r="P102" s="242"/>
      <c r="Q102" s="235"/>
      <c r="R102" s="228"/>
      <c r="S102" s="349">
        <f>AVERAGE(S103:S199)</f>
        <v>0</v>
      </c>
      <c r="T102" s="379"/>
      <c r="U102" s="379"/>
      <c r="V102" s="379"/>
      <c r="W102" s="379"/>
    </row>
    <row r="103" spans="1:23" s="306" customFormat="1" ht="31.5" collapsed="1">
      <c r="A103" s="243"/>
      <c r="B103" s="341" t="s">
        <v>489</v>
      </c>
      <c r="C103" s="335" t="s">
        <v>150</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row>
    <row r="104" spans="1:23" s="305" customFormat="1" ht="38.25" hidden="1" outlineLevel="2">
      <c r="A104" s="178"/>
      <c r="B104" s="4"/>
      <c r="C104" s="337" t="s">
        <v>1392</v>
      </c>
      <c r="D104" s="168"/>
      <c r="E104" s="169"/>
      <c r="F104" s="169"/>
      <c r="G104" s="257"/>
      <c r="H104" s="170"/>
      <c r="I104" s="170"/>
      <c r="J104" s="170"/>
      <c r="K104" s="170"/>
      <c r="L104" s="170"/>
      <c r="M104" s="245"/>
      <c r="N104" s="170"/>
      <c r="O104" s="170"/>
      <c r="P104" s="245"/>
      <c r="Q104" s="456"/>
      <c r="R104" s="171"/>
      <c r="S104" s="374"/>
      <c r="T104" s="379"/>
      <c r="U104" s="379"/>
      <c r="V104" s="379"/>
      <c r="W104" s="379"/>
    </row>
    <row r="105" spans="1:23" s="305" customFormat="1" ht="218.25" hidden="1" customHeight="1" outlineLevel="2">
      <c r="A105" s="178"/>
      <c r="B105" s="4"/>
      <c r="C105" s="337" t="s">
        <v>91</v>
      </c>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row>
    <row r="108" spans="1:23"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row>
    <row r="109" spans="1:23"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row>
    <row r="110" spans="1:23"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row>
    <row r="113" spans="1:23"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row>
    <row r="114" spans="1:23" s="306" customFormat="1" ht="31.5" collapsed="1">
      <c r="A114" s="243"/>
      <c r="B114" s="341" t="s">
        <v>380</v>
      </c>
      <c r="C114" s="335" t="s">
        <v>151</v>
      </c>
      <c r="D114" s="251"/>
      <c r="E114" s="255"/>
      <c r="F114" s="255"/>
      <c r="G114" s="256"/>
      <c r="H114" s="350" t="str">
        <f>IF(HasAffirmation(H117:H123,$O117:$O123),1,"")</f>
        <v/>
      </c>
      <c r="I114" s="350" t="str">
        <f>IF(HasAffirmation(I117:I123,$O117:$O123),1,"")</f>
        <v/>
      </c>
      <c r="J114" s="350" t="str">
        <f>IF(HasAffirmation(J117:J123,$O117:$O123),1,"")</f>
        <v/>
      </c>
      <c r="K114" s="350" t="str">
        <f>IF(HasAffirmation(K117:K123,$O117:$O123),1,"")</f>
        <v/>
      </c>
      <c r="L114" s="350" t="str">
        <f>IF(HasAffirmation(L117:L123,$O117:$O123),1,"")</f>
        <v/>
      </c>
      <c r="M114" s="254"/>
      <c r="N114" s="350">
        <f>COUNTA(N117:N123)</f>
        <v>0</v>
      </c>
      <c r="O114" s="350">
        <f>SUM(H114:L114)</f>
        <v>0</v>
      </c>
      <c r="P114" s="244"/>
      <c r="Q114" s="443" t="str">
        <f>IF(COUNTA(Q116:Q124)=0,"",COUNTA(Q116:Q124))</f>
        <v/>
      </c>
      <c r="R114" s="229"/>
      <c r="S114" s="351">
        <f>IF(R114=Instructions!$B$25,Instructions!$C$25,IF(R114=Instructions!$B$26,Instructions!$C$26,IF(R114=Instructions!$B$27,Instructions!$C$27,0)))</f>
        <v>0</v>
      </c>
      <c r="T114" s="384"/>
      <c r="U114" s="384"/>
      <c r="V114" s="384"/>
      <c r="W114" s="384"/>
    </row>
    <row r="115" spans="1:23" s="305" customFormat="1" ht="38.25" hidden="1" outlineLevel="2">
      <c r="A115" s="178"/>
      <c r="B115" s="4"/>
      <c r="C115" s="363" t="s">
        <v>1414</v>
      </c>
      <c r="D115" s="168"/>
      <c r="E115" s="169"/>
      <c r="F115" s="169"/>
      <c r="G115" s="257"/>
      <c r="H115" s="170"/>
      <c r="I115" s="170"/>
      <c r="J115" s="170"/>
      <c r="K115" s="170"/>
      <c r="L115" s="170"/>
      <c r="M115" s="245"/>
      <c r="N115" s="170"/>
      <c r="O115" s="170"/>
      <c r="P115" s="245"/>
      <c r="Q115" s="169"/>
      <c r="R115" s="171"/>
      <c r="S115" s="374"/>
    </row>
    <row r="116" spans="1:23" s="305" customFormat="1" ht="217.5" hidden="1" customHeight="1" outlineLevel="2">
      <c r="A116" s="178"/>
      <c r="B116" s="4"/>
      <c r="C116" s="337" t="s">
        <v>88</v>
      </c>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1</v>
      </c>
      <c r="C117" s="175"/>
      <c r="D117" s="168"/>
      <c r="E117" s="169"/>
      <c r="F117" s="172"/>
      <c r="G117" s="257"/>
      <c r="H117" s="170"/>
      <c r="I117" s="170"/>
      <c r="J117" s="170"/>
      <c r="K117" s="170"/>
      <c r="L117" s="170"/>
      <c r="M117" s="245"/>
      <c r="N117" s="170"/>
      <c r="O117" s="170"/>
      <c r="P117" s="245"/>
      <c r="Q117" s="169"/>
      <c r="R117" s="171"/>
      <c r="S117" s="374"/>
      <c r="T117" s="379"/>
      <c r="U117" s="379"/>
      <c r="V117" s="379"/>
      <c r="W117" s="379"/>
    </row>
    <row r="118" spans="1:23" s="305" customFormat="1" hidden="1" outlineLevel="1">
      <c r="A118" s="174"/>
      <c r="B118" s="336">
        <v>2</v>
      </c>
      <c r="C118" s="175"/>
      <c r="D118" s="168"/>
      <c r="E118" s="169"/>
      <c r="F118" s="172"/>
      <c r="G118" s="257"/>
      <c r="H118" s="170"/>
      <c r="I118" s="170"/>
      <c r="J118" s="170"/>
      <c r="K118" s="170"/>
      <c r="L118" s="170"/>
      <c r="M118" s="245"/>
      <c r="N118" s="170"/>
      <c r="O118" s="170"/>
      <c r="P118" s="245"/>
      <c r="Q118" s="169"/>
      <c r="R118" s="171"/>
      <c r="S118" s="374"/>
      <c r="T118" s="379"/>
      <c r="U118" s="379"/>
      <c r="V118" s="379"/>
      <c r="W118" s="379"/>
    </row>
    <row r="119" spans="1:23" s="305" customFormat="1" hidden="1" outlineLevel="1">
      <c r="A119" s="174"/>
      <c r="B119" s="336">
        <v>3</v>
      </c>
      <c r="C119" s="175"/>
      <c r="D119" s="168"/>
      <c r="E119" s="169"/>
      <c r="F119" s="169"/>
      <c r="G119" s="257"/>
      <c r="H119" s="170"/>
      <c r="I119" s="170"/>
      <c r="J119" s="170"/>
      <c r="K119" s="170"/>
      <c r="L119" s="170"/>
      <c r="M119" s="245"/>
      <c r="N119" s="170"/>
      <c r="O119" s="170"/>
      <c r="P119" s="245"/>
      <c r="Q119" s="169"/>
      <c r="R119" s="171"/>
      <c r="S119" s="374"/>
      <c r="T119" s="379"/>
      <c r="U119" s="379"/>
      <c r="V119" s="379"/>
      <c r="W119" s="379"/>
    </row>
    <row r="120" spans="1:23" s="305" customFormat="1" hidden="1" outlineLevel="1">
      <c r="A120" s="174"/>
      <c r="B120" s="336">
        <v>4</v>
      </c>
      <c r="C120" s="175"/>
      <c r="D120" s="168"/>
      <c r="E120" s="169"/>
      <c r="F120" s="172"/>
      <c r="G120" s="257"/>
      <c r="H120" s="170"/>
      <c r="I120" s="170"/>
      <c r="J120" s="170"/>
      <c r="K120" s="170"/>
      <c r="L120" s="170"/>
      <c r="M120" s="245"/>
      <c r="N120" s="170"/>
      <c r="O120" s="170"/>
      <c r="P120" s="245"/>
      <c r="Q120" s="169"/>
      <c r="R120" s="171"/>
      <c r="S120" s="374"/>
      <c r="T120" s="379"/>
      <c r="U120" s="379"/>
      <c r="V120" s="379"/>
      <c r="W120" s="379"/>
    </row>
    <row r="121" spans="1:23" s="305" customFormat="1" hidden="1" outlineLevel="1">
      <c r="A121" s="174"/>
      <c r="B121" s="336">
        <v>5</v>
      </c>
      <c r="C121" s="175"/>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6</v>
      </c>
      <c r="C122" s="175"/>
      <c r="D122" s="168"/>
      <c r="E122" s="169"/>
      <c r="F122" s="169"/>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7</v>
      </c>
      <c r="C123" s="175"/>
      <c r="D123" s="168"/>
      <c r="E123" s="169"/>
      <c r="F123" s="169"/>
      <c r="G123" s="257"/>
      <c r="H123" s="170"/>
      <c r="I123" s="170"/>
      <c r="J123" s="170"/>
      <c r="K123" s="170"/>
      <c r="L123" s="170"/>
      <c r="M123" s="245"/>
      <c r="N123" s="170"/>
      <c r="O123" s="170"/>
      <c r="P123" s="245"/>
      <c r="Q123" s="169"/>
      <c r="R123" s="171"/>
      <c r="S123" s="374"/>
      <c r="T123" s="379"/>
      <c r="U123" s="379"/>
      <c r="V123" s="379"/>
      <c r="W123" s="379"/>
    </row>
    <row r="124" spans="1:23" s="305" customFormat="1" ht="60" hidden="1" customHeight="1" outlineLevel="1">
      <c r="A124" s="174"/>
      <c r="B124" s="339" t="s">
        <v>353</v>
      </c>
      <c r="C124" s="175"/>
      <c r="D124" s="176"/>
      <c r="E124" s="169"/>
      <c r="F124" s="169"/>
      <c r="G124" s="265"/>
      <c r="H124" s="230"/>
      <c r="I124" s="230"/>
      <c r="J124" s="230"/>
      <c r="K124" s="230"/>
      <c r="L124" s="230"/>
      <c r="M124" s="238"/>
      <c r="N124" s="177"/>
      <c r="O124" s="177"/>
      <c r="P124" s="238"/>
      <c r="Q124" s="444"/>
      <c r="R124" s="171"/>
      <c r="S124" s="374"/>
      <c r="T124" s="379"/>
      <c r="U124" s="379"/>
      <c r="V124" s="379"/>
      <c r="W124" s="379"/>
    </row>
    <row r="125" spans="1:23" s="306" customFormat="1" ht="34.5" customHeight="1" collapsed="1">
      <c r="A125" s="243"/>
      <c r="B125" s="341" t="s">
        <v>382</v>
      </c>
      <c r="C125" s="335" t="s">
        <v>152</v>
      </c>
      <c r="D125" s="251"/>
      <c r="E125" s="255"/>
      <c r="F125" s="255"/>
      <c r="G125" s="256"/>
      <c r="H125" s="350" t="str">
        <f>IF(HasAffirmation(H128:H134,$O128:$O134),1,"")</f>
        <v/>
      </c>
      <c r="I125" s="350" t="str">
        <f>IF(HasAffirmation(I128:I134,$O128:$O134),1,"")</f>
        <v/>
      </c>
      <c r="J125" s="350" t="str">
        <f>IF(HasAffirmation(J128:J134,$O128:$O134),1,"")</f>
        <v/>
      </c>
      <c r="K125" s="350" t="str">
        <f>IF(HasAffirmation(K128:K134,$O128:$O134),1,"")</f>
        <v/>
      </c>
      <c r="L125" s="350" t="str">
        <f>IF(HasAffirmation(L128:L134,$O128:$O134),1,"")</f>
        <v/>
      </c>
      <c r="M125" s="254"/>
      <c r="N125" s="350">
        <f>COUNTA(N128:N134)</f>
        <v>0</v>
      </c>
      <c r="O125" s="350">
        <f>SUM(H125:L125)</f>
        <v>0</v>
      </c>
      <c r="P125" s="244"/>
      <c r="Q125" s="443" t="str">
        <f>IF(COUNTA(Q127:Q135)=0,"",COUNTA(Q127:Q135))</f>
        <v/>
      </c>
      <c r="R125" s="229"/>
      <c r="S125" s="351">
        <f>IF(R125=Instructions!$B$25,Instructions!$C$25,IF(R125=Instructions!$B$26,Instructions!$C$26,IF(R125=Instructions!$B$27,Instructions!$C$27,0)))</f>
        <v>0</v>
      </c>
      <c r="T125" s="384"/>
      <c r="U125" s="384"/>
      <c r="V125" s="384"/>
      <c r="W125" s="384"/>
    </row>
    <row r="126" spans="1:23" s="305" customFormat="1" ht="38.25" hidden="1" outlineLevel="2">
      <c r="A126" s="178"/>
      <c r="B126" s="4"/>
      <c r="C126" s="363" t="s">
        <v>1431</v>
      </c>
      <c r="D126" s="168"/>
      <c r="E126" s="169"/>
      <c r="F126" s="169"/>
      <c r="G126" s="257"/>
      <c r="H126" s="170"/>
      <c r="I126" s="170"/>
      <c r="J126" s="170"/>
      <c r="K126" s="170"/>
      <c r="L126" s="170"/>
      <c r="M126" s="245"/>
      <c r="N126" s="170"/>
      <c r="O126" s="170"/>
      <c r="P126" s="245"/>
      <c r="Q126" s="456"/>
      <c r="R126" s="171"/>
      <c r="S126" s="374"/>
      <c r="T126" s="379"/>
      <c r="U126" s="379"/>
      <c r="V126" s="379"/>
      <c r="W126" s="379"/>
    </row>
    <row r="127" spans="1:23" s="305" customFormat="1" ht="208.5" hidden="1" customHeight="1" outlineLevel="2">
      <c r="A127" s="178"/>
      <c r="B127" s="4"/>
      <c r="C127" s="337" t="s">
        <v>899</v>
      </c>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1</v>
      </c>
      <c r="C128" s="175"/>
      <c r="D128" s="168"/>
      <c r="E128" s="169"/>
      <c r="F128" s="172"/>
      <c r="G128" s="257"/>
      <c r="H128" s="170"/>
      <c r="I128" s="170"/>
      <c r="J128" s="170"/>
      <c r="K128" s="170"/>
      <c r="L128" s="170"/>
      <c r="M128" s="245"/>
      <c r="N128" s="170"/>
      <c r="O128" s="170"/>
      <c r="P128" s="245"/>
      <c r="Q128" s="169"/>
      <c r="R128" s="171"/>
      <c r="S128" s="374"/>
      <c r="T128" s="379"/>
      <c r="U128" s="379"/>
      <c r="V128" s="379"/>
      <c r="W128" s="379"/>
    </row>
    <row r="129" spans="1:23" s="305" customFormat="1" hidden="1" outlineLevel="1">
      <c r="A129" s="174"/>
      <c r="B129" s="336">
        <v>2</v>
      </c>
      <c r="C129" s="175"/>
      <c r="D129" s="168"/>
      <c r="E129" s="169"/>
      <c r="F129" s="172"/>
      <c r="G129" s="257"/>
      <c r="H129" s="170"/>
      <c r="I129" s="170"/>
      <c r="J129" s="170"/>
      <c r="K129" s="170"/>
      <c r="L129" s="170"/>
      <c r="M129" s="245"/>
      <c r="N129" s="170"/>
      <c r="O129" s="170"/>
      <c r="P129" s="245"/>
      <c r="Q129" s="169"/>
      <c r="R129" s="171"/>
      <c r="S129" s="374"/>
      <c r="T129" s="379"/>
      <c r="U129" s="379"/>
      <c r="V129" s="379"/>
      <c r="W129" s="379"/>
    </row>
    <row r="130" spans="1:23" s="305" customFormat="1" hidden="1" outlineLevel="1">
      <c r="A130" s="174"/>
      <c r="B130" s="336">
        <v>3</v>
      </c>
      <c r="C130" s="175"/>
      <c r="D130" s="168"/>
      <c r="E130" s="169"/>
      <c r="F130" s="169"/>
      <c r="G130" s="257"/>
      <c r="H130" s="170"/>
      <c r="I130" s="170"/>
      <c r="J130" s="170"/>
      <c r="K130" s="170"/>
      <c r="L130" s="170"/>
      <c r="M130" s="245"/>
      <c r="N130" s="170"/>
      <c r="O130" s="170"/>
      <c r="P130" s="245"/>
      <c r="Q130" s="169"/>
      <c r="R130" s="171"/>
      <c r="S130" s="374"/>
      <c r="T130" s="379"/>
      <c r="U130" s="379"/>
      <c r="V130" s="379"/>
      <c r="W130" s="379"/>
    </row>
    <row r="131" spans="1:23" s="305" customFormat="1" hidden="1" outlineLevel="1">
      <c r="A131" s="174"/>
      <c r="B131" s="336">
        <v>4</v>
      </c>
      <c r="C131" s="175"/>
      <c r="D131" s="168"/>
      <c r="E131" s="169"/>
      <c r="F131" s="172"/>
      <c r="G131" s="257"/>
      <c r="H131" s="170"/>
      <c r="I131" s="170"/>
      <c r="J131" s="170"/>
      <c r="K131" s="170"/>
      <c r="L131" s="170"/>
      <c r="M131" s="245"/>
      <c r="N131" s="170"/>
      <c r="O131" s="170"/>
      <c r="P131" s="245"/>
      <c r="Q131" s="169"/>
      <c r="R131" s="171"/>
      <c r="S131" s="374"/>
      <c r="T131" s="379"/>
      <c r="U131" s="379"/>
      <c r="V131" s="379"/>
      <c r="W131" s="379"/>
    </row>
    <row r="132" spans="1:23" s="305" customFormat="1" hidden="1" outlineLevel="1">
      <c r="A132" s="174"/>
      <c r="B132" s="336">
        <v>5</v>
      </c>
      <c r="C132" s="175"/>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6</v>
      </c>
      <c r="C133" s="175"/>
      <c r="D133" s="168"/>
      <c r="E133" s="169"/>
      <c r="F133" s="169"/>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7</v>
      </c>
      <c r="C134" s="175"/>
      <c r="D134" s="168"/>
      <c r="E134" s="169"/>
      <c r="F134" s="169"/>
      <c r="G134" s="257"/>
      <c r="H134" s="170"/>
      <c r="I134" s="170"/>
      <c r="J134" s="170"/>
      <c r="K134" s="170"/>
      <c r="L134" s="170"/>
      <c r="M134" s="245"/>
      <c r="N134" s="170"/>
      <c r="O134" s="170"/>
      <c r="P134" s="245"/>
      <c r="Q134" s="169"/>
      <c r="R134" s="171"/>
      <c r="S134" s="374"/>
      <c r="T134" s="379"/>
      <c r="U134" s="379"/>
      <c r="V134" s="379"/>
      <c r="W134" s="379"/>
    </row>
    <row r="135" spans="1:23" s="305" customFormat="1" ht="60" hidden="1" customHeight="1" outlineLevel="1">
      <c r="A135" s="174"/>
      <c r="B135" s="339" t="s">
        <v>353</v>
      </c>
      <c r="C135" s="175"/>
      <c r="D135" s="176"/>
      <c r="E135" s="169"/>
      <c r="F135" s="169"/>
      <c r="G135" s="265"/>
      <c r="H135" s="230"/>
      <c r="I135" s="230"/>
      <c r="J135" s="230"/>
      <c r="K135" s="230"/>
      <c r="L135" s="230"/>
      <c r="M135" s="238"/>
      <c r="N135" s="177"/>
      <c r="O135" s="177"/>
      <c r="P135" s="238"/>
      <c r="Q135" s="444"/>
      <c r="R135" s="171"/>
      <c r="S135" s="374"/>
      <c r="T135" s="379"/>
      <c r="U135" s="379"/>
      <c r="V135" s="379"/>
      <c r="W135" s="379"/>
    </row>
    <row r="136" spans="1:23" s="306" customFormat="1" ht="31.5" collapsed="1">
      <c r="A136" s="243"/>
      <c r="B136" s="341" t="s">
        <v>384</v>
      </c>
      <c r="C136" s="335" t="s">
        <v>153</v>
      </c>
      <c r="D136" s="251"/>
      <c r="E136" s="255"/>
      <c r="F136" s="255"/>
      <c r="G136" s="256"/>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44"/>
      <c r="Q136" s="443" t="str">
        <f>IF(COUNTA(Q138:Q146)=0,"",COUNTA(Q138:Q146))</f>
        <v/>
      </c>
      <c r="R136" s="229"/>
      <c r="S136" s="351">
        <f>IF(R136=Instructions!$B$25,Instructions!$C$25,IF(R136=Instructions!$B$26,Instructions!$C$26,IF(R136=Instructions!$B$27,Instructions!$C$27,0)))</f>
        <v>0</v>
      </c>
      <c r="T136" s="384"/>
      <c r="U136" s="384"/>
      <c r="V136" s="384"/>
      <c r="W136" s="384"/>
    </row>
    <row r="137" spans="1:23" s="305" customFormat="1" ht="51" hidden="1" outlineLevel="2">
      <c r="A137" s="178"/>
      <c r="B137" s="4"/>
      <c r="C137" s="337" t="s">
        <v>582</v>
      </c>
      <c r="D137" s="168"/>
      <c r="E137" s="169"/>
      <c r="F137" s="169"/>
      <c r="G137" s="257"/>
      <c r="H137" s="170"/>
      <c r="I137" s="170"/>
      <c r="J137" s="170"/>
      <c r="K137" s="170"/>
      <c r="L137" s="170"/>
      <c r="M137" s="245"/>
      <c r="N137" s="170"/>
      <c r="O137" s="170"/>
      <c r="P137" s="245"/>
      <c r="Q137" s="169"/>
      <c r="R137" s="171"/>
      <c r="S137" s="374"/>
      <c r="T137" s="385"/>
      <c r="U137" s="385"/>
      <c r="V137" s="385"/>
      <c r="W137" s="385"/>
    </row>
    <row r="138" spans="1:23" s="305" customFormat="1" ht="184.5" hidden="1" customHeight="1" outlineLevel="2">
      <c r="A138" s="178"/>
      <c r="B138" s="4"/>
      <c r="C138" s="337" t="s">
        <v>898</v>
      </c>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1</v>
      </c>
      <c r="C139" s="175"/>
      <c r="D139" s="168"/>
      <c r="E139" s="169"/>
      <c r="F139" s="172"/>
      <c r="G139" s="257"/>
      <c r="H139" s="170"/>
      <c r="I139" s="170"/>
      <c r="J139" s="170"/>
      <c r="K139" s="170"/>
      <c r="L139" s="170"/>
      <c r="M139" s="245"/>
      <c r="N139" s="170"/>
      <c r="O139" s="170"/>
      <c r="P139" s="245"/>
      <c r="Q139" s="169"/>
      <c r="R139" s="171"/>
      <c r="S139" s="374"/>
      <c r="T139" s="379"/>
      <c r="U139" s="379"/>
      <c r="V139" s="379"/>
      <c r="W139" s="379"/>
    </row>
    <row r="140" spans="1:23" s="305" customFormat="1" hidden="1" outlineLevel="1">
      <c r="A140" s="174"/>
      <c r="B140" s="336">
        <v>2</v>
      </c>
      <c r="C140" s="175"/>
      <c r="D140" s="168"/>
      <c r="E140" s="169"/>
      <c r="F140" s="172"/>
      <c r="G140" s="257"/>
      <c r="H140" s="170"/>
      <c r="I140" s="170"/>
      <c r="J140" s="170"/>
      <c r="K140" s="170"/>
      <c r="L140" s="170"/>
      <c r="M140" s="245"/>
      <c r="N140" s="170"/>
      <c r="O140" s="170"/>
      <c r="P140" s="245"/>
      <c r="Q140" s="169"/>
      <c r="R140" s="171"/>
      <c r="S140" s="374"/>
      <c r="T140" s="379"/>
      <c r="U140" s="379"/>
      <c r="V140" s="379"/>
      <c r="W140" s="379"/>
    </row>
    <row r="141" spans="1:23" s="305" customFormat="1" hidden="1" outlineLevel="1">
      <c r="A141" s="174"/>
      <c r="B141" s="336">
        <v>3</v>
      </c>
      <c r="C141" s="175"/>
      <c r="D141" s="168"/>
      <c r="E141" s="169"/>
      <c r="F141" s="169"/>
      <c r="G141" s="257"/>
      <c r="H141" s="170"/>
      <c r="I141" s="170"/>
      <c r="J141" s="170"/>
      <c r="K141" s="170"/>
      <c r="L141" s="170"/>
      <c r="M141" s="245"/>
      <c r="N141" s="170"/>
      <c r="O141" s="170"/>
      <c r="P141" s="245"/>
      <c r="Q141" s="169"/>
      <c r="R141" s="171"/>
      <c r="S141" s="374"/>
      <c r="T141" s="379"/>
      <c r="U141" s="379"/>
      <c r="V141" s="379"/>
      <c r="W141" s="379"/>
    </row>
    <row r="142" spans="1:23" s="305" customFormat="1" hidden="1" outlineLevel="1">
      <c r="A142" s="174"/>
      <c r="B142" s="336">
        <v>4</v>
      </c>
      <c r="C142" s="175"/>
      <c r="D142" s="168"/>
      <c r="E142" s="169"/>
      <c r="F142" s="172"/>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5</v>
      </c>
      <c r="C143" s="175"/>
      <c r="D143" s="168"/>
      <c r="E143" s="169"/>
      <c r="F143" s="169"/>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6</v>
      </c>
      <c r="C144" s="175"/>
      <c r="D144" s="168"/>
      <c r="E144" s="169"/>
      <c r="F144" s="169"/>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7</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c r="T146" s="379"/>
      <c r="U146" s="379"/>
      <c r="V146" s="379"/>
      <c r="W146" s="379"/>
    </row>
    <row r="147" spans="1:23" s="306" customFormat="1" ht="31.5" collapsed="1">
      <c r="A147" s="243"/>
      <c r="B147" s="341" t="s">
        <v>386</v>
      </c>
      <c r="C147" s="335" t="s">
        <v>154</v>
      </c>
      <c r="D147" s="251"/>
      <c r="E147" s="255"/>
      <c r="F147" s="255"/>
      <c r="G147" s="256"/>
      <c r="H147" s="350" t="str">
        <f>IF(HasAffirmation(H149:H155,$O149:$O155),1,"")</f>
        <v/>
      </c>
      <c r="I147" s="350" t="str">
        <f>IF(HasAffirmation(I149:I155,$O149:$O155),1,"")</f>
        <v/>
      </c>
      <c r="J147" s="350" t="str">
        <f>IF(HasAffirmation(J149:J155,$O149:$O155),1,"")</f>
        <v/>
      </c>
      <c r="K147" s="350" t="str">
        <f>IF(HasAffirmation(K149:K155,$O149:$O155),1,"")</f>
        <v/>
      </c>
      <c r="L147" s="350" t="str">
        <f>IF(HasAffirmation(L149:L155,$O149:$O155),1,"")</f>
        <v/>
      </c>
      <c r="M147" s="254"/>
      <c r="N147" s="350">
        <f>COUNTA(N149:N155)</f>
        <v>0</v>
      </c>
      <c r="O147" s="350">
        <f>SUM(H147:L147)</f>
        <v>0</v>
      </c>
      <c r="P147" s="244"/>
      <c r="Q147" s="443" t="str">
        <f>IF(COUNTA(Q148:Q156)=0,"",COUNTA(Q148:Q156))</f>
        <v/>
      </c>
      <c r="R147" s="229"/>
      <c r="S147" s="351">
        <f>IF(R147=Instructions!$B$25,Instructions!$C$25,IF(R147=Instructions!$B$26,Instructions!$C$26,IF(R147=Instructions!$B$27,Instructions!$C$27,0)))</f>
        <v>0</v>
      </c>
      <c r="T147" s="384"/>
      <c r="U147" s="384"/>
      <c r="V147" s="384"/>
      <c r="W147" s="384"/>
    </row>
    <row r="148" spans="1:23" s="305" customFormat="1" ht="254.25" hidden="1" customHeight="1" outlineLevel="2">
      <c r="A148" s="178"/>
      <c r="B148" s="4"/>
      <c r="C148" s="337" t="s">
        <v>900</v>
      </c>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1</v>
      </c>
      <c r="C149" s="175"/>
      <c r="D149" s="168"/>
      <c r="E149" s="169"/>
      <c r="F149" s="172"/>
      <c r="G149" s="257"/>
      <c r="H149" s="170"/>
      <c r="I149" s="170"/>
      <c r="J149" s="170"/>
      <c r="K149" s="170"/>
      <c r="L149" s="170"/>
      <c r="M149" s="245"/>
      <c r="N149" s="170"/>
      <c r="O149" s="170"/>
      <c r="P149" s="245"/>
      <c r="Q149" s="169"/>
      <c r="R149" s="171"/>
      <c r="S149" s="374"/>
      <c r="T149" s="379"/>
      <c r="U149" s="379"/>
      <c r="V149" s="379"/>
      <c r="W149" s="379"/>
    </row>
    <row r="150" spans="1:23" s="305" customFormat="1" hidden="1" outlineLevel="1">
      <c r="A150" s="174"/>
      <c r="B150" s="336">
        <v>2</v>
      </c>
      <c r="C150" s="175"/>
      <c r="D150" s="168"/>
      <c r="E150" s="169"/>
      <c r="F150" s="172"/>
      <c r="G150" s="257"/>
      <c r="H150" s="170"/>
      <c r="I150" s="170"/>
      <c r="J150" s="170"/>
      <c r="K150" s="170"/>
      <c r="L150" s="170"/>
      <c r="M150" s="245"/>
      <c r="N150" s="170"/>
      <c r="O150" s="170"/>
      <c r="P150" s="245"/>
      <c r="Q150" s="169"/>
      <c r="R150" s="171"/>
      <c r="S150" s="374"/>
      <c r="T150" s="379"/>
      <c r="U150" s="379"/>
      <c r="V150" s="379"/>
      <c r="W150" s="379"/>
    </row>
    <row r="151" spans="1:23" s="305" customFormat="1" hidden="1" outlineLevel="1">
      <c r="A151" s="174"/>
      <c r="B151" s="336">
        <v>3</v>
      </c>
      <c r="C151" s="175"/>
      <c r="D151" s="168"/>
      <c r="E151" s="169"/>
      <c r="F151" s="169"/>
      <c r="G151" s="257"/>
      <c r="H151" s="170"/>
      <c r="I151" s="170"/>
      <c r="J151" s="170"/>
      <c r="K151" s="170"/>
      <c r="L151" s="170"/>
      <c r="M151" s="245"/>
      <c r="N151" s="170"/>
      <c r="O151" s="170"/>
      <c r="P151" s="245"/>
      <c r="Q151" s="169"/>
      <c r="R151" s="171"/>
      <c r="S151" s="374"/>
      <c r="T151" s="379"/>
      <c r="U151" s="379"/>
      <c r="V151" s="379"/>
      <c r="W151" s="379"/>
    </row>
    <row r="152" spans="1:23" s="305" customFormat="1" hidden="1" outlineLevel="1">
      <c r="A152" s="174"/>
      <c r="B152" s="336">
        <v>4</v>
      </c>
      <c r="C152" s="175"/>
      <c r="D152" s="168"/>
      <c r="E152" s="169"/>
      <c r="F152" s="172"/>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5</v>
      </c>
      <c r="C153" s="175"/>
      <c r="D153" s="168"/>
      <c r="E153" s="169"/>
      <c r="F153" s="169"/>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6</v>
      </c>
      <c r="C154" s="175"/>
      <c r="D154" s="168"/>
      <c r="E154" s="169"/>
      <c r="F154" s="169"/>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7</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t="60.75" hidden="1" customHeight="1" outlineLevel="1">
      <c r="A156" s="174"/>
      <c r="B156" s="339" t="s">
        <v>353</v>
      </c>
      <c r="C156" s="175"/>
      <c r="D156" s="176"/>
      <c r="E156" s="169"/>
      <c r="F156" s="169"/>
      <c r="G156" s="265"/>
      <c r="H156" s="230"/>
      <c r="I156" s="230"/>
      <c r="J156" s="230"/>
      <c r="K156" s="230"/>
      <c r="L156" s="230"/>
      <c r="M156" s="238"/>
      <c r="N156" s="177"/>
      <c r="O156" s="177"/>
      <c r="P156" s="238"/>
      <c r="Q156" s="444"/>
      <c r="R156" s="171"/>
      <c r="S156" s="374"/>
      <c r="T156" s="379"/>
      <c r="U156" s="379"/>
      <c r="V156" s="379"/>
      <c r="W156" s="379"/>
    </row>
    <row r="157" spans="1:23" s="306" customFormat="1" ht="15.75" collapsed="1">
      <c r="A157" s="243"/>
      <c r="B157" s="341" t="s">
        <v>388</v>
      </c>
      <c r="C157" s="335" t="s">
        <v>993</v>
      </c>
      <c r="D157" s="251"/>
      <c r="E157" s="255"/>
      <c r="F157" s="255"/>
      <c r="G157" s="256"/>
      <c r="H157" s="350" t="str">
        <f>IF(HasAffirmation(H159:H165,$O159:$O165),1,"")</f>
        <v/>
      </c>
      <c r="I157" s="350" t="str">
        <f>IF(HasAffirmation(I159:I165,$O159:$O165),1,"")</f>
        <v/>
      </c>
      <c r="J157" s="350" t="str">
        <f>IF(HasAffirmation(J159:J165,$O159:$O165),1,"")</f>
        <v/>
      </c>
      <c r="K157" s="350" t="str">
        <f>IF(HasAffirmation(K159:K165,$O159:$O165),1,"")</f>
        <v/>
      </c>
      <c r="L157" s="350" t="str">
        <f>IF(HasAffirmation(L159:L165,$O159:$O165),1,"")</f>
        <v/>
      </c>
      <c r="M157" s="254"/>
      <c r="N157" s="350">
        <f>COUNTA(N159:N165)</f>
        <v>0</v>
      </c>
      <c r="O157" s="350">
        <f>SUM(H157:L157)</f>
        <v>0</v>
      </c>
      <c r="P157" s="244"/>
      <c r="Q157" s="443" t="str">
        <f>IF(COUNTA(Q158:Q166)=0,"",COUNTA(Q158:Q166))</f>
        <v/>
      </c>
      <c r="R157" s="229"/>
      <c r="S157" s="351">
        <f>IF(R157=Instructions!$B$25,Instructions!$C$25,IF(R157=Instructions!$B$26,Instructions!$C$26,IF(R157=Instructions!$B$27,Instructions!$C$27,0)))</f>
        <v>0</v>
      </c>
      <c r="T157" s="384"/>
      <c r="U157" s="384"/>
      <c r="V157" s="384"/>
      <c r="W157" s="384"/>
    </row>
    <row r="158" spans="1:23" s="305" customFormat="1" ht="261" hidden="1" customHeight="1" outlineLevel="2">
      <c r="A158" s="178"/>
      <c r="B158" s="4"/>
      <c r="C158" s="337" t="s">
        <v>901</v>
      </c>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1</v>
      </c>
      <c r="C159" s="175"/>
      <c r="D159" s="168"/>
      <c r="E159" s="169"/>
      <c r="F159" s="172"/>
      <c r="G159" s="257"/>
      <c r="H159" s="170"/>
      <c r="I159" s="170"/>
      <c r="J159" s="170"/>
      <c r="K159" s="170"/>
      <c r="L159" s="170"/>
      <c r="M159" s="245"/>
      <c r="N159" s="170"/>
      <c r="O159" s="170"/>
      <c r="P159" s="245"/>
      <c r="Q159" s="169"/>
      <c r="R159" s="171"/>
      <c r="S159" s="374"/>
      <c r="T159" s="379"/>
      <c r="U159" s="379"/>
      <c r="V159" s="379"/>
      <c r="W159" s="379"/>
    </row>
    <row r="160" spans="1:23" s="305" customFormat="1" hidden="1" outlineLevel="1">
      <c r="A160" s="174"/>
      <c r="B160" s="336">
        <v>2</v>
      </c>
      <c r="C160" s="175"/>
      <c r="D160" s="168"/>
      <c r="E160" s="169"/>
      <c r="F160" s="172"/>
      <c r="G160" s="257"/>
      <c r="H160" s="170"/>
      <c r="I160" s="170"/>
      <c r="J160" s="170"/>
      <c r="K160" s="170"/>
      <c r="L160" s="170"/>
      <c r="M160" s="245"/>
      <c r="N160" s="170"/>
      <c r="O160" s="170"/>
      <c r="P160" s="245"/>
      <c r="Q160" s="169"/>
      <c r="R160" s="171"/>
      <c r="S160" s="374"/>
      <c r="T160" s="379"/>
      <c r="U160" s="379"/>
      <c r="V160" s="379"/>
      <c r="W160" s="379"/>
    </row>
    <row r="161" spans="1:23" s="305" customFormat="1" hidden="1" outlineLevel="1">
      <c r="A161" s="174"/>
      <c r="B161" s="336">
        <v>3</v>
      </c>
      <c r="C161" s="175"/>
      <c r="D161" s="168"/>
      <c r="E161" s="169"/>
      <c r="F161" s="169"/>
      <c r="G161" s="257"/>
      <c r="H161" s="170"/>
      <c r="I161" s="170"/>
      <c r="J161" s="170"/>
      <c r="K161" s="170"/>
      <c r="L161" s="170"/>
      <c r="M161" s="245"/>
      <c r="N161" s="170"/>
      <c r="O161" s="170"/>
      <c r="P161" s="245"/>
      <c r="Q161" s="169"/>
      <c r="R161" s="171"/>
      <c r="S161" s="374"/>
      <c r="T161" s="379"/>
      <c r="U161" s="379"/>
      <c r="V161" s="379"/>
      <c r="W161" s="379"/>
    </row>
    <row r="162" spans="1:23" s="305" customFormat="1" hidden="1" outlineLevel="1">
      <c r="A162" s="174"/>
      <c r="B162" s="336">
        <v>4</v>
      </c>
      <c r="C162" s="175"/>
      <c r="D162" s="168"/>
      <c r="E162" s="169"/>
      <c r="F162" s="172"/>
      <c r="G162" s="257"/>
      <c r="H162" s="170"/>
      <c r="I162" s="170"/>
      <c r="J162" s="170"/>
      <c r="K162" s="170"/>
      <c r="L162" s="170"/>
      <c r="M162" s="245"/>
      <c r="N162" s="170"/>
      <c r="O162" s="170"/>
      <c r="P162" s="245"/>
      <c r="Q162" s="169"/>
      <c r="R162" s="171"/>
      <c r="S162" s="374"/>
      <c r="T162" s="379"/>
      <c r="U162" s="379"/>
      <c r="V162" s="379"/>
      <c r="W162" s="379"/>
    </row>
    <row r="163" spans="1:23" s="305" customFormat="1" hidden="1" outlineLevel="1">
      <c r="A163" s="174"/>
      <c r="B163" s="336">
        <v>5</v>
      </c>
      <c r="C163" s="175"/>
      <c r="D163" s="168"/>
      <c r="E163" s="169"/>
      <c r="F163" s="169"/>
      <c r="G163" s="257"/>
      <c r="H163" s="170"/>
      <c r="I163" s="170"/>
      <c r="J163" s="170"/>
      <c r="K163" s="170"/>
      <c r="L163" s="170"/>
      <c r="M163" s="245"/>
      <c r="N163" s="170"/>
      <c r="O163" s="170"/>
      <c r="P163" s="245"/>
      <c r="Q163" s="169"/>
      <c r="R163" s="171"/>
      <c r="S163" s="374"/>
      <c r="T163" s="379"/>
      <c r="U163" s="379"/>
      <c r="V163" s="379"/>
      <c r="W163" s="379"/>
    </row>
    <row r="164" spans="1:23" s="305" customFormat="1" hidden="1" outlineLevel="1">
      <c r="A164" s="174"/>
      <c r="B164" s="336">
        <v>6</v>
      </c>
      <c r="C164" s="175"/>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7</v>
      </c>
      <c r="C165" s="175"/>
      <c r="D165" s="168"/>
      <c r="E165" s="169"/>
      <c r="F165" s="169"/>
      <c r="G165" s="257"/>
      <c r="H165" s="170"/>
      <c r="I165" s="170"/>
      <c r="J165" s="170"/>
      <c r="K165" s="170"/>
      <c r="L165" s="170"/>
      <c r="M165" s="245"/>
      <c r="N165" s="170"/>
      <c r="O165" s="170"/>
      <c r="P165" s="245"/>
      <c r="Q165" s="169"/>
      <c r="R165" s="171"/>
      <c r="S165" s="374"/>
      <c r="T165" s="379"/>
      <c r="U165" s="379"/>
      <c r="V165" s="379"/>
      <c r="W165" s="379"/>
    </row>
    <row r="166" spans="1:23" s="305" customFormat="1" ht="60" hidden="1" customHeight="1" outlineLevel="1">
      <c r="A166" s="174"/>
      <c r="B166" s="339" t="s">
        <v>353</v>
      </c>
      <c r="C166" s="175"/>
      <c r="D166" s="176"/>
      <c r="E166" s="169"/>
      <c r="F166" s="169"/>
      <c r="G166" s="265"/>
      <c r="H166" s="230"/>
      <c r="I166" s="230"/>
      <c r="J166" s="230"/>
      <c r="K166" s="230"/>
      <c r="L166" s="230"/>
      <c r="M166" s="238"/>
      <c r="N166" s="177"/>
      <c r="O166" s="177"/>
      <c r="P166" s="238"/>
      <c r="Q166" s="444"/>
      <c r="R166" s="171"/>
      <c r="S166" s="374"/>
      <c r="T166" s="379"/>
      <c r="U166" s="379"/>
      <c r="V166" s="379"/>
      <c r="W166" s="379"/>
    </row>
    <row r="167" spans="1:23" s="306" customFormat="1" ht="31.5" collapsed="1">
      <c r="A167" s="243"/>
      <c r="B167" s="341" t="s">
        <v>389</v>
      </c>
      <c r="C167" s="335" t="s">
        <v>155</v>
      </c>
      <c r="D167" s="251"/>
      <c r="E167" s="255"/>
      <c r="F167" s="255"/>
      <c r="G167" s="256"/>
      <c r="H167" s="350" t="str">
        <f>IF(HasAffirmation(H170:H176,$O170:$O176),1,"")</f>
        <v/>
      </c>
      <c r="I167" s="350" t="str">
        <f>IF(HasAffirmation(I170:I176,$O170:$O176),1,"")</f>
        <v/>
      </c>
      <c r="J167" s="350" t="str">
        <f>IF(HasAffirmation(J170:J176,$O170:$O176),1,"")</f>
        <v/>
      </c>
      <c r="K167" s="350" t="str">
        <f>IF(HasAffirmation(K170:K176,$O170:$O176),1,"")</f>
        <v/>
      </c>
      <c r="L167" s="350" t="str">
        <f>IF(HasAffirmation(L170:L176,$O170:$O176),1,"")</f>
        <v/>
      </c>
      <c r="M167" s="254"/>
      <c r="N167" s="350">
        <f>COUNTA(N170:N176)</f>
        <v>0</v>
      </c>
      <c r="O167" s="350">
        <f>SUM(H167:L167)</f>
        <v>0</v>
      </c>
      <c r="P167" s="244"/>
      <c r="Q167" s="443" t="str">
        <f>IF(COUNTA(Q169:Q177)=0,"",COUNTA(Q169:Q177))</f>
        <v/>
      </c>
      <c r="R167" s="229"/>
      <c r="S167" s="351">
        <f>IF(R167=Instructions!$B$25,Instructions!$C$25,IF(R167=Instructions!$B$26,Instructions!$C$26,IF(R167=Instructions!$B$27,Instructions!$C$27,0)))</f>
        <v>0</v>
      </c>
      <c r="T167" s="384"/>
      <c r="U167" s="384"/>
      <c r="V167" s="384"/>
      <c r="W167" s="384"/>
    </row>
    <row r="168" spans="1:23" s="305" customFormat="1" ht="51" hidden="1" outlineLevel="2">
      <c r="A168" s="178"/>
      <c r="B168" s="4"/>
      <c r="C168" s="337" t="s">
        <v>643</v>
      </c>
      <c r="D168" s="168"/>
      <c r="E168" s="169"/>
      <c r="F168" s="169"/>
      <c r="G168" s="257"/>
      <c r="H168" s="170"/>
      <c r="I168" s="170"/>
      <c r="J168" s="170"/>
      <c r="K168" s="170"/>
      <c r="L168" s="170"/>
      <c r="M168" s="245"/>
      <c r="N168" s="170"/>
      <c r="O168" s="170"/>
      <c r="P168" s="245"/>
      <c r="Q168" s="169"/>
      <c r="R168" s="171"/>
      <c r="S168" s="374"/>
      <c r="T168" s="385"/>
      <c r="U168" s="385"/>
      <c r="V168" s="385"/>
      <c r="W168" s="385"/>
    </row>
    <row r="169" spans="1:23" s="305" customFormat="1" ht="282.75" hidden="1" customHeight="1" outlineLevel="2">
      <c r="A169" s="178"/>
      <c r="B169" s="4"/>
      <c r="C169" s="337" t="s">
        <v>902</v>
      </c>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1</v>
      </c>
      <c r="C170" s="175"/>
      <c r="D170" s="168"/>
      <c r="E170" s="169"/>
      <c r="F170" s="172"/>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2</v>
      </c>
      <c r="C171" s="175"/>
      <c r="D171" s="168"/>
      <c r="E171" s="169"/>
      <c r="F171" s="172"/>
      <c r="G171" s="257"/>
      <c r="H171" s="170"/>
      <c r="I171" s="170"/>
      <c r="J171" s="170"/>
      <c r="K171" s="170"/>
      <c r="L171" s="170"/>
      <c r="M171" s="245"/>
      <c r="N171" s="170"/>
      <c r="O171" s="170"/>
      <c r="P171" s="245"/>
      <c r="Q171" s="169"/>
      <c r="R171" s="171"/>
      <c r="S171" s="374"/>
      <c r="T171" s="379"/>
      <c r="U171" s="379"/>
      <c r="V171" s="379"/>
      <c r="W171" s="379"/>
    </row>
    <row r="172" spans="1:23" s="305" customFormat="1" hidden="1" outlineLevel="1">
      <c r="A172" s="174"/>
      <c r="B172" s="336">
        <v>3</v>
      </c>
      <c r="C172" s="175"/>
      <c r="D172" s="168"/>
      <c r="E172" s="169"/>
      <c r="F172" s="169"/>
      <c r="G172" s="257"/>
      <c r="H172" s="170"/>
      <c r="I172" s="170"/>
      <c r="J172" s="170"/>
      <c r="K172" s="170"/>
      <c r="L172" s="170"/>
      <c r="M172" s="245"/>
      <c r="N172" s="170"/>
      <c r="O172" s="170"/>
      <c r="P172" s="245"/>
      <c r="Q172" s="169"/>
      <c r="R172" s="171"/>
      <c r="S172" s="374"/>
      <c r="T172" s="379"/>
      <c r="U172" s="379"/>
      <c r="V172" s="379"/>
      <c r="W172" s="379"/>
    </row>
    <row r="173" spans="1:23" s="305" customFormat="1" hidden="1" outlineLevel="1">
      <c r="A173" s="174"/>
      <c r="B173" s="336">
        <v>4</v>
      </c>
      <c r="C173" s="175"/>
      <c r="D173" s="168"/>
      <c r="E173" s="169"/>
      <c r="F173" s="172"/>
      <c r="G173" s="257"/>
      <c r="H173" s="170"/>
      <c r="I173" s="170"/>
      <c r="J173" s="170"/>
      <c r="K173" s="170"/>
      <c r="L173" s="170"/>
      <c r="M173" s="245"/>
      <c r="N173" s="170"/>
      <c r="O173" s="170"/>
      <c r="P173" s="245"/>
      <c r="Q173" s="169"/>
      <c r="R173" s="171"/>
      <c r="S173" s="374"/>
      <c r="T173" s="379"/>
      <c r="U173" s="379"/>
      <c r="V173" s="379"/>
      <c r="W173" s="379"/>
    </row>
    <row r="174" spans="1:23" s="305" customFormat="1" hidden="1" outlineLevel="1">
      <c r="A174" s="174"/>
      <c r="B174" s="336">
        <v>5</v>
      </c>
      <c r="C174" s="175"/>
      <c r="D174" s="168"/>
      <c r="E174" s="169"/>
      <c r="F174" s="169"/>
      <c r="G174" s="257"/>
      <c r="H174" s="170"/>
      <c r="I174" s="170"/>
      <c r="J174" s="170"/>
      <c r="K174" s="170"/>
      <c r="L174" s="170"/>
      <c r="M174" s="245"/>
      <c r="N174" s="170"/>
      <c r="O174" s="170"/>
      <c r="P174" s="245"/>
      <c r="Q174" s="169"/>
      <c r="R174" s="171"/>
      <c r="S174" s="374"/>
      <c r="T174" s="379"/>
      <c r="U174" s="379"/>
      <c r="V174" s="379"/>
      <c r="W174" s="379"/>
    </row>
    <row r="175" spans="1:23" s="305" customFormat="1" hidden="1" outlineLevel="1">
      <c r="A175" s="174"/>
      <c r="B175" s="336">
        <v>6</v>
      </c>
      <c r="C175" s="175"/>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7</v>
      </c>
      <c r="C176" s="175"/>
      <c r="D176" s="168"/>
      <c r="E176" s="169"/>
      <c r="F176" s="169"/>
      <c r="G176" s="257"/>
      <c r="H176" s="170"/>
      <c r="I176" s="170"/>
      <c r="J176" s="170"/>
      <c r="K176" s="170"/>
      <c r="L176" s="170"/>
      <c r="M176" s="245"/>
      <c r="N176" s="170"/>
      <c r="O176" s="170"/>
      <c r="P176" s="245"/>
      <c r="Q176" s="169"/>
      <c r="R176" s="171"/>
      <c r="S176" s="374"/>
      <c r="T176" s="379"/>
      <c r="U176" s="379"/>
      <c r="V176" s="379"/>
      <c r="W176" s="379"/>
    </row>
    <row r="177" spans="1:23" s="305" customFormat="1" ht="60" hidden="1" customHeight="1" outlineLevel="1">
      <c r="A177" s="174"/>
      <c r="B177" s="339" t="s">
        <v>353</v>
      </c>
      <c r="C177" s="175"/>
      <c r="D177" s="176"/>
      <c r="E177" s="169"/>
      <c r="F177" s="169"/>
      <c r="G177" s="265"/>
      <c r="H177" s="230"/>
      <c r="I177" s="230"/>
      <c r="J177" s="230"/>
      <c r="K177" s="230"/>
      <c r="L177" s="230"/>
      <c r="M177" s="238"/>
      <c r="N177" s="177"/>
      <c r="O177" s="177"/>
      <c r="P177" s="238"/>
      <c r="Q177" s="444"/>
      <c r="R177" s="171"/>
      <c r="S177" s="374"/>
      <c r="T177" s="379"/>
      <c r="U177" s="379"/>
      <c r="V177" s="379"/>
      <c r="W177" s="379"/>
    </row>
    <row r="178" spans="1:23" s="306" customFormat="1" ht="31.5" collapsed="1">
      <c r="A178" s="243"/>
      <c r="B178" s="341" t="s">
        <v>391</v>
      </c>
      <c r="C178" s="335" t="s">
        <v>230</v>
      </c>
      <c r="D178" s="251"/>
      <c r="E178" s="255"/>
      <c r="F178" s="255"/>
      <c r="G178" s="256"/>
      <c r="H178" s="350" t="str">
        <f>IF(HasAffirmation(H181:H187,$O181:$O187),1,"")</f>
        <v/>
      </c>
      <c r="I178" s="350" t="str">
        <f>IF(HasAffirmation(I181:I187,$O181:$O187),1,"")</f>
        <v/>
      </c>
      <c r="J178" s="350" t="str">
        <f>IF(HasAffirmation(J181:J187,$O181:$O187),1,"")</f>
        <v/>
      </c>
      <c r="K178" s="350" t="str">
        <f>IF(HasAffirmation(K181:K187,$O181:$O187),1,"")</f>
        <v/>
      </c>
      <c r="L178" s="350" t="str">
        <f>IF(HasAffirmation(L181:L187,$O181:$O187),1,"")</f>
        <v/>
      </c>
      <c r="M178" s="254"/>
      <c r="N178" s="350">
        <f>COUNTA(N181:N187)</f>
        <v>0</v>
      </c>
      <c r="O178" s="350">
        <f>SUM(H178:L178)</f>
        <v>0</v>
      </c>
      <c r="P178" s="244"/>
      <c r="Q178" s="443" t="str">
        <f>IF(COUNTA(Q180:Q188)=0,"",COUNTA(Q180:Q188))</f>
        <v/>
      </c>
      <c r="R178" s="229"/>
      <c r="S178" s="351">
        <f>IF(R178=Instructions!$B$25,Instructions!$C$25,IF(R178=Instructions!$B$26,Instructions!$C$26,IF(R178=Instructions!$B$27,Instructions!$C$27,0)))</f>
        <v>0</v>
      </c>
      <c r="T178" s="384"/>
      <c r="U178" s="384"/>
      <c r="V178" s="384"/>
      <c r="W178" s="384"/>
    </row>
    <row r="179" spans="1:23" s="305" customFormat="1" ht="127.5" hidden="1" outlineLevel="2">
      <c r="A179" s="178"/>
      <c r="B179" s="4"/>
      <c r="C179" s="337" t="s">
        <v>1447</v>
      </c>
      <c r="D179" s="168"/>
      <c r="E179" s="169"/>
      <c r="F179" s="169"/>
      <c r="G179" s="257"/>
      <c r="H179" s="170"/>
      <c r="I179" s="170"/>
      <c r="J179" s="170"/>
      <c r="K179" s="170"/>
      <c r="L179" s="170"/>
      <c r="M179" s="245"/>
      <c r="N179" s="170"/>
      <c r="O179" s="170"/>
      <c r="P179" s="245"/>
      <c r="Q179" s="169"/>
      <c r="R179" s="171"/>
      <c r="S179" s="374"/>
      <c r="T179" s="385"/>
      <c r="U179" s="385"/>
      <c r="V179" s="385"/>
      <c r="W179" s="385"/>
    </row>
    <row r="180" spans="1:23" s="305" customFormat="1" ht="169.5" hidden="1" customHeight="1" outlineLevel="2">
      <c r="A180" s="178"/>
      <c r="B180" s="4"/>
      <c r="C180" s="337" t="s">
        <v>903</v>
      </c>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1</v>
      </c>
      <c r="C181" s="175"/>
      <c r="D181" s="168"/>
      <c r="E181" s="169"/>
      <c r="F181" s="172"/>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2</v>
      </c>
      <c r="C182" s="175"/>
      <c r="D182" s="168"/>
      <c r="E182" s="169"/>
      <c r="F182" s="172"/>
      <c r="G182" s="257"/>
      <c r="H182" s="170"/>
      <c r="I182" s="170"/>
      <c r="J182" s="170"/>
      <c r="K182" s="170"/>
      <c r="L182" s="170"/>
      <c r="M182" s="245"/>
      <c r="N182" s="170"/>
      <c r="O182" s="170"/>
      <c r="P182" s="245"/>
      <c r="Q182" s="169"/>
      <c r="R182" s="171"/>
      <c r="S182" s="374"/>
      <c r="T182" s="379"/>
      <c r="U182" s="379"/>
      <c r="V182" s="379"/>
      <c r="W182" s="379"/>
    </row>
    <row r="183" spans="1:23" s="305" customFormat="1" hidden="1" outlineLevel="1">
      <c r="A183" s="174"/>
      <c r="B183" s="336">
        <v>3</v>
      </c>
      <c r="C183" s="175"/>
      <c r="D183" s="168"/>
      <c r="E183" s="169"/>
      <c r="F183" s="169"/>
      <c r="G183" s="257"/>
      <c r="H183" s="170"/>
      <c r="I183" s="170"/>
      <c r="J183" s="170"/>
      <c r="K183" s="170"/>
      <c r="L183" s="170"/>
      <c r="M183" s="245"/>
      <c r="N183" s="170"/>
      <c r="O183" s="170"/>
      <c r="P183" s="245"/>
      <c r="Q183" s="169"/>
      <c r="R183" s="171"/>
      <c r="S183" s="374"/>
      <c r="T183" s="379"/>
      <c r="U183" s="379"/>
      <c r="V183" s="379"/>
      <c r="W183" s="379"/>
    </row>
    <row r="184" spans="1:23" s="305" customFormat="1" hidden="1" outlineLevel="1">
      <c r="A184" s="174"/>
      <c r="B184" s="336">
        <v>4</v>
      </c>
      <c r="C184" s="175"/>
      <c r="D184" s="168"/>
      <c r="E184" s="169"/>
      <c r="F184" s="172"/>
      <c r="G184" s="257"/>
      <c r="H184" s="170"/>
      <c r="I184" s="170"/>
      <c r="J184" s="170"/>
      <c r="K184" s="170"/>
      <c r="L184" s="170"/>
      <c r="M184" s="245"/>
      <c r="N184" s="170"/>
      <c r="O184" s="170"/>
      <c r="P184" s="245"/>
      <c r="Q184" s="169"/>
      <c r="R184" s="171"/>
      <c r="S184" s="374"/>
      <c r="T184" s="379"/>
      <c r="U184" s="379"/>
      <c r="V184" s="379"/>
      <c r="W184" s="379"/>
    </row>
    <row r="185" spans="1:23" s="305" customFormat="1" hidden="1" outlineLevel="1">
      <c r="A185" s="174"/>
      <c r="B185" s="336">
        <v>5</v>
      </c>
      <c r="C185" s="175"/>
      <c r="D185" s="168"/>
      <c r="E185" s="169"/>
      <c r="F185" s="169"/>
      <c r="G185" s="257"/>
      <c r="H185" s="170"/>
      <c r="I185" s="170"/>
      <c r="J185" s="170"/>
      <c r="K185" s="170"/>
      <c r="L185" s="170"/>
      <c r="M185" s="245"/>
      <c r="N185" s="170"/>
      <c r="O185" s="170"/>
      <c r="P185" s="245"/>
      <c r="Q185" s="169"/>
      <c r="R185" s="171"/>
      <c r="S185" s="374"/>
      <c r="T185" s="379"/>
      <c r="U185" s="379"/>
      <c r="V185" s="379"/>
      <c r="W185" s="379"/>
    </row>
    <row r="186" spans="1:23" s="305" customFormat="1" hidden="1" outlineLevel="1">
      <c r="A186" s="174"/>
      <c r="B186" s="336">
        <v>6</v>
      </c>
      <c r="C186" s="175"/>
      <c r="D186" s="168"/>
      <c r="E186" s="169"/>
      <c r="F186" s="169"/>
      <c r="G186" s="257"/>
      <c r="H186" s="170"/>
      <c r="I186" s="170"/>
      <c r="J186" s="170"/>
      <c r="K186" s="170"/>
      <c r="L186" s="170"/>
      <c r="M186" s="245"/>
      <c r="N186" s="170"/>
      <c r="O186" s="170"/>
      <c r="P186" s="245"/>
      <c r="Q186" s="169"/>
      <c r="R186" s="171"/>
      <c r="S186" s="374"/>
      <c r="T186" s="379"/>
      <c r="U186" s="379"/>
      <c r="V186" s="379"/>
      <c r="W186" s="379"/>
    </row>
    <row r="187" spans="1:23" s="305" customFormat="1" hidden="1" outlineLevel="1">
      <c r="A187" s="174"/>
      <c r="B187" s="336">
        <v>7</v>
      </c>
      <c r="C187" s="175"/>
      <c r="D187" s="168"/>
      <c r="E187" s="169"/>
      <c r="F187" s="169"/>
      <c r="G187" s="257"/>
      <c r="H187" s="170"/>
      <c r="I187" s="170"/>
      <c r="J187" s="170"/>
      <c r="K187" s="170"/>
      <c r="L187" s="170"/>
      <c r="M187" s="245"/>
      <c r="N187" s="170"/>
      <c r="O187" s="170"/>
      <c r="P187" s="245"/>
      <c r="Q187" s="169"/>
      <c r="R187" s="171"/>
      <c r="S187" s="374"/>
      <c r="T187" s="379"/>
      <c r="U187" s="379"/>
      <c r="V187" s="379"/>
      <c r="W187" s="379"/>
    </row>
    <row r="188" spans="1:23" s="305" customFormat="1" ht="60" hidden="1" customHeight="1" outlineLevel="1">
      <c r="A188" s="174"/>
      <c r="B188" s="339" t="s">
        <v>353</v>
      </c>
      <c r="C188" s="175"/>
      <c r="D188" s="176"/>
      <c r="E188" s="169"/>
      <c r="F188" s="169"/>
      <c r="G188" s="265"/>
      <c r="H188" s="230"/>
      <c r="I188" s="230"/>
      <c r="J188" s="230"/>
      <c r="K188" s="230"/>
      <c r="L188" s="230"/>
      <c r="M188" s="238"/>
      <c r="N188" s="177"/>
      <c r="O188" s="177"/>
      <c r="P188" s="238"/>
      <c r="Q188" s="444"/>
      <c r="R188" s="171"/>
      <c r="S188" s="374"/>
      <c r="T188" s="379"/>
      <c r="U188" s="379"/>
      <c r="V188" s="379"/>
      <c r="W188" s="379"/>
    </row>
    <row r="189" spans="1:23" s="306" customFormat="1" ht="31.5" collapsed="1">
      <c r="A189" s="243"/>
      <c r="B189" s="341" t="s">
        <v>392</v>
      </c>
      <c r="C189" s="335" t="s">
        <v>994</v>
      </c>
      <c r="D189" s="251"/>
      <c r="E189" s="255"/>
      <c r="F189" s="255"/>
      <c r="G189" s="256"/>
      <c r="H189" s="350" t="str">
        <f>IF(HasAffirmation(H191:H197,$O191:$O197),1,"")</f>
        <v/>
      </c>
      <c r="I189" s="350" t="str">
        <f>IF(HasAffirmation(I191:I197,$O191:$O197),1,"")</f>
        <v/>
      </c>
      <c r="J189" s="350" t="str">
        <f>IF(HasAffirmation(J191:J197,$O191:$O197),1,"")</f>
        <v/>
      </c>
      <c r="K189" s="350" t="str">
        <f>IF(HasAffirmation(K191:K197,$O191:$O197),1,"")</f>
        <v/>
      </c>
      <c r="L189" s="350" t="str">
        <f>IF(HasAffirmation(L191:L197,$O191:$O197),1,"")</f>
        <v/>
      </c>
      <c r="M189" s="254"/>
      <c r="N189" s="350">
        <f>COUNTA(N191:N197)</f>
        <v>0</v>
      </c>
      <c r="O189" s="350">
        <f>SUM(H189:L189)</f>
        <v>0</v>
      </c>
      <c r="P189" s="244"/>
      <c r="Q189" s="443" t="str">
        <f>IF(COUNTA(Q190:Q198)=0,"",COUNTA(Q190:Q198))</f>
        <v/>
      </c>
      <c r="R189" s="229"/>
      <c r="S189" s="351">
        <f>IF(R189=Instructions!$B$25,Instructions!$C$25,IF(R189=Instructions!$B$26,Instructions!$C$26,IF(R189=Instructions!$B$27,Instructions!$C$27,0)))</f>
        <v>0</v>
      </c>
      <c r="T189" s="384"/>
      <c r="U189" s="384"/>
      <c r="V189" s="384"/>
      <c r="W189" s="384"/>
    </row>
    <row r="190" spans="1:23" s="305" customFormat="1" ht="258" hidden="1" customHeight="1" outlineLevel="2">
      <c r="A190" s="178"/>
      <c r="B190" s="4"/>
      <c r="C190" s="337" t="s">
        <v>904</v>
      </c>
      <c r="D190" s="168"/>
      <c r="E190" s="169"/>
      <c r="F190" s="169"/>
      <c r="G190" s="257"/>
      <c r="H190" s="170"/>
      <c r="I190" s="170"/>
      <c r="J190" s="170"/>
      <c r="K190" s="170"/>
      <c r="L190" s="170"/>
      <c r="M190" s="245"/>
      <c r="N190" s="170"/>
      <c r="O190" s="170"/>
      <c r="P190" s="245"/>
      <c r="Q190" s="169"/>
      <c r="R190" s="171"/>
      <c r="S190" s="374"/>
      <c r="T190" s="379"/>
      <c r="U190" s="379"/>
      <c r="V190" s="379"/>
      <c r="W190" s="379"/>
    </row>
    <row r="191" spans="1:23" s="305" customFormat="1" hidden="1" outlineLevel="1">
      <c r="A191" s="174"/>
      <c r="B191" s="336">
        <v>1</v>
      </c>
      <c r="C191" s="175"/>
      <c r="D191" s="168"/>
      <c r="E191" s="169"/>
      <c r="F191" s="172"/>
      <c r="G191" s="257"/>
      <c r="H191" s="170"/>
      <c r="I191" s="170"/>
      <c r="J191" s="170"/>
      <c r="K191" s="170"/>
      <c r="L191" s="170"/>
      <c r="M191" s="245"/>
      <c r="N191" s="170"/>
      <c r="O191" s="170"/>
      <c r="P191" s="245"/>
      <c r="Q191" s="169"/>
      <c r="R191" s="171"/>
      <c r="S191" s="374"/>
      <c r="T191" s="379"/>
      <c r="U191" s="379"/>
      <c r="V191" s="379"/>
      <c r="W191" s="379"/>
    </row>
    <row r="192" spans="1:23" s="305" customFormat="1" hidden="1" outlineLevel="1">
      <c r="A192" s="174"/>
      <c r="B192" s="336">
        <v>2</v>
      </c>
      <c r="C192" s="175"/>
      <c r="D192" s="168"/>
      <c r="E192" s="169"/>
      <c r="F192" s="172"/>
      <c r="G192" s="257"/>
      <c r="H192" s="170"/>
      <c r="I192" s="170"/>
      <c r="J192" s="170"/>
      <c r="K192" s="170"/>
      <c r="L192" s="170"/>
      <c r="M192" s="245"/>
      <c r="N192" s="170"/>
      <c r="O192" s="170"/>
      <c r="P192" s="245"/>
      <c r="Q192" s="169"/>
      <c r="R192" s="171"/>
      <c r="S192" s="374"/>
      <c r="T192" s="379"/>
      <c r="U192" s="379"/>
      <c r="V192" s="379"/>
      <c r="W192" s="379"/>
    </row>
    <row r="193" spans="1:23" s="305" customFormat="1" hidden="1" outlineLevel="1">
      <c r="A193" s="174"/>
      <c r="B193" s="336">
        <v>3</v>
      </c>
      <c r="C193" s="175"/>
      <c r="D193" s="168"/>
      <c r="E193" s="169"/>
      <c r="F193" s="169"/>
      <c r="G193" s="257"/>
      <c r="H193" s="170"/>
      <c r="I193" s="170"/>
      <c r="J193" s="170"/>
      <c r="K193" s="170"/>
      <c r="L193" s="170"/>
      <c r="M193" s="245"/>
      <c r="N193" s="170"/>
      <c r="O193" s="170"/>
      <c r="P193" s="245"/>
      <c r="Q193" s="169"/>
      <c r="R193" s="171"/>
      <c r="S193" s="374"/>
      <c r="T193" s="379"/>
      <c r="U193" s="379"/>
      <c r="V193" s="379"/>
      <c r="W193" s="379"/>
    </row>
    <row r="194" spans="1:23" s="305" customFormat="1" hidden="1" outlineLevel="1">
      <c r="A194" s="174"/>
      <c r="B194" s="336">
        <v>4</v>
      </c>
      <c r="C194" s="175"/>
      <c r="D194" s="168"/>
      <c r="E194" s="169"/>
      <c r="F194" s="172"/>
      <c r="G194" s="257"/>
      <c r="H194" s="170"/>
      <c r="I194" s="170"/>
      <c r="J194" s="170"/>
      <c r="K194" s="170"/>
      <c r="L194" s="170"/>
      <c r="M194" s="245"/>
      <c r="N194" s="170"/>
      <c r="O194" s="170"/>
      <c r="P194" s="245"/>
      <c r="Q194" s="169"/>
      <c r="R194" s="171"/>
      <c r="S194" s="374"/>
      <c r="T194" s="379"/>
      <c r="U194" s="379"/>
      <c r="V194" s="379"/>
      <c r="W194" s="379"/>
    </row>
    <row r="195" spans="1:23" s="305" customFormat="1" hidden="1" outlineLevel="1">
      <c r="A195" s="174"/>
      <c r="B195" s="336">
        <v>5</v>
      </c>
      <c r="C195" s="175"/>
      <c r="D195" s="168"/>
      <c r="E195" s="169"/>
      <c r="F195" s="169"/>
      <c r="G195" s="257"/>
      <c r="H195" s="170"/>
      <c r="I195" s="170"/>
      <c r="J195" s="170"/>
      <c r="K195" s="170"/>
      <c r="L195" s="170"/>
      <c r="M195" s="245"/>
      <c r="N195" s="170"/>
      <c r="O195" s="170"/>
      <c r="P195" s="245"/>
      <c r="Q195" s="169"/>
      <c r="R195" s="171"/>
      <c r="S195" s="374"/>
      <c r="T195" s="379"/>
      <c r="U195" s="379"/>
      <c r="V195" s="379"/>
      <c r="W195" s="379"/>
    </row>
    <row r="196" spans="1:23" s="305" customFormat="1" hidden="1" outlineLevel="1">
      <c r="A196" s="174"/>
      <c r="B196" s="336">
        <v>6</v>
      </c>
      <c r="C196" s="175"/>
      <c r="D196" s="168"/>
      <c r="E196" s="169"/>
      <c r="F196" s="169"/>
      <c r="G196" s="257"/>
      <c r="H196" s="170"/>
      <c r="I196" s="170"/>
      <c r="J196" s="170"/>
      <c r="K196" s="170"/>
      <c r="L196" s="170"/>
      <c r="M196" s="245"/>
      <c r="N196" s="170"/>
      <c r="O196" s="170"/>
      <c r="P196" s="245"/>
      <c r="Q196" s="169"/>
      <c r="R196" s="171"/>
      <c r="S196" s="374"/>
      <c r="T196" s="379"/>
      <c r="U196" s="379"/>
      <c r="V196" s="379"/>
      <c r="W196" s="379"/>
    </row>
    <row r="197" spans="1:23" s="305" customFormat="1" hidden="1" outlineLevel="1">
      <c r="A197" s="174"/>
      <c r="B197" s="336">
        <v>7</v>
      </c>
      <c r="C197" s="175"/>
      <c r="D197" s="168"/>
      <c r="E197" s="169"/>
      <c r="F197" s="169"/>
      <c r="G197" s="257"/>
      <c r="H197" s="170"/>
      <c r="I197" s="170"/>
      <c r="J197" s="170"/>
      <c r="K197" s="170"/>
      <c r="L197" s="170"/>
      <c r="M197" s="245"/>
      <c r="N197" s="170"/>
      <c r="O197" s="170"/>
      <c r="P197" s="245"/>
      <c r="Q197" s="169"/>
      <c r="R197" s="171"/>
      <c r="S197" s="374"/>
      <c r="T197" s="379"/>
      <c r="U197" s="379"/>
      <c r="V197" s="379"/>
      <c r="W197" s="379"/>
    </row>
    <row r="198" spans="1:23" s="305" customFormat="1" ht="60" hidden="1" customHeight="1" outlineLevel="1">
      <c r="A198" s="174"/>
      <c r="B198" s="339" t="s">
        <v>353</v>
      </c>
      <c r="C198" s="175"/>
      <c r="D198" s="176"/>
      <c r="E198" s="169"/>
      <c r="F198" s="169"/>
      <c r="G198" s="265"/>
      <c r="H198" s="230"/>
      <c r="I198" s="230"/>
      <c r="J198" s="230"/>
      <c r="K198" s="230"/>
      <c r="L198" s="230"/>
      <c r="M198" s="238"/>
      <c r="N198" s="177"/>
      <c r="O198" s="177"/>
      <c r="P198" s="238"/>
      <c r="Q198" s="444"/>
      <c r="R198" s="171"/>
      <c r="S198" s="374"/>
      <c r="T198" s="379"/>
      <c r="U198" s="379"/>
      <c r="V198" s="379"/>
      <c r="W198" s="379"/>
    </row>
    <row r="199" spans="1:23" s="306" customFormat="1" ht="31.5" collapsed="1">
      <c r="A199" s="243"/>
      <c r="B199" s="341" t="s">
        <v>393</v>
      </c>
      <c r="C199" s="335" t="s">
        <v>156</v>
      </c>
      <c r="D199" s="251"/>
      <c r="E199" s="255"/>
      <c r="F199" s="255"/>
      <c r="G199" s="256"/>
      <c r="H199" s="350" t="str">
        <f>IF(HasAffirmation(H201:H207,$O201:$O207),1,"")</f>
        <v/>
      </c>
      <c r="I199" s="350" t="str">
        <f>IF(HasAffirmation(I201:I207,$O201:$O207),1,"")</f>
        <v/>
      </c>
      <c r="J199" s="350" t="str">
        <f>IF(HasAffirmation(J201:J207,$O201:$O207),1,"")</f>
        <v/>
      </c>
      <c r="K199" s="350" t="str">
        <f>IF(HasAffirmation(K201:K207,$O201:$O207),1,"")</f>
        <v/>
      </c>
      <c r="L199" s="350" t="str">
        <f>IF(HasAffirmation(L201:L207,$O201:$O207),1,"")</f>
        <v/>
      </c>
      <c r="M199" s="254"/>
      <c r="N199" s="350">
        <f>COUNTA(N201:N207)</f>
        <v>0</v>
      </c>
      <c r="O199" s="350">
        <f>SUM(H199:L199)</f>
        <v>0</v>
      </c>
      <c r="P199" s="244"/>
      <c r="Q199" s="443" t="str">
        <f>IF(COUNTA(Q200:Q208)=0,"",COUNTA(Q200:Q208))</f>
        <v/>
      </c>
      <c r="R199" s="229"/>
      <c r="S199" s="351">
        <f>IF(R199=Instructions!$B$25,Instructions!$C$25,IF(R199=Instructions!$B$26,Instructions!$C$26,IF(R199=Instructions!$B$27,Instructions!$C$27,0)))</f>
        <v>0</v>
      </c>
      <c r="T199" s="384"/>
      <c r="U199" s="384"/>
      <c r="V199" s="384"/>
      <c r="W199" s="384"/>
    </row>
    <row r="200" spans="1:23" s="305" customFormat="1" ht="127.5" hidden="1" outlineLevel="2">
      <c r="A200" s="178"/>
      <c r="B200" s="4"/>
      <c r="C200" s="337" t="s">
        <v>626</v>
      </c>
      <c r="D200" s="168"/>
      <c r="E200" s="169"/>
      <c r="F200" s="169"/>
      <c r="G200" s="257"/>
      <c r="H200" s="170"/>
      <c r="I200" s="170"/>
      <c r="J200" s="170"/>
      <c r="K200" s="170"/>
      <c r="L200" s="170"/>
      <c r="M200" s="245"/>
      <c r="N200" s="170"/>
      <c r="O200" s="170"/>
      <c r="P200" s="245"/>
      <c r="Q200" s="169"/>
      <c r="R200" s="171"/>
      <c r="S200" s="374"/>
      <c r="T200" s="379"/>
      <c r="U200" s="379"/>
      <c r="V200" s="379"/>
      <c r="W200" s="379"/>
    </row>
    <row r="201" spans="1:23"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row>
    <row r="202" spans="1:23"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row>
    <row r="203" spans="1:23"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row>
    <row r="204" spans="1:23"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row>
    <row r="205" spans="1:23"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row>
    <row r="206" spans="1:23"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row>
    <row r="207" spans="1:23"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row>
    <row r="208" spans="1:23"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row>
    <row r="209" spans="1:23" s="305" customFormat="1" ht="27.75">
      <c r="A209" s="239"/>
      <c r="B209" s="332" t="s">
        <v>399</v>
      </c>
      <c r="C209" s="333" t="s">
        <v>398</v>
      </c>
      <c r="D209" s="240"/>
      <c r="E209" s="241"/>
      <c r="F209" s="241"/>
      <c r="G209" s="242"/>
      <c r="H209" s="347">
        <f>SUM(H210,H221)</f>
        <v>0</v>
      </c>
      <c r="I209" s="347">
        <f>SUM(I210,I221)</f>
        <v>0</v>
      </c>
      <c r="J209" s="347">
        <f>SUM(J210,J221)</f>
        <v>0</v>
      </c>
      <c r="K209" s="347">
        <f>SUM(K210,K221)</f>
        <v>0</v>
      </c>
      <c r="L209" s="347">
        <f>SUM(L210,L221)</f>
        <v>0</v>
      </c>
      <c r="M209" s="237"/>
      <c r="N209" s="237"/>
      <c r="O209" s="348">
        <f>SUM(H209:L209)/(COUNT(H209:L209)*2)</f>
        <v>0</v>
      </c>
      <c r="P209" s="242"/>
      <c r="Q209" s="235"/>
      <c r="R209" s="228"/>
      <c r="S209" s="349">
        <f>AVERAGE(S210:S231)</f>
        <v>0</v>
      </c>
      <c r="T209" s="379"/>
      <c r="U209" s="379"/>
      <c r="V209" s="379"/>
      <c r="W209" s="379"/>
    </row>
    <row r="210" spans="1:23" s="306" customFormat="1" ht="31.5" collapsed="1">
      <c r="A210" s="243"/>
      <c r="B210" s="341" t="s">
        <v>395</v>
      </c>
      <c r="C210" s="335" t="s">
        <v>157</v>
      </c>
      <c r="D210" s="251"/>
      <c r="E210" s="255"/>
      <c r="F210" s="255"/>
      <c r="G210" s="256"/>
      <c r="H210" s="350" t="str">
        <f>IF(HasAffirmation(H213:H219,$O213:$O219),1,"")</f>
        <v/>
      </c>
      <c r="I210" s="350" t="str">
        <f>IF(HasAffirmation(I213:I219,$O213:$O219),1,"")</f>
        <v/>
      </c>
      <c r="J210" s="350" t="str">
        <f>IF(HasAffirmation(J213:J219,$O213:$O219),1,"")</f>
        <v/>
      </c>
      <c r="K210" s="350" t="str">
        <f>IF(HasAffirmation(K213:K219,$O213:$O219),1,"")</f>
        <v/>
      </c>
      <c r="L210" s="350" t="str">
        <f>IF(HasAffirmation(L213:L219,$O213:$O219),1,"")</f>
        <v/>
      </c>
      <c r="M210" s="254"/>
      <c r="N210" s="350">
        <f>COUNTA(N213:N219)</f>
        <v>0</v>
      </c>
      <c r="O210" s="350">
        <f>SUM(H210:L210)</f>
        <v>0</v>
      </c>
      <c r="P210" s="244"/>
      <c r="Q210" s="443" t="str">
        <f>IF(COUNTA(Q212:Q220)=0,"",COUNTA(Q212:Q220))</f>
        <v/>
      </c>
      <c r="R210" s="229"/>
      <c r="S210" s="351">
        <f>IF(R210=Instructions!$B$25,Instructions!$C$25,IF(R210=Instructions!$B$26,Instructions!$C$26,IF(R210=Instructions!$B$27,Instructions!$C$27,0)))</f>
        <v>0</v>
      </c>
      <c r="T210" s="384"/>
      <c r="U210" s="384"/>
      <c r="V210" s="384"/>
      <c r="W210" s="384"/>
    </row>
    <row r="211" spans="1:23" s="305" customFormat="1" ht="102" hidden="1" outlineLevel="2">
      <c r="A211" s="178"/>
      <c r="B211" s="4"/>
      <c r="C211" s="337" t="s">
        <v>583</v>
      </c>
      <c r="D211" s="168"/>
      <c r="E211" s="169"/>
      <c r="F211" s="169"/>
      <c r="G211" s="257"/>
      <c r="H211" s="170"/>
      <c r="I211" s="170"/>
      <c r="J211" s="170"/>
      <c r="K211" s="170"/>
      <c r="L211" s="170"/>
      <c r="M211" s="245"/>
      <c r="N211" s="170"/>
      <c r="O211" s="170"/>
      <c r="P211" s="245"/>
      <c r="Q211" s="169"/>
      <c r="R211" s="171"/>
      <c r="S211" s="374"/>
      <c r="T211" s="385"/>
      <c r="U211" s="385"/>
      <c r="V211" s="385"/>
      <c r="W211" s="385"/>
    </row>
    <row r="212" spans="1:23" s="305" customFormat="1" ht="206.25" hidden="1" customHeight="1" outlineLevel="2">
      <c r="A212" s="178"/>
      <c r="B212" s="4"/>
      <c r="C212" s="337" t="s">
        <v>905</v>
      </c>
      <c r="D212" s="168"/>
      <c r="E212" s="169"/>
      <c r="F212" s="169"/>
      <c r="G212" s="257"/>
      <c r="H212" s="170"/>
      <c r="I212" s="170"/>
      <c r="J212" s="170"/>
      <c r="K212" s="170"/>
      <c r="L212" s="170"/>
      <c r="M212" s="245"/>
      <c r="N212" s="170"/>
      <c r="O212" s="170"/>
      <c r="P212" s="245"/>
      <c r="Q212" s="169"/>
      <c r="R212" s="171"/>
      <c r="S212" s="374"/>
      <c r="T212" s="379"/>
      <c r="U212" s="379"/>
      <c r="V212" s="379"/>
      <c r="W212" s="379"/>
    </row>
    <row r="213" spans="1:23" s="305" customFormat="1" hidden="1" outlineLevel="1">
      <c r="A213" s="174"/>
      <c r="B213" s="336">
        <v>1</v>
      </c>
      <c r="C213" s="175"/>
      <c r="D213" s="168"/>
      <c r="E213" s="169"/>
      <c r="F213" s="172"/>
      <c r="G213" s="257"/>
      <c r="H213" s="170"/>
      <c r="I213" s="170"/>
      <c r="J213" s="170"/>
      <c r="K213" s="170"/>
      <c r="L213" s="170"/>
      <c r="M213" s="245"/>
      <c r="N213" s="170"/>
      <c r="O213" s="170"/>
      <c r="P213" s="245"/>
      <c r="Q213" s="169"/>
      <c r="R213" s="171"/>
      <c r="S213" s="374"/>
      <c r="T213" s="379"/>
      <c r="U213" s="379"/>
      <c r="V213" s="379"/>
      <c r="W213" s="379"/>
    </row>
    <row r="214" spans="1:23" s="305" customFormat="1" hidden="1" outlineLevel="1">
      <c r="A214" s="174"/>
      <c r="B214" s="336">
        <v>2</v>
      </c>
      <c r="C214" s="175"/>
      <c r="D214" s="168"/>
      <c r="E214" s="169"/>
      <c r="F214" s="172"/>
      <c r="G214" s="257"/>
      <c r="H214" s="170"/>
      <c r="I214" s="170"/>
      <c r="J214" s="170"/>
      <c r="K214" s="170"/>
      <c r="L214" s="170"/>
      <c r="M214" s="245"/>
      <c r="N214" s="170"/>
      <c r="O214" s="170"/>
      <c r="P214" s="245"/>
      <c r="Q214" s="169"/>
      <c r="R214" s="171"/>
      <c r="S214" s="374"/>
      <c r="T214" s="379"/>
      <c r="U214" s="379"/>
      <c r="V214" s="379"/>
      <c r="W214" s="379"/>
    </row>
    <row r="215" spans="1:23" s="305" customFormat="1" hidden="1" outlineLevel="1">
      <c r="A215" s="174"/>
      <c r="B215" s="336">
        <v>3</v>
      </c>
      <c r="C215" s="175"/>
      <c r="D215" s="168"/>
      <c r="E215" s="169"/>
      <c r="F215" s="169"/>
      <c r="G215" s="257"/>
      <c r="H215" s="170"/>
      <c r="I215" s="170"/>
      <c r="J215" s="170"/>
      <c r="K215" s="170"/>
      <c r="L215" s="170"/>
      <c r="M215" s="245"/>
      <c r="N215" s="170"/>
      <c r="O215" s="170"/>
      <c r="P215" s="245"/>
      <c r="Q215" s="169"/>
      <c r="R215" s="171"/>
      <c r="S215" s="374"/>
      <c r="T215" s="379"/>
      <c r="U215" s="379"/>
      <c r="V215" s="379"/>
      <c r="W215" s="379"/>
    </row>
    <row r="216" spans="1:23" s="305" customFormat="1" hidden="1" outlineLevel="1">
      <c r="A216" s="174"/>
      <c r="B216" s="336">
        <v>4</v>
      </c>
      <c r="C216" s="175"/>
      <c r="D216" s="168"/>
      <c r="E216" s="169"/>
      <c r="F216" s="172"/>
      <c r="G216" s="257"/>
      <c r="H216" s="170"/>
      <c r="I216" s="170"/>
      <c r="J216" s="170"/>
      <c r="K216" s="170"/>
      <c r="L216" s="170"/>
      <c r="M216" s="245"/>
      <c r="N216" s="170"/>
      <c r="O216" s="170"/>
      <c r="P216" s="245"/>
      <c r="Q216" s="169"/>
      <c r="R216" s="171"/>
      <c r="S216" s="374"/>
      <c r="T216" s="379"/>
      <c r="U216" s="379"/>
      <c r="V216" s="379"/>
      <c r="W216" s="379"/>
    </row>
    <row r="217" spans="1:23" s="305" customFormat="1" hidden="1" outlineLevel="1">
      <c r="A217" s="174"/>
      <c r="B217" s="336">
        <v>5</v>
      </c>
      <c r="C217" s="175"/>
      <c r="D217" s="168"/>
      <c r="E217" s="169"/>
      <c r="F217" s="169"/>
      <c r="G217" s="257"/>
      <c r="H217" s="170"/>
      <c r="I217" s="170"/>
      <c r="J217" s="170"/>
      <c r="K217" s="170"/>
      <c r="L217" s="170"/>
      <c r="M217" s="245"/>
      <c r="N217" s="170"/>
      <c r="O217" s="170"/>
      <c r="P217" s="245"/>
      <c r="Q217" s="169"/>
      <c r="R217" s="171"/>
      <c r="S217" s="374"/>
      <c r="T217" s="379"/>
      <c r="U217" s="379"/>
      <c r="V217" s="379"/>
      <c r="W217" s="379"/>
    </row>
    <row r="218" spans="1:23" s="305" customFormat="1" hidden="1" outlineLevel="1">
      <c r="A218" s="174"/>
      <c r="B218" s="336">
        <v>6</v>
      </c>
      <c r="C218" s="175"/>
      <c r="D218" s="168"/>
      <c r="E218" s="169"/>
      <c r="F218" s="169"/>
      <c r="G218" s="257"/>
      <c r="H218" s="170"/>
      <c r="I218" s="170"/>
      <c r="J218" s="170"/>
      <c r="K218" s="170"/>
      <c r="L218" s="170"/>
      <c r="M218" s="245"/>
      <c r="N218" s="170"/>
      <c r="O218" s="170"/>
      <c r="P218" s="245"/>
      <c r="Q218" s="169"/>
      <c r="R218" s="171"/>
      <c r="S218" s="374"/>
      <c r="T218" s="379"/>
      <c r="U218" s="379"/>
      <c r="V218" s="379"/>
      <c r="W218" s="379"/>
    </row>
    <row r="219" spans="1:23" s="305" customFormat="1" hidden="1" outlineLevel="1">
      <c r="A219" s="174"/>
      <c r="B219" s="336">
        <v>7</v>
      </c>
      <c r="C219" s="175"/>
      <c r="D219" s="168"/>
      <c r="E219" s="169"/>
      <c r="F219" s="169"/>
      <c r="G219" s="257"/>
      <c r="H219" s="170"/>
      <c r="I219" s="170"/>
      <c r="J219" s="170"/>
      <c r="K219" s="170"/>
      <c r="L219" s="170"/>
      <c r="M219" s="245"/>
      <c r="N219" s="170"/>
      <c r="O219" s="170"/>
      <c r="P219" s="245"/>
      <c r="Q219" s="169"/>
      <c r="R219" s="171"/>
      <c r="S219" s="374"/>
      <c r="T219" s="379"/>
      <c r="U219" s="379"/>
      <c r="V219" s="379"/>
      <c r="W219" s="379"/>
    </row>
    <row r="220" spans="1:23" s="305" customFormat="1" ht="60" hidden="1" customHeight="1" outlineLevel="1">
      <c r="A220" s="174"/>
      <c r="B220" s="339" t="s">
        <v>353</v>
      </c>
      <c r="C220" s="175"/>
      <c r="D220" s="176"/>
      <c r="E220" s="169"/>
      <c r="F220" s="169"/>
      <c r="G220" s="265"/>
      <c r="H220" s="230"/>
      <c r="I220" s="230"/>
      <c r="J220" s="230"/>
      <c r="K220" s="230"/>
      <c r="L220" s="230"/>
      <c r="M220" s="238"/>
      <c r="N220" s="177"/>
      <c r="O220" s="177"/>
      <c r="P220" s="238"/>
      <c r="Q220" s="444"/>
      <c r="R220" s="171"/>
      <c r="S220" s="374"/>
      <c r="T220" s="379"/>
      <c r="U220" s="379"/>
      <c r="V220" s="379"/>
      <c r="W220" s="379"/>
    </row>
    <row r="221" spans="1:23" s="306" customFormat="1" ht="47.25" collapsed="1">
      <c r="A221" s="243"/>
      <c r="B221" s="341" t="s">
        <v>397</v>
      </c>
      <c r="C221" s="335" t="s">
        <v>995</v>
      </c>
      <c r="D221" s="251"/>
      <c r="E221" s="255"/>
      <c r="F221" s="255"/>
      <c r="G221" s="256"/>
      <c r="H221" s="350" t="str">
        <f>IF(HasAffirmation(H224:H230,$O224:$O230),1,"")</f>
        <v/>
      </c>
      <c r="I221" s="350" t="str">
        <f>IF(HasAffirmation(I224:I230,$O224:$O230),1,"")</f>
        <v/>
      </c>
      <c r="J221" s="350" t="str">
        <f>IF(HasAffirmation(J224:J230,$O224:$O230),1,"")</f>
        <v/>
      </c>
      <c r="K221" s="350" t="str">
        <f>IF(HasAffirmation(K224:K230,$O224:$O230),1,"")</f>
        <v/>
      </c>
      <c r="L221" s="350" t="str">
        <f>IF(HasAffirmation(L224:L230,$O224:$O230),1,"")</f>
        <v/>
      </c>
      <c r="M221" s="254"/>
      <c r="N221" s="350">
        <f>COUNTA(N224:N230)</f>
        <v>0</v>
      </c>
      <c r="O221" s="350">
        <f>SUM(H221:L221)</f>
        <v>0</v>
      </c>
      <c r="P221" s="244"/>
      <c r="Q221" s="443" t="str">
        <f>IF(COUNTA(Q223:Q231)=0,"",COUNTA(Q223:Q231))</f>
        <v/>
      </c>
      <c r="R221" s="229"/>
      <c r="S221" s="351">
        <f>IF(R221=Instructions!$B$25,Instructions!$C$25,IF(R221=Instructions!$B$26,Instructions!$C$26,IF(R221=Instructions!$B$27,Instructions!$C$27,0)))</f>
        <v>0</v>
      </c>
      <c r="T221" s="384"/>
      <c r="U221" s="384"/>
      <c r="V221" s="384"/>
      <c r="W221" s="384"/>
    </row>
    <row r="222" spans="1:23" s="305" customFormat="1" ht="63.75" hidden="1" outlineLevel="2">
      <c r="A222" s="178"/>
      <c r="B222" s="375"/>
      <c r="C222" s="352" t="s">
        <v>644</v>
      </c>
      <c r="D222" s="168"/>
      <c r="E222" s="169"/>
      <c r="F222" s="169"/>
      <c r="G222" s="257"/>
      <c r="H222" s="170"/>
      <c r="I222" s="170"/>
      <c r="J222" s="170"/>
      <c r="K222" s="170"/>
      <c r="L222" s="170"/>
      <c r="M222" s="245"/>
      <c r="N222" s="170"/>
      <c r="O222" s="170"/>
      <c r="P222" s="245"/>
      <c r="Q222" s="169"/>
      <c r="R222" s="171"/>
      <c r="S222" s="374"/>
      <c r="T222" s="385"/>
      <c r="U222" s="385"/>
      <c r="V222" s="385"/>
      <c r="W222" s="385"/>
    </row>
    <row r="223" spans="1:23" s="305" customFormat="1" ht="196.5" hidden="1" customHeight="1" outlineLevel="2">
      <c r="A223" s="178"/>
      <c r="B223" s="375"/>
      <c r="C223" s="352" t="s">
        <v>717</v>
      </c>
      <c r="D223" s="168"/>
      <c r="E223" s="169"/>
      <c r="F223" s="169"/>
      <c r="G223" s="257"/>
      <c r="H223" s="170"/>
      <c r="I223" s="170"/>
      <c r="J223" s="170"/>
      <c r="K223" s="170"/>
      <c r="L223" s="170"/>
      <c r="M223" s="245"/>
      <c r="N223" s="170"/>
      <c r="O223" s="170"/>
      <c r="P223" s="245"/>
      <c r="Q223" s="169"/>
      <c r="R223" s="171"/>
      <c r="S223" s="374"/>
      <c r="T223" s="379"/>
      <c r="U223" s="379"/>
      <c r="V223" s="379"/>
      <c r="W223" s="379"/>
    </row>
    <row r="224" spans="1:23"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79"/>
      <c r="U224" s="379"/>
      <c r="V224" s="379"/>
      <c r="W224" s="379"/>
    </row>
    <row r="225" spans="1:23"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79"/>
      <c r="U225" s="379"/>
      <c r="V225" s="379"/>
      <c r="W225" s="379"/>
    </row>
    <row r="226" spans="1:23"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79"/>
      <c r="U226" s="379"/>
      <c r="V226" s="379"/>
      <c r="W226" s="379"/>
    </row>
    <row r="227" spans="1:23"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79"/>
      <c r="U227" s="379"/>
      <c r="V227" s="379"/>
      <c r="W227" s="379"/>
    </row>
    <row r="228" spans="1:23"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79"/>
      <c r="U228" s="379"/>
      <c r="V228" s="379"/>
      <c r="W228" s="379"/>
    </row>
    <row r="229" spans="1:23"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79"/>
      <c r="U229" s="379"/>
      <c r="V229" s="379"/>
      <c r="W229" s="379"/>
    </row>
    <row r="230" spans="1:23"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79"/>
      <c r="U230" s="379"/>
      <c r="V230" s="379"/>
      <c r="W230" s="379"/>
    </row>
    <row r="231" spans="1:23"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79"/>
      <c r="U231" s="379"/>
      <c r="V231" s="379"/>
      <c r="W231" s="379"/>
    </row>
    <row r="232" spans="1:23">
      <c r="A232" s="386"/>
      <c r="B232" s="387"/>
      <c r="C232" s="388"/>
      <c r="D232" s="389"/>
      <c r="E232" s="390"/>
      <c r="F232" s="390"/>
      <c r="G232" s="391"/>
      <c r="H232" s="391"/>
      <c r="I232" s="391"/>
      <c r="J232" s="391"/>
      <c r="K232" s="391"/>
      <c r="L232" s="391"/>
      <c r="M232" s="391"/>
      <c r="N232" s="391"/>
      <c r="O232" s="391"/>
      <c r="P232" s="391"/>
      <c r="Q232" s="390"/>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row r="704" spans="1:23">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row>
    <row r="705" spans="1:23">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row>
    <row r="706" spans="1:23">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row>
    <row r="707" spans="1:23">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row>
    <row r="708" spans="1:23">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row>
    <row r="709" spans="1:23">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row>
    <row r="710" spans="1:23">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row>
    <row r="711" spans="1:23">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row>
    <row r="712" spans="1:23">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row>
    <row r="713" spans="1:23">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row>
    <row r="714" spans="1:23">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row>
    <row r="715" spans="1:23">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row>
    <row r="716" spans="1:23">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row>
    <row r="717" spans="1:23">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row>
    <row r="718" spans="1:23">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row>
    <row r="719" spans="1:23">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row>
    <row r="720" spans="1:23">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row>
    <row r="721" spans="1:23">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row>
    <row r="722" spans="1:23">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row>
    <row r="723" spans="1:23">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row>
    <row r="724" spans="1:23">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row>
    <row r="725" spans="1:23">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row>
    <row r="726" spans="1:23">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row>
    <row r="727" spans="1:23">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row>
    <row r="728" spans="1:23">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row>
    <row r="729" spans="1:23">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row>
    <row r="730" spans="1:23">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row>
    <row r="731" spans="1:23">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row>
    <row r="732" spans="1:23">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row>
    <row r="733" spans="1:23">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row>
    <row r="734" spans="1:23">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row>
    <row r="735" spans="1:23">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row>
    <row r="736" spans="1:23">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row>
    <row r="737" spans="1:23">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row>
    <row r="738" spans="1:23">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row>
    <row r="739" spans="1:23">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row>
    <row r="740" spans="1:23">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row>
    <row r="741" spans="1:23">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row>
    <row r="742" spans="1:23">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row>
    <row r="743" spans="1:23">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row>
    <row r="744" spans="1:23">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row>
    <row r="745" spans="1:23">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row>
    <row r="746" spans="1:23">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row>
    <row r="747" spans="1:23">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row>
    <row r="748" spans="1:23">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row>
    <row r="749" spans="1:23">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row>
    <row r="750" spans="1:23">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row>
    <row r="751" spans="1:23">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row>
    <row r="752" spans="1:23">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row>
    <row r="753" spans="1:23">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row>
    <row r="754" spans="1:23">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row>
    <row r="755" spans="1:23">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row>
    <row r="756" spans="1:23">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row>
    <row r="757" spans="1:23">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row>
    <row r="758" spans="1:23">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row>
    <row r="759" spans="1:23">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row>
    <row r="760" spans="1:23">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row>
    <row r="761" spans="1:23">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row>
    <row r="762" spans="1:23">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row>
    <row r="763" spans="1:23">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row>
    <row r="764" spans="1:23">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row>
    <row r="765" spans="1:23">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row>
    <row r="766" spans="1:23">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row>
    <row r="767" spans="1:23">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row>
    <row r="768" spans="1:23">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row>
    <row r="769" spans="1:23">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row>
    <row r="770" spans="1:23">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row>
    <row r="771" spans="1:23">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row>
    <row r="772" spans="1:23">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row>
    <row r="773" spans="1:23">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row>
    <row r="774" spans="1:23">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row>
    <row r="775" spans="1:23">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row>
    <row r="776" spans="1:23">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row>
    <row r="777" spans="1:23">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row>
    <row r="778" spans="1:23">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row>
    <row r="779" spans="1:23">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row>
    <row r="780" spans="1:23">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row>
    <row r="781" spans="1:23">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row>
    <row r="782" spans="1:23">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row>
    <row r="783" spans="1:23">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row>
    <row r="784" spans="1:23">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row>
    <row r="785" spans="1:23">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row>
    <row r="786" spans="1:23">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row>
    <row r="787" spans="1:23">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row>
    <row r="788" spans="1:23">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row>
    <row r="789" spans="1:23">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row>
    <row r="790" spans="1:23">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row>
    <row r="791" spans="1:23">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row>
    <row r="792" spans="1:23">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row>
    <row r="793" spans="1:23">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row>
    <row r="794" spans="1:23">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row>
    <row r="795" spans="1:23">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row>
    <row r="796" spans="1:23">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row>
    <row r="797" spans="1:23">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row>
    <row r="798" spans="1:23">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row>
    <row r="799" spans="1:23">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row>
    <row r="800" spans="1:23">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row>
    <row r="801" spans="1:23">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row>
    <row r="802" spans="1:23">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row>
    <row r="803" spans="1:23">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row>
    <row r="804" spans="1:23">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row>
    <row r="805" spans="1:23">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row>
    <row r="806" spans="1:23">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row>
    <row r="807" spans="1:23">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row>
    <row r="808" spans="1:23">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row>
    <row r="809" spans="1:23">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row>
    <row r="810" spans="1:23">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row>
    <row r="811" spans="1:23">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row>
    <row r="812" spans="1:23">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row>
    <row r="813" spans="1:23">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row>
    <row r="814" spans="1:23">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row>
    <row r="815" spans="1:23">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row>
    <row r="816" spans="1:23">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row>
    <row r="817" spans="1:23">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row>
    <row r="818" spans="1:23">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row>
    <row r="819" spans="1:23">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row>
    <row r="820" spans="1:23">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row>
    <row r="821" spans="1:23">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row>
    <row r="822" spans="1:23">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row>
    <row r="823" spans="1:23">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row>
    <row r="824" spans="1:23">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row>
    <row r="825" spans="1:23">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row>
    <row r="826" spans="1:23">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row>
    <row r="827" spans="1:23">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row>
    <row r="828" spans="1:23">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row>
    <row r="829" spans="1:23">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row>
    <row r="830" spans="1:23">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row>
    <row r="831" spans="1:23">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row>
    <row r="832" spans="1:23">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row>
    <row r="833" spans="1:23">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row>
    <row r="834" spans="1:23">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row>
    <row r="835" spans="1:23">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row>
    <row r="836" spans="1:23">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row>
    <row r="837" spans="1:23">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row>
    <row r="838" spans="1:23">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row>
    <row r="839" spans="1:23">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row>
    <row r="840" spans="1:23">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row>
    <row r="841" spans="1:23">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row>
    <row r="842" spans="1:23">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row>
    <row r="843" spans="1:23">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row>
    <row r="844" spans="1:23">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row>
    <row r="845" spans="1:23">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row>
    <row r="846" spans="1:23">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row>
    <row r="847" spans="1:23">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row>
    <row r="848" spans="1:23">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row>
    <row r="849" spans="1:23">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row>
    <row r="850" spans="1:23">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row>
    <row r="851" spans="1:23">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row>
    <row r="852" spans="1:23">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row>
    <row r="853" spans="1:23">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row>
    <row r="854" spans="1:23">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row>
    <row r="855" spans="1:23">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row>
    <row r="856" spans="1:23">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row>
    <row r="857" spans="1:23">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row>
    <row r="858" spans="1:23">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row>
    <row r="859" spans="1:23">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row>
    <row r="860" spans="1:23">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row>
    <row r="861" spans="1:23">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row>
    <row r="862" spans="1:23">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row>
    <row r="863" spans="1:23">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row>
    <row r="864" spans="1:23">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row>
    <row r="865" spans="1:23">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row>
    <row r="866" spans="1:23">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row>
    <row r="867" spans="1:23">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row>
    <row r="868" spans="1:23">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row>
    <row r="869" spans="1:23">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row>
    <row r="870" spans="1:23">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row>
    <row r="871" spans="1:23">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row>
    <row r="872" spans="1:23">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row>
    <row r="873" spans="1:23">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row>
    <row r="874" spans="1:23">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row>
    <row r="875" spans="1:23">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row>
    <row r="876" spans="1:23">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row>
    <row r="877" spans="1:23">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row>
    <row r="878" spans="1:23">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row>
    <row r="879" spans="1:23">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row>
    <row r="880" spans="1:23">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row>
    <row r="881" spans="1:23">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row>
    <row r="882" spans="1:23">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row>
    <row r="883" spans="1:23">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row>
    <row r="884" spans="1:23">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row>
    <row r="885" spans="1:23">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row>
    <row r="886" spans="1:23">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row>
    <row r="887" spans="1:23">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row>
    <row r="888" spans="1:23">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row>
    <row r="889" spans="1:23">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row>
    <row r="890" spans="1:23">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row>
    <row r="891" spans="1:23">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row>
    <row r="892" spans="1:23">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row>
    <row r="893" spans="1:23">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row>
    <row r="894" spans="1:23">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row>
    <row r="895" spans="1:23">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row>
    <row r="896" spans="1:23">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row>
    <row r="897" spans="1:23">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row>
    <row r="898" spans="1:23">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row>
    <row r="899" spans="1:23">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row>
    <row r="900" spans="1:23">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row>
    <row r="901" spans="1:23">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row>
    <row r="902" spans="1:23">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row>
    <row r="903" spans="1:23">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row>
    <row r="904" spans="1:23">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row>
    <row r="905" spans="1:23">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row>
    <row r="906" spans="1:23">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row>
    <row r="907" spans="1:23">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row>
    <row r="908" spans="1:23">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row>
    <row r="909" spans="1:23">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row>
    <row r="910" spans="1:23">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row>
    <row r="911" spans="1:23">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row>
    <row r="912" spans="1:23">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row>
    <row r="913" spans="1:23">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row>
    <row r="914" spans="1:23">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row>
    <row r="915" spans="1:23">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row>
    <row r="916" spans="1:23">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row>
    <row r="917" spans="1:23">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row>
    <row r="918" spans="1:23">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row>
    <row r="919" spans="1:23">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row>
    <row r="920" spans="1:23">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row>
    <row r="921" spans="1:23">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row>
    <row r="922" spans="1:23">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row>
    <row r="923" spans="1:23">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row>
    <row r="924" spans="1:23">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row>
    <row r="925" spans="1:23">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row>
    <row r="926" spans="1:23">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row>
    <row r="927" spans="1:23">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row>
    <row r="928" spans="1:23">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row>
    <row r="929" spans="1:23">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row>
    <row r="930" spans="1:23">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row>
    <row r="931" spans="1:23">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row>
    <row r="932" spans="1:23">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row>
    <row r="933" spans="1:23">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row>
    <row r="934" spans="1:23">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row>
    <row r="935" spans="1:23">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row>
    <row r="936" spans="1:23">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row>
    <row r="937" spans="1:23">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row>
    <row r="938" spans="1:23">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row>
    <row r="939" spans="1:23">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row>
    <row r="940" spans="1:23">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row>
    <row r="941" spans="1:23">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row>
    <row r="942" spans="1:23">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row>
    <row r="943" spans="1:23">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row>
    <row r="944" spans="1:23">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row>
    <row r="945" spans="1:23">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row>
    <row r="946" spans="1:23">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row>
    <row r="947" spans="1:23">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row>
    <row r="948" spans="1:23">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row>
    <row r="949" spans="1:23">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row>
    <row r="950" spans="1:23">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row>
    <row r="951" spans="1:23">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row>
    <row r="952" spans="1:23">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row>
    <row r="953" spans="1:23">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row>
    <row r="954" spans="1:23">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row>
    <row r="955" spans="1:23">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row>
    <row r="956" spans="1:23">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row>
    <row r="957" spans="1:23">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row>
    <row r="958" spans="1:23">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row>
    <row r="959" spans="1:23">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row>
    <row r="960" spans="1:23">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row>
    <row r="961" spans="1:23">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row>
    <row r="962" spans="1:23">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row>
    <row r="963" spans="1:23">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row>
    <row r="964" spans="1:23">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row>
    <row r="965" spans="1:23">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row>
    <row r="966" spans="1:23">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row>
    <row r="967" spans="1:23">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row>
    <row r="968" spans="1:23">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row>
    <row r="969" spans="1:23">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row>
    <row r="970" spans="1:23">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row>
    <row r="971" spans="1:23">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row>
    <row r="972" spans="1:23">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row>
    <row r="973" spans="1:23">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row>
    <row r="974" spans="1:23">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row>
    <row r="975" spans="1:23">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row>
    <row r="976" spans="1:23">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row>
    <row r="977" spans="1:23">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row>
    <row r="978" spans="1:23">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row>
    <row r="979" spans="1:23">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row>
    <row r="980" spans="1:23">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row>
    <row r="981" spans="1:23">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row>
    <row r="982" spans="1:23">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row>
    <row r="983" spans="1:23">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row>
    <row r="984" spans="1:23">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row>
    <row r="985" spans="1:23">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row>
    <row r="986" spans="1:23">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row>
    <row r="987" spans="1:23">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row>
    <row r="988" spans="1:23">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row>
    <row r="989" spans="1:23">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row>
    <row r="990" spans="1:23">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row>
    <row r="991" spans="1:23">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row>
    <row r="992" spans="1:23">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row>
    <row r="993" spans="1:23">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row>
    <row r="994" spans="1:23">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row>
    <row r="995" spans="1:23">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row>
    <row r="996" spans="1:23">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row>
    <row r="997" spans="1:23">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row>
    <row r="998" spans="1:23">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row>
    <row r="999" spans="1:23">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row>
    <row r="1000" spans="1:23">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row>
    <row r="1001" spans="1:23">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row>
    <row r="1002" spans="1:23">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row>
    <row r="1003" spans="1:23">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row>
    <row r="1004" spans="1:23">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row>
    <row r="1005" spans="1:23">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row>
    <row r="1006" spans="1:23">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row>
    <row r="1007" spans="1:23">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row>
    <row r="1008" spans="1:23">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row>
    <row r="1009" spans="1:23">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row>
    <row r="1010" spans="1:23">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row>
    <row r="1011" spans="1:23">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row>
    <row r="1012" spans="1:23">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row>
    <row r="1013" spans="1:23">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row>
    <row r="1014" spans="1:23">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row>
    <row r="1015" spans="1:23">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row>
    <row r="1016" spans="1:23">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row>
    <row r="1017" spans="1:23">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row>
    <row r="1018" spans="1:23">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row>
    <row r="1019" spans="1:23">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row>
    <row r="1020" spans="1:23">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row>
    <row r="1021" spans="1:23">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row>
    <row r="1022" spans="1:23">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row>
    <row r="1023" spans="1:23">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row>
    <row r="1024" spans="1:23">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row>
    <row r="1025" spans="1:23">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row>
    <row r="1026" spans="1:23">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row>
    <row r="1027" spans="1:23">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row>
    <row r="1028" spans="1:23">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row>
    <row r="1029" spans="1:23">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row>
    <row r="1030" spans="1:23">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row>
    <row r="1031" spans="1:23">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row>
    <row r="1032" spans="1:23">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row>
    <row r="1033" spans="1:23">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row>
    <row r="1034" spans="1:23">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row>
    <row r="1035" spans="1:23">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row>
    <row r="1036" spans="1:23">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row>
    <row r="1037" spans="1:23">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row>
    <row r="1038" spans="1:23">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row>
    <row r="1039" spans="1:23">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row>
    <row r="1040" spans="1:23">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row>
    <row r="1041" spans="1:23">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row>
    <row r="1042" spans="1:23">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row>
    <row r="1043" spans="1:23">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row>
    <row r="1044" spans="1:23">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row>
    <row r="1045" spans="1:23">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row>
    <row r="1046" spans="1:23">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row>
    <row r="1047" spans="1:23">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row>
    <row r="1048" spans="1:23">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row>
    <row r="1049" spans="1:23">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row>
    <row r="1050" spans="1:23">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row>
    <row r="1051" spans="1:23">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row>
    <row r="1052" spans="1:23">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row>
    <row r="1053" spans="1:23">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row>
    <row r="1054" spans="1:23">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row>
    <row r="1055" spans="1:23">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row>
    <row r="1056" spans="1:23">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row>
    <row r="1057" spans="1:23">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row>
    <row r="1058" spans="1:23">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row>
    <row r="1059" spans="1:23">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row>
    <row r="1060" spans="1:23">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row>
    <row r="1061" spans="1:23">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row>
    <row r="1062" spans="1:23">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row>
    <row r="1063" spans="1:23">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row>
    <row r="1064" spans="1:23">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row>
    <row r="1065" spans="1:23">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row>
    <row r="1066" spans="1:23">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row>
    <row r="1067" spans="1:23">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row>
    <row r="1068" spans="1:23">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row>
    <row r="1069" spans="1:23">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row>
    <row r="1070" spans="1:23">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row>
    <row r="1071" spans="1:23">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row>
    <row r="1072" spans="1:23">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row>
    <row r="1073" spans="1:23">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row>
    <row r="1074" spans="1:23">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row>
    <row r="1075" spans="1:23">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row>
    <row r="1076" spans="1:23">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row>
    <row r="1077" spans="1:23">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row>
    <row r="1078" spans="1:23">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row>
    <row r="1079" spans="1:23">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row>
    <row r="1080" spans="1:23">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row>
    <row r="1081" spans="1:23">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row>
    <row r="1082" spans="1:23">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row>
    <row r="1083" spans="1:23">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row>
    <row r="1084" spans="1:23">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row>
    <row r="1085" spans="1:23">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row>
    <row r="1086" spans="1:23">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row>
    <row r="1087" spans="1:23">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row>
    <row r="1088" spans="1:23">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row>
    <row r="1089" spans="1:23">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row>
    <row r="1090" spans="1:23">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row>
    <row r="1091" spans="1:23">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row>
    <row r="1092" spans="1:23">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row>
    <row r="1093" spans="1:23">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row>
    <row r="1094" spans="1:23">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row>
    <row r="1095" spans="1:23">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row>
    <row r="1096" spans="1:23">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row>
    <row r="1097" spans="1:23">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row>
    <row r="1098" spans="1:23">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row>
    <row r="1099" spans="1:23">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row>
    <row r="1100" spans="1:23">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row>
    <row r="1101" spans="1:23">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row>
    <row r="1102" spans="1:23">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row>
    <row r="1103" spans="1:23">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row>
    <row r="1104" spans="1:23">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row>
    <row r="1105" spans="1:23">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row>
    <row r="1106" spans="1:23">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row>
    <row r="1107" spans="1:23">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row>
    <row r="1108" spans="1:23">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row>
    <row r="1109" spans="1:23">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row>
    <row r="1110" spans="1:23">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row>
    <row r="1111" spans="1:23">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row>
    <row r="1112" spans="1:23">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row>
    <row r="1113" spans="1:23">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row>
    <row r="1114" spans="1:23">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row>
    <row r="1115" spans="1:23">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row>
    <row r="1116" spans="1:23">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row>
    <row r="1117" spans="1:23">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row>
    <row r="1118" spans="1:23">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row>
    <row r="1119" spans="1:23">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row>
    <row r="1120" spans="1:23">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row>
    <row r="1121" spans="1:23">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row>
    <row r="1122" spans="1:23">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row>
    <row r="1123" spans="1:23">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row>
    <row r="1124" spans="1:23">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row>
    <row r="1125" spans="1:23">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row>
    <row r="1126" spans="1:23">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row>
    <row r="1127" spans="1:23">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row>
    <row r="1128" spans="1:23">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row>
    <row r="1129" spans="1:23">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row>
    <row r="1130" spans="1:23">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row>
    <row r="1131" spans="1:23">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row>
    <row r="1132" spans="1:23">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row>
    <row r="1133" spans="1:23">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row>
    <row r="1134" spans="1:23">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row>
    <row r="1135" spans="1:23">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row>
    <row r="1136" spans="1:23">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row>
    <row r="1137" spans="1:23">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row>
    <row r="1138" spans="1:23">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row>
    <row r="1139" spans="1:23">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row>
    <row r="1140" spans="1:23">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row>
    <row r="1141" spans="1:23">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row>
    <row r="1142" spans="1:23">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row>
    <row r="1143" spans="1:23">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row>
    <row r="1144" spans="1:23">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row>
    <row r="1145" spans="1:23">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row>
    <row r="1146" spans="1:23">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row>
    <row r="1147" spans="1:23">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row>
    <row r="1148" spans="1:23">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row>
    <row r="1149" spans="1:23">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row>
    <row r="1150" spans="1:23">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row>
    <row r="1151" spans="1:23">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row>
    <row r="1152" spans="1:23">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row>
    <row r="1153" spans="1:23">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row>
    <row r="1154" spans="1:23">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row>
    <row r="1155" spans="1:23">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row>
    <row r="1156" spans="1:23">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row>
    <row r="1157" spans="1:23">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row>
    <row r="1158" spans="1:23">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row>
    <row r="1159" spans="1:23">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row>
    <row r="1160" spans="1:23">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row>
    <row r="1161" spans="1:23">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row>
    <row r="1162" spans="1:23">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row>
    <row r="1163" spans="1:23">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row>
    <row r="1164" spans="1:23">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row>
    <row r="1165" spans="1:23">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row>
    <row r="1166" spans="1:23">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row>
    <row r="1167" spans="1:23">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row>
    <row r="1168" spans="1:23">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row>
    <row r="1169" spans="1:23">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row>
    <row r="1170" spans="1:23">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row>
    <row r="1171" spans="1:23">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row>
    <row r="1172" spans="1:23">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row>
    <row r="1173" spans="1:23">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row>
    <row r="1174" spans="1:23">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row>
    <row r="1175" spans="1:23">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row>
    <row r="1176" spans="1:23">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row>
    <row r="1177" spans="1:23">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row>
    <row r="1178" spans="1:23">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row>
    <row r="1179" spans="1:23">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row>
    <row r="1180" spans="1:23">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row>
    <row r="1181" spans="1:23">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row>
    <row r="1182" spans="1:23">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row>
    <row r="1183" spans="1:23">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row>
    <row r="1184" spans="1:23">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row>
    <row r="1185" spans="1:23">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row>
    <row r="1186" spans="1:23">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row>
    <row r="1187" spans="1:23">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row>
    <row r="1188" spans="1:23">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row>
    <row r="1189" spans="1:23">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row>
    <row r="1190" spans="1:23">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row>
    <row r="1191" spans="1:23">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row>
    <row r="1192" spans="1:23">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row>
    <row r="1193" spans="1:23">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row>
    <row r="1194" spans="1:23">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row>
    <row r="1195" spans="1:23">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row>
    <row r="1196" spans="1:23">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row>
    <row r="1197" spans="1:23">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row>
    <row r="1198" spans="1:23">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row>
    <row r="1199" spans="1:23">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row>
    <row r="1200" spans="1:23">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row>
    <row r="1201" spans="1:23">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row>
    <row r="1202" spans="1:23">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row>
    <row r="1203" spans="1:23">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row>
    <row r="1204" spans="1:23">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row>
    <row r="1205" spans="1:23">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row>
    <row r="1206" spans="1:23">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row>
    <row r="1207" spans="1:23">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row>
    <row r="1208" spans="1:23">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row>
    <row r="1209" spans="1:23">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row>
    <row r="1210" spans="1:23">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row>
    <row r="1211" spans="1:23">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row>
    <row r="1212" spans="1:23">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row>
    <row r="1213" spans="1:23">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row>
    <row r="1214" spans="1:23">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row>
    <row r="1215" spans="1:23">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row>
    <row r="1216" spans="1:23">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row>
    <row r="1217" spans="1:23">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row>
    <row r="1218" spans="1:23">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row>
    <row r="1219" spans="1:23">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row>
    <row r="1220" spans="1:23">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row>
    <row r="1221" spans="1:23">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row>
    <row r="1222" spans="1:23">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row>
    <row r="1223" spans="1:23">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row>
    <row r="1224" spans="1:23">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row>
    <row r="1225" spans="1:23">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row>
    <row r="1226" spans="1:23">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row>
    <row r="1227" spans="1:23">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row>
    <row r="1228" spans="1:23">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row>
    <row r="1229" spans="1:23">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row>
    <row r="1230" spans="1:23">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row>
    <row r="1231" spans="1:23">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row>
    <row r="1232" spans="1:23">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row>
    <row r="1233" spans="1:23">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row>
    <row r="1234" spans="1:23">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row>
    <row r="1235" spans="1:23">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row>
    <row r="1236" spans="1:23">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row>
    <row r="1237" spans="1:23">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row>
    <row r="1238" spans="1:23">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row>
    <row r="1239" spans="1:23">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row>
    <row r="1240" spans="1:23">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row>
    <row r="1241" spans="1:23">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row>
    <row r="1242" spans="1:23">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row>
    <row r="1243" spans="1:23">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row>
    <row r="1244" spans="1:23">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row>
    <row r="1245" spans="1:23">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row>
    <row r="1246" spans="1:23">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row>
    <row r="1247" spans="1:23">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row>
    <row r="1248" spans="1:23">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row>
    <row r="1249" spans="1:23">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row>
    <row r="1250" spans="1:23">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row>
    <row r="1251" spans="1:23">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row>
    <row r="1252" spans="1:23">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row>
    <row r="1253" spans="1:23">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row>
    <row r="1254" spans="1:23">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row>
    <row r="1255" spans="1:23">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row>
    <row r="1256" spans="1:23">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row>
    <row r="1257" spans="1:23">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row>
    <row r="1258" spans="1:23">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row>
    <row r="1259" spans="1:23">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row>
    <row r="1260" spans="1:23">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row>
    <row r="1261" spans="1:23">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row>
    <row r="1262" spans="1:23">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row>
    <row r="1263" spans="1:23">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row>
    <row r="1264" spans="1:23">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row>
    <row r="1265" spans="1:23">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row>
    <row r="1266" spans="1:23">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row>
    <row r="1267" spans="1:23">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row>
    <row r="1268" spans="1:23">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row>
    <row r="1269" spans="1:23">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row>
    <row r="1270" spans="1:23">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row>
    <row r="1271" spans="1:23">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row>
    <row r="1272" spans="1:23">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row>
    <row r="1273" spans="1:23">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row>
    <row r="1274" spans="1:23">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row>
    <row r="1275" spans="1:23">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row>
    <row r="1276" spans="1:23">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row>
    <row r="1277" spans="1:23">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row>
    <row r="1278" spans="1:23">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row>
    <row r="1279" spans="1:23">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row>
    <row r="1280" spans="1:23">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row>
    <row r="1281" spans="1:23">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row>
    <row r="1282" spans="1:23">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row>
    <row r="1283" spans="1:23">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row>
    <row r="1284" spans="1:23">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row>
    <row r="1285" spans="1:23">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row>
    <row r="1286" spans="1:23">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row>
    <row r="1287" spans="1:23">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row>
    <row r="1288" spans="1:23">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row>
    <row r="1289" spans="1:23">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row>
    <row r="1290" spans="1:23">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row>
    <row r="1291" spans="1:23">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row>
    <row r="1292" spans="1:23">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row>
    <row r="1293" spans="1:23">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row>
    <row r="1294" spans="1:23">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row>
    <row r="1295" spans="1:23">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row>
    <row r="1296" spans="1:23">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row>
    <row r="1297" spans="1:23">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row>
    <row r="1298" spans="1:23">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row>
    <row r="1299" spans="1:23">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row>
    <row r="1300" spans="1:23">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row>
    <row r="1301" spans="1:23">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row>
    <row r="1302" spans="1:23">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row>
    <row r="1303" spans="1:23">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row>
    <row r="1304" spans="1:23">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row>
    <row r="1305" spans="1:23">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row>
    <row r="1306" spans="1:23">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row>
    <row r="1307" spans="1:23">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row>
    <row r="1308" spans="1:23">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row>
    <row r="1309" spans="1:23">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row>
    <row r="1310" spans="1:23">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row>
    <row r="1311" spans="1:23">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row>
    <row r="1312" spans="1:23">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row>
    <row r="1313" spans="1:23">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row>
    <row r="1314" spans="1:23">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row>
    <row r="1315" spans="1:23">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row>
    <row r="1316" spans="1:23">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row>
    <row r="1317" spans="1:23">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row>
    <row r="1318" spans="1:23">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row>
    <row r="1319" spans="1:23">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row>
    <row r="1320" spans="1:23">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row>
    <row r="1321" spans="1:23">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row>
    <row r="1322" spans="1:23">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row>
    <row r="1323" spans="1:23">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row>
    <row r="1324" spans="1:23">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row>
    <row r="1325" spans="1:23">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row>
    <row r="1326" spans="1:23">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row>
    <row r="1327" spans="1:23">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row>
    <row r="1328" spans="1:23">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row>
    <row r="1329" spans="1:23">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row>
    <row r="1330" spans="1:23">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row>
    <row r="1331" spans="1:23">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row>
    <row r="1332" spans="1:23">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row>
    <row r="1333" spans="1:23">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row>
    <row r="1334" spans="1:23">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row>
    <row r="1335" spans="1:23">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row>
    <row r="1336" spans="1:23">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row>
    <row r="1337" spans="1:23">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row>
    <row r="1338" spans="1:23">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row>
    <row r="1339" spans="1:23">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row>
    <row r="1340" spans="1:23">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row>
    <row r="1341" spans="1:23">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row>
    <row r="1342" spans="1:23">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row>
    <row r="1343" spans="1:23">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row>
    <row r="1344" spans="1:23">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row>
    <row r="1345" spans="1:23">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row>
    <row r="1346" spans="1:23">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row>
    <row r="1347" spans="1:23">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row>
    <row r="1348" spans="1:23">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row>
    <row r="1349" spans="1:23">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row>
    <row r="1350" spans="1:23">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row>
    <row r="1351" spans="1:23">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row>
    <row r="1352" spans="1:23">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row>
    <row r="1353" spans="1:23">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row>
    <row r="1354" spans="1:23">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row>
    <row r="1355" spans="1:23">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row>
    <row r="1356" spans="1:23">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row>
    <row r="1357" spans="1:23">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row>
    <row r="1358" spans="1:23">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row>
    <row r="1359" spans="1:23">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row>
    <row r="1360" spans="1:23">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row>
    <row r="1361" spans="1:23">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row>
    <row r="1362" spans="1:23">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row>
    <row r="1363" spans="1:23">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row>
    <row r="1364" spans="1:23">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row>
    <row r="1365" spans="1:23">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row>
    <row r="1366" spans="1:23">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row>
    <row r="1367" spans="1:23">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row>
    <row r="1368" spans="1:23">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row>
    <row r="1369" spans="1:23">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row>
    <row r="1370" spans="1:23">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row>
    <row r="1371" spans="1:23">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row>
    <row r="1372" spans="1:23">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row>
    <row r="1373" spans="1:23">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row>
    <row r="1374" spans="1:23">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row>
    <row r="1375" spans="1:23">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row>
    <row r="1376" spans="1:23">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row>
    <row r="1377" spans="1:23">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row>
    <row r="1378" spans="1:23">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row>
    <row r="1379" spans="1:23">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row>
    <row r="1380" spans="1:23">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row>
    <row r="1381" spans="1:23">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row>
    <row r="1382" spans="1:23">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row>
    <row r="1383" spans="1:23">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row>
    <row r="1384" spans="1:23">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row>
    <row r="1385" spans="1:23">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row>
    <row r="1386" spans="1:23">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row>
    <row r="1387" spans="1:23">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row>
    <row r="1388" spans="1:23">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row>
    <row r="1389" spans="1:23">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row>
    <row r="1390" spans="1:23">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row>
    <row r="1391" spans="1:23">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row>
    <row r="1392" spans="1:23">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row>
    <row r="1393" spans="1:23">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row>
    <row r="1394" spans="1:23">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row>
    <row r="1395" spans="1:23">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row>
    <row r="1396" spans="1:23">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row>
    <row r="1397" spans="1:23">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row>
    <row r="1398" spans="1:23">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row>
    <row r="1399" spans="1:23">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row>
    <row r="1400" spans="1:23">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row>
    <row r="1401" spans="1:23">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row>
    <row r="1402" spans="1:23">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row>
    <row r="1403" spans="1:23">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row>
    <row r="1404" spans="1:23">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row>
    <row r="1405" spans="1:23">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row>
    <row r="1406" spans="1:23">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row>
    <row r="1407" spans="1:23">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row>
    <row r="1408" spans="1:23">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row>
    <row r="1409" spans="1:23">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row>
    <row r="1410" spans="1:23">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row>
    <row r="1411" spans="1:23">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row>
    <row r="1412" spans="1:23">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row>
    <row r="1413" spans="1:23">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row>
    <row r="1414" spans="1:23">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row>
    <row r="1415" spans="1:23">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row>
    <row r="1416" spans="1:23">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row>
    <row r="1417" spans="1:23">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row>
    <row r="1418" spans="1:23">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row>
    <row r="1419" spans="1:23">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row>
    <row r="1420" spans="1:23">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row>
    <row r="1421" spans="1:23">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row>
    <row r="1422" spans="1:23">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row>
    <row r="1423" spans="1:23">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row>
    <row r="1424" spans="1:23">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row>
    <row r="1425" spans="1:23">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row>
    <row r="1426" spans="1:23">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row>
    <row r="1427" spans="1:23">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row>
    <row r="1428" spans="1:23">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row>
    <row r="1429" spans="1:23">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row>
    <row r="1430" spans="1:23">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row>
    <row r="1431" spans="1:23">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row>
    <row r="1432" spans="1:23">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row>
    <row r="1433" spans="1:23">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row>
    <row r="1434" spans="1:23">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row>
    <row r="1435" spans="1:23">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row>
    <row r="1436" spans="1:23">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row>
    <row r="1437" spans="1:23">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row>
    <row r="1438" spans="1:23">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row>
    <row r="1439" spans="1:23">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row>
    <row r="1440" spans="1:23">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row>
    <row r="1441" spans="1:23">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row>
    <row r="1442" spans="1:23">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row>
    <row r="1443" spans="1:23">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row>
    <row r="1444" spans="1:23">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row>
    <row r="1445" spans="1:23">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row>
    <row r="1446" spans="1:23">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row>
    <row r="1447" spans="1:23">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row>
    <row r="1448" spans="1:23">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row>
    <row r="1449" spans="1:23">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row>
    <row r="1450" spans="1:23">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row>
    <row r="1451" spans="1:23">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row>
    <row r="1452" spans="1:23">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row>
    <row r="1453" spans="1:23">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row>
    <row r="1454" spans="1:23">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row>
    <row r="1455" spans="1:23">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row>
    <row r="1456" spans="1:23">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row>
    <row r="1457" spans="1:23">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row>
    <row r="1458" spans="1:23">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row>
    <row r="1459" spans="1:23">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row>
    <row r="1460" spans="1:23">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row>
    <row r="1461" spans="1:23">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row>
    <row r="1462" spans="1:23">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row>
    <row r="1463" spans="1:23">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row>
    <row r="1464" spans="1:23">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row>
    <row r="1465" spans="1:23">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row>
    <row r="1466" spans="1:23">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row>
    <row r="1467" spans="1:23">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row>
    <row r="1468" spans="1:23">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row>
    <row r="1469" spans="1:23">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row>
    <row r="1470" spans="1:23">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row>
    <row r="1471" spans="1:23">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row>
    <row r="1472" spans="1:23">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row>
    <row r="1473" spans="1:23">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row>
    <row r="1474" spans="1:23">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row>
    <row r="1475" spans="1:23">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row>
    <row r="1476" spans="1:23">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row>
    <row r="1477" spans="1:23">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row>
    <row r="1478" spans="1:23">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row>
    <row r="1479" spans="1:23">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row>
    <row r="1480" spans="1:23">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row>
    <row r="1481" spans="1:23">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row>
    <row r="1482" spans="1:23">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row>
    <row r="1483" spans="1:23">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row>
    <row r="1484" spans="1:23">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row>
    <row r="1485" spans="1:23">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row>
    <row r="1486" spans="1:23">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row>
    <row r="1487" spans="1:23">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row>
    <row r="1488" spans="1:23">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row>
    <row r="1489" spans="1:23">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row>
    <row r="1490" spans="1:23">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row>
    <row r="1491" spans="1:23">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row>
    <row r="1492" spans="1:23">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row>
    <row r="1493" spans="1:23">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row>
    <row r="1494" spans="1:23">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row>
    <row r="1495" spans="1:23">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row>
    <row r="1496" spans="1:23">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row>
    <row r="1497" spans="1:23">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row>
    <row r="1498" spans="1:23">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row>
    <row r="1499" spans="1:23">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row>
    <row r="1500" spans="1:23">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row>
    <row r="1501" spans="1:23">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row>
    <row r="1502" spans="1:23">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row>
    <row r="1503" spans="1:23">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row>
    <row r="1504" spans="1:23">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row>
    <row r="1505" spans="1:23">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row>
    <row r="1506" spans="1:23">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row>
    <row r="1507" spans="1:23">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row>
    <row r="1508" spans="1:23">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row>
    <row r="1509" spans="1:23">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row>
    <row r="1510" spans="1:23">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row>
    <row r="1511" spans="1:23">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row>
    <row r="1512" spans="1:23">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row>
    <row r="1513" spans="1:23">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row>
    <row r="1514" spans="1:23">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row>
    <row r="1515" spans="1:23">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row>
    <row r="1516" spans="1:23">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row>
    <row r="1517" spans="1:23">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row>
    <row r="1518" spans="1:23">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row>
    <row r="1519" spans="1:23">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row>
    <row r="1520" spans="1:23">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row>
    <row r="1521" spans="1:23">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row>
    <row r="1522" spans="1:23">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row>
    <row r="1523" spans="1:23">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row>
    <row r="1524" spans="1:23">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row>
    <row r="1525" spans="1:23">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row>
    <row r="1526" spans="1:23">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row>
    <row r="1527" spans="1:23">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row>
    <row r="1528" spans="1:23">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row>
    <row r="1529" spans="1:23">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row>
    <row r="1530" spans="1:23">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row>
    <row r="1531" spans="1:23">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row>
    <row r="1532" spans="1:23">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row>
    <row r="1533" spans="1:23">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row>
    <row r="1534" spans="1:23">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row>
    <row r="1535" spans="1:23">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row>
    <row r="1536" spans="1:23">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row>
    <row r="1537" spans="1:23">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row>
    <row r="1538" spans="1:23">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row>
    <row r="1539" spans="1:23">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row>
    <row r="1540" spans="1:23">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row>
    <row r="1541" spans="1:23">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row>
    <row r="1542" spans="1:23">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row>
    <row r="1543" spans="1:23">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row>
    <row r="1544" spans="1:23">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row>
    <row r="1545" spans="1:23">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row>
    <row r="1546" spans="1:23">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row>
    <row r="1547" spans="1:23">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row>
    <row r="1548" spans="1:23">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row>
    <row r="1549" spans="1:23">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row>
    <row r="1550" spans="1:23">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row>
    <row r="1551" spans="1:23">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row>
    <row r="1552" spans="1:23">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row>
    <row r="1553" spans="1:23">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row>
    <row r="1554" spans="1:23">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row>
    <row r="1555" spans="1:23">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row>
    <row r="1556" spans="1:23">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row>
    <row r="1557" spans="1:23">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row>
    <row r="1558" spans="1:23">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row>
    <row r="1559" spans="1:23">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row>
    <row r="1560" spans="1:23">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row>
    <row r="1561" spans="1:23">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row>
    <row r="1562" spans="1:23">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row>
    <row r="1563" spans="1:23">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row>
    <row r="1564" spans="1:23">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row>
    <row r="1565" spans="1:23">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row>
    <row r="1566" spans="1:23">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row>
    <row r="1567" spans="1:23">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row>
    <row r="1568" spans="1:23">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row>
    <row r="1569" spans="1:23">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row>
    <row r="1570" spans="1:23">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row>
    <row r="1571" spans="1:23">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row>
    <row r="1572" spans="1:23">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row>
    <row r="1573" spans="1:23">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row>
    <row r="1574" spans="1:23">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row>
    <row r="1575" spans="1:23">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row>
    <row r="1576" spans="1:23">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row>
    <row r="1577" spans="1:23">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row>
    <row r="1578" spans="1:23">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row>
    <row r="1579" spans="1:23">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row>
    <row r="1580" spans="1:23">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row>
    <row r="1581" spans="1:23">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row>
    <row r="1582" spans="1:23">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row>
    <row r="1583" spans="1:23">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row>
    <row r="1584" spans="1:23">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row>
    <row r="1585" spans="1:23">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row>
    <row r="1586" spans="1:23">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row>
    <row r="1587" spans="1:23">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row>
    <row r="1588" spans="1:23">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row>
    <row r="1589" spans="1:23">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row>
    <row r="1590" spans="1:23">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row>
    <row r="1591" spans="1:23">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row>
    <row r="1592" spans="1:23">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row>
    <row r="1593" spans="1:23">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row>
    <row r="1594" spans="1:23">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row>
    <row r="1595" spans="1:23">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row>
    <row r="1596" spans="1:23">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row>
    <row r="1597" spans="1:23">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row>
    <row r="1598" spans="1:23">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row>
    <row r="1599" spans="1:23">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row>
    <row r="1600" spans="1:23">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row>
    <row r="1601" spans="1:23">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row>
    <row r="1602" spans="1:23">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row>
    <row r="1603" spans="1:23">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row>
    <row r="1604" spans="1:23">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row>
    <row r="1605" spans="1:23">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row>
    <row r="1606" spans="1:23">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row>
    <row r="1607" spans="1:23">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row>
    <row r="1608" spans="1:23">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row>
    <row r="1609" spans="1:23">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row>
    <row r="1610" spans="1:23">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row>
    <row r="1611" spans="1:23">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row>
    <row r="1612" spans="1:23">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row>
    <row r="1613" spans="1:23">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row>
    <row r="1614" spans="1:23">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row>
    <row r="1615" spans="1:23">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row>
    <row r="1616" spans="1:23">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row>
    <row r="1617" spans="1:23">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row>
    <row r="1618" spans="1:23">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row>
    <row r="1619" spans="1:23">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row>
    <row r="1620" spans="1:23">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row>
    <row r="1621" spans="1:23">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row>
    <row r="1622" spans="1:23">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row>
    <row r="1623" spans="1:23">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row>
    <row r="1624" spans="1:23">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row>
    <row r="1625" spans="1:23">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row>
    <row r="1626" spans="1:23">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row>
    <row r="1627" spans="1:23">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row>
    <row r="1628" spans="1:23">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row>
    <row r="1629" spans="1:23">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row>
    <row r="1630" spans="1:23">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row>
    <row r="1631" spans="1:23">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row>
    <row r="1632" spans="1:23">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row>
    <row r="1633" spans="1:23">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row>
    <row r="1634" spans="1:23">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row>
    <row r="1635" spans="1:23">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row>
    <row r="1636" spans="1:23">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row>
    <row r="1637" spans="1:23">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row>
    <row r="1638" spans="1:23">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row>
    <row r="1639" spans="1:23">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row>
    <row r="1640" spans="1:23">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row>
    <row r="1641" spans="1:23">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row>
    <row r="1642" spans="1:23">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row>
    <row r="1643" spans="1:23">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row>
    <row r="1644" spans="1:23">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row>
    <row r="1645" spans="1:23">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row>
    <row r="1646" spans="1:23">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row>
    <row r="1647" spans="1:23">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row>
    <row r="1648" spans="1:23">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row>
    <row r="1649" spans="1:23">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row>
    <row r="1650" spans="1:23">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row>
    <row r="1651" spans="1:23">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row>
    <row r="1652" spans="1:23">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row>
    <row r="1653" spans="1:23">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row>
    <row r="1654" spans="1:23">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row>
    <row r="1655" spans="1:23">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row>
    <row r="1656" spans="1:23">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row>
    <row r="1657" spans="1:23">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row>
    <row r="1658" spans="1:23">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row>
    <row r="1659" spans="1:23">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row>
    <row r="1660" spans="1:23">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row>
    <row r="1661" spans="1:23">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row>
    <row r="1662" spans="1:23">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row>
    <row r="1663" spans="1:23">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row>
    <row r="1664" spans="1:23">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row>
    <row r="1665" spans="1:23">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row>
    <row r="1666" spans="1:23">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row>
    <row r="1667" spans="1:23">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row>
    <row r="1668" spans="1:23">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row>
    <row r="1669" spans="1:23">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row>
    <row r="1670" spans="1:23">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row>
    <row r="1671" spans="1:23">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row>
    <row r="1672" spans="1:23">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row>
    <row r="1673" spans="1:23">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row>
    <row r="1674" spans="1:23">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row>
    <row r="1675" spans="1:23">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row>
    <row r="1676" spans="1:23">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row>
    <row r="1677" spans="1:23">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row>
    <row r="1678" spans="1:23">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row>
    <row r="1679" spans="1:23">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row>
    <row r="1680" spans="1:23">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row>
    <row r="1681" spans="1:23">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row>
    <row r="1682" spans="1:23">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row>
    <row r="1683" spans="1:23">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row>
    <row r="1684" spans="1:23">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row>
    <row r="1685" spans="1:23">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row>
    <row r="1686" spans="1:23">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row>
    <row r="1687" spans="1:23">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row>
    <row r="1688" spans="1:23">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row>
    <row r="1689" spans="1:23">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row>
    <row r="1690" spans="1:23">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row>
    <row r="1691" spans="1:23">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row>
    <row r="1692" spans="1:23">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row>
    <row r="1693" spans="1:23">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row>
    <row r="1694" spans="1:23">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row>
    <row r="1695" spans="1:23">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row>
    <row r="1696" spans="1:23">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row>
    <row r="1697" spans="1:23">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row>
    <row r="1698" spans="1:23">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row>
    <row r="1699" spans="1:23">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row>
    <row r="1700" spans="1:23">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row>
    <row r="1701" spans="1:23">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row>
    <row r="1702" spans="1:23">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row>
    <row r="1703" spans="1:23">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row>
    <row r="1704" spans="1:23">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row>
    <row r="1705" spans="1:23">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row>
    <row r="1706" spans="1:23">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row>
    <row r="1707" spans="1:23">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row>
    <row r="1708" spans="1:23">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row>
    <row r="1709" spans="1:23">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row>
    <row r="1710" spans="1:23">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row>
    <row r="1711" spans="1:23">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row>
    <row r="1712" spans="1:23">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row>
    <row r="1713" spans="1:23">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row>
    <row r="1714" spans="1:23">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row>
    <row r="1715" spans="1:23">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row>
    <row r="1716" spans="1:23">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row>
    <row r="1717" spans="1:23">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row>
    <row r="1718" spans="1:23">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row>
    <row r="1719" spans="1:23">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row>
    <row r="1720" spans="1:23">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row>
    <row r="1721" spans="1:23">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row>
    <row r="1722" spans="1:23">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row>
    <row r="1723" spans="1:23">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row>
    <row r="1724" spans="1:23">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row>
    <row r="1725" spans="1:23">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row>
    <row r="1726" spans="1:23">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row>
    <row r="1727" spans="1:23">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row>
    <row r="1728" spans="1:23">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row>
    <row r="1729" spans="1:23">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row>
    <row r="1730" spans="1:23">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row>
    <row r="1731" spans="1:23">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row>
    <row r="1732" spans="1:23">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row>
    <row r="1733" spans="1:23">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row>
    <row r="1734" spans="1:23">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row>
    <row r="1735" spans="1:23">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row>
    <row r="1736" spans="1:23">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row>
    <row r="1737" spans="1:23">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row>
    <row r="1738" spans="1:23">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row>
    <row r="1739" spans="1:23">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row>
    <row r="1740" spans="1:23">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row>
    <row r="1741" spans="1:23">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row>
    <row r="1742" spans="1:23">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row>
    <row r="1743" spans="1:23">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row>
    <row r="1744" spans="1:23">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row>
    <row r="1745" spans="1:23">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row>
    <row r="1746" spans="1:23">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row>
    <row r="1747" spans="1:23">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row>
    <row r="1748" spans="1:23">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row>
    <row r="1749" spans="1:23">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row>
    <row r="1750" spans="1:23">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row>
    <row r="1751" spans="1:23">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row>
    <row r="1752" spans="1:23">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row>
    <row r="1753" spans="1:23">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row>
    <row r="1754" spans="1:23">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row>
    <row r="1755" spans="1:23">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row>
    <row r="1756" spans="1:23">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row>
    <row r="1757" spans="1:23">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row>
    <row r="1758" spans="1:23">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row>
    <row r="1759" spans="1:23">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row>
    <row r="1760" spans="1:23">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row>
    <row r="1761" spans="1:23">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row>
    <row r="1762" spans="1:23">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row>
    <row r="1763" spans="1:23">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row>
    <row r="1764" spans="1:23">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row>
    <row r="1765" spans="1:23">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row>
    <row r="1766" spans="1:23">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row>
    <row r="1767" spans="1:23">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row>
    <row r="1768" spans="1:23">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row>
    <row r="1769" spans="1:23">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row>
    <row r="1770" spans="1:23">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row>
    <row r="1771" spans="1:23">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row>
    <row r="1772" spans="1:23">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row>
    <row r="1773" spans="1:23">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row>
    <row r="1774" spans="1:23">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row>
    <row r="1775" spans="1:23">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row>
    <row r="1776" spans="1:23">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row>
    <row r="1777" spans="1:23">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row>
    <row r="1778" spans="1:23">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row>
    <row r="1779" spans="1:23">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row>
    <row r="1780" spans="1:23">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row>
    <row r="1781" spans="1:23">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row>
    <row r="1782" spans="1:23">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row>
    <row r="1783" spans="1:23">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row>
    <row r="1784" spans="1:23">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row>
    <row r="1785" spans="1:23">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row>
    <row r="1786" spans="1:23">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row>
    <row r="1787" spans="1:23">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row>
    <row r="1788" spans="1:23">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row>
    <row r="1789" spans="1:23">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row>
    <row r="1790" spans="1:23">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row>
    <row r="1791" spans="1:23">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row>
    <row r="1792" spans="1:23">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row>
    <row r="1793" spans="1:23">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row>
    <row r="1794" spans="1:23">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row>
    <row r="1795" spans="1:23">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row>
    <row r="1796" spans="1:23">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row>
    <row r="1797" spans="1:23">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row>
    <row r="1798" spans="1:23">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row>
    <row r="1799" spans="1:23">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row>
    <row r="1800" spans="1:23">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row>
    <row r="1801" spans="1:23">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row>
    <row r="1802" spans="1:23">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row>
    <row r="1803" spans="1:23">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row>
    <row r="1804" spans="1:23">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row>
    <row r="1805" spans="1:23">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row>
    <row r="1806" spans="1:23">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row>
    <row r="1807" spans="1:23">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row>
    <row r="1808" spans="1:23">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row>
    <row r="1809" spans="1:23">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row>
    <row r="1810" spans="1:23">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row>
    <row r="1811" spans="1:23">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row>
    <row r="1812" spans="1:23">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row>
    <row r="1813" spans="1:23">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row>
    <row r="1814" spans="1:23">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row>
    <row r="1815" spans="1:23">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row>
    <row r="1816" spans="1:23">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row>
    <row r="1817" spans="1:23">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row>
    <row r="1818" spans="1:23">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row>
    <row r="1819" spans="1:23">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row>
    <row r="1820" spans="1:23">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row>
    <row r="1821" spans="1:23">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row>
    <row r="1822" spans="1:23">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row>
    <row r="1823" spans="1:23">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row>
    <row r="1824" spans="1:23">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row>
    <row r="1825" spans="1:23">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row>
    <row r="1826" spans="1:23">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row>
    <row r="1827" spans="1:23">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row>
    <row r="1828" spans="1:23">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row>
    <row r="1829" spans="1:23">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row>
    <row r="1830" spans="1:23">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row>
    <row r="1831" spans="1:23">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row>
    <row r="1832" spans="1:23">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row>
    <row r="1833" spans="1:23">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row>
    <row r="1834" spans="1:23">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row>
    <row r="1835" spans="1:23">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row>
    <row r="1836" spans="1:23">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row>
    <row r="1837" spans="1:23">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row>
    <row r="1838" spans="1:23">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row>
    <row r="1839" spans="1:23">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row>
    <row r="1840" spans="1:23">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row>
    <row r="1841" spans="1:23">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row>
    <row r="1842" spans="1:23">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row>
    <row r="1843" spans="1:23">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row>
    <row r="1844" spans="1:23">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row>
    <row r="1845" spans="1:23">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row>
    <row r="1846" spans="1:23">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row>
    <row r="1847" spans="1:23">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row>
    <row r="1848" spans="1:23">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row>
    <row r="1849" spans="1:23">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row>
    <row r="1850" spans="1:23">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row>
    <row r="1851" spans="1:23">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row>
    <row r="1852" spans="1:23">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row>
    <row r="1853" spans="1:23">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row>
    <row r="1854" spans="1:23">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row>
    <row r="1855" spans="1:23">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row>
    <row r="1856" spans="1:23">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row>
    <row r="1857" spans="1:23">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row>
    <row r="1858" spans="1:23">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row>
    <row r="1859" spans="1:23">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row>
    <row r="1860" spans="1:23">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row>
    <row r="1861" spans="1:23">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row>
    <row r="1862" spans="1:23">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row>
    <row r="1863" spans="1:23">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row>
    <row r="1864" spans="1:23">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row>
    <row r="1865" spans="1:23">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row>
    <row r="1866" spans="1:23">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row>
    <row r="1867" spans="1:23">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row>
    <row r="1868" spans="1:23">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row>
    <row r="1869" spans="1:23">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row>
    <row r="1870" spans="1:23">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row>
    <row r="1871" spans="1:23">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row>
    <row r="1872" spans="1:23">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row>
    <row r="1873" spans="1:23">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row>
    <row r="1874" spans="1:23">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row>
    <row r="1875" spans="1:23">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row>
    <row r="1876" spans="1:23">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row>
    <row r="1877" spans="1:23">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row>
    <row r="1878" spans="1:23">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row>
    <row r="1879" spans="1:23">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row>
    <row r="1880" spans="1:23">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row>
    <row r="1881" spans="1:23">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row>
    <row r="1882" spans="1:23">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row>
    <row r="1883" spans="1:23">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row>
    <row r="1884" spans="1:23">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row>
    <row r="1885" spans="1:23">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row>
    <row r="1886" spans="1:23">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row>
    <row r="1887" spans="1:23">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row>
    <row r="1888" spans="1:23">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row>
    <row r="1889" spans="1:23">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row>
    <row r="1890" spans="1:23">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row>
    <row r="1891" spans="1:23">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row>
    <row r="1892" spans="1:23">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row>
    <row r="1893" spans="1:23">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row>
    <row r="1894" spans="1:23">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row>
    <row r="1895" spans="1:23">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row>
    <row r="1896" spans="1:23">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row>
    <row r="1897" spans="1:23">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row>
    <row r="1898" spans="1:23">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row>
    <row r="1899" spans="1:23">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row>
    <row r="1900" spans="1:23">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row>
    <row r="1901" spans="1:23">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row>
    <row r="1902" spans="1:23">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row>
    <row r="1903" spans="1:23">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row>
    <row r="1904" spans="1:23">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row>
    <row r="1905" spans="1:23">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row>
    <row r="1906" spans="1:23">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row>
    <row r="1907" spans="1:23">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row>
    <row r="1908" spans="1:23">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row>
    <row r="1909" spans="1:23">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row>
    <row r="1910" spans="1:23">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row>
    <row r="1911" spans="1:23">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row>
    <row r="1912" spans="1:23">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row>
    <row r="1913" spans="1:23">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row>
    <row r="1914" spans="1:23">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row>
    <row r="1915" spans="1:23">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row>
    <row r="1916" spans="1:23">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row>
    <row r="1917" spans="1:23">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row>
    <row r="1918" spans="1:23">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row>
    <row r="1919" spans="1:23">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row>
    <row r="1920" spans="1:23">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row>
    <row r="1921" spans="1:23">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row>
    <row r="1922" spans="1:23">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row>
    <row r="1923" spans="1:23">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row>
    <row r="1924" spans="1:23">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row>
    <row r="1925" spans="1:23">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row>
    <row r="1926" spans="1:23">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row>
    <row r="1927" spans="1:23">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row>
    <row r="1928" spans="1:23">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row>
    <row r="1929" spans="1:23">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row>
    <row r="1930" spans="1:23">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row>
    <row r="1931" spans="1:23">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row>
    <row r="1932" spans="1:23">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row>
    <row r="1933" spans="1:23">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row>
    <row r="1934" spans="1:23">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row>
    <row r="1935" spans="1:23">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row>
    <row r="1936" spans="1:23">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row>
    <row r="1937" spans="1:23">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row>
    <row r="1938" spans="1:23">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row>
    <row r="1939" spans="1:23">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row>
    <row r="1940" spans="1:23">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row>
    <row r="1941" spans="1:23">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row>
    <row r="1942" spans="1:23">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row>
    <row r="1943" spans="1:23">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row>
    <row r="1944" spans="1:23">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row>
    <row r="1945" spans="1:23">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row>
    <row r="1946" spans="1:23">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row>
    <row r="1947" spans="1:23">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row>
    <row r="1948" spans="1:23">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row>
    <row r="1949" spans="1:23">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row>
    <row r="1950" spans="1:23">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row>
    <row r="1951" spans="1:23">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row>
    <row r="1952" spans="1:23">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row>
    <row r="1953" spans="1:23">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row>
    <row r="1954" spans="1:23">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row>
    <row r="1955" spans="1:23">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row>
    <row r="1956" spans="1:23">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row>
    <row r="1957" spans="1:23">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row>
    <row r="1958" spans="1:23">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row>
    <row r="1959" spans="1:23">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row>
    <row r="1960" spans="1:23">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row>
    <row r="1961" spans="1:23">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row>
    <row r="1962" spans="1:23">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row>
    <row r="1963" spans="1:23">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row>
    <row r="1964" spans="1:23">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row>
    <row r="1965" spans="1:23">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row>
    <row r="1966" spans="1:23">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row>
    <row r="1967" spans="1:23">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row>
    <row r="1968" spans="1:23">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row>
    <row r="1969" spans="1:23">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row>
    <row r="1970" spans="1:23">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row>
    <row r="1971" spans="1:23">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row>
    <row r="1972" spans="1:23">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row>
    <row r="1973" spans="1:23">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row>
    <row r="1974" spans="1:23">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row>
    <row r="1975" spans="1:23">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row>
    <row r="1976" spans="1:23">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row>
    <row r="1977" spans="1:23">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row>
    <row r="1978" spans="1:23">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row>
    <row r="1979" spans="1:23">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row>
    <row r="1980" spans="1:23">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row>
    <row r="1981" spans="1:23">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row>
    <row r="1982" spans="1:23">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row>
    <row r="1983" spans="1:23">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row>
    <row r="1984" spans="1:23">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row>
    <row r="1985" spans="1:23">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row>
    <row r="1986" spans="1:23">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row>
    <row r="1987" spans="1:23">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row>
    <row r="1988" spans="1:23">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row>
    <row r="1989" spans="1:23">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row>
    <row r="1990" spans="1:23">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row>
    <row r="1991" spans="1:23">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row>
    <row r="1992" spans="1:23">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row>
    <row r="1993" spans="1:23">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row>
    <row r="1994" spans="1:23">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row>
    <row r="1995" spans="1:23">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row>
    <row r="1996" spans="1:23">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row>
    <row r="1997" spans="1:23">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row>
    <row r="1998" spans="1:23">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row>
    <row r="1999" spans="1:23">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row>
    <row r="2000" spans="1:23">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row>
    <row r="2001" spans="1:23">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row>
    <row r="2002" spans="1:23">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row>
    <row r="2003" spans="1:23">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row>
    <row r="2004" spans="1:23">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row>
    <row r="2005" spans="1:23">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row>
    <row r="2006" spans="1:23">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row>
    <row r="2007" spans="1:23">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row>
    <row r="2008" spans="1:23">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row>
    <row r="2009" spans="1:23">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row>
    <row r="2010" spans="1:23">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row>
    <row r="2011" spans="1:23">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row>
    <row r="2012" spans="1:23">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row>
    <row r="2013" spans="1:23">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row>
    <row r="2014" spans="1:23">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row>
    <row r="2015" spans="1:23">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row>
    <row r="2016" spans="1:23">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row>
    <row r="2017" spans="1:23">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row>
    <row r="2018" spans="1:23">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row>
    <row r="2019" spans="1:23">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row>
    <row r="2020" spans="1:23">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row>
    <row r="2021" spans="1:23">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row>
    <row r="2022" spans="1:23">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row>
    <row r="2023" spans="1:23">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row>
    <row r="2024" spans="1:23">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row>
    <row r="2025" spans="1:23">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row>
    <row r="2026" spans="1:23">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row>
    <row r="2027" spans="1:23">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row>
    <row r="2028" spans="1:23">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row>
    <row r="2029" spans="1:23">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row>
    <row r="2030" spans="1:23">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row>
    <row r="2031" spans="1:23">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row>
    <row r="2032" spans="1:23">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row>
    <row r="2033" spans="1:23">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row>
    <row r="2034" spans="1:23">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row>
    <row r="2035" spans="1:23">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row>
    <row r="2036" spans="1:23">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row>
    <row r="2037" spans="1:23">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row>
    <row r="2038" spans="1:23">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row>
    <row r="2039" spans="1:23">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row>
    <row r="2040" spans="1:23">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row>
    <row r="2041" spans="1:23">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row>
    <row r="2042" spans="1:23">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row>
    <row r="2043" spans="1:23">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row>
    <row r="2044" spans="1:23">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row>
    <row r="2045" spans="1:23">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row>
    <row r="2046" spans="1:23">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row>
    <row r="2047" spans="1:23">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row>
    <row r="2048" spans="1:23">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row>
    <row r="2049" spans="1:23">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row>
    <row r="2050" spans="1:23">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row>
    <row r="2051" spans="1:23">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row>
    <row r="2052" spans="1:23">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row>
    <row r="2053" spans="1:23">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row>
    <row r="2054" spans="1:23">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row>
    <row r="2055" spans="1:23">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row>
    <row r="2056" spans="1:23">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row>
    <row r="2057" spans="1:23">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row>
    <row r="2058" spans="1:23">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row>
    <row r="2059" spans="1:23">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row>
    <row r="2060" spans="1:23">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row>
    <row r="2061" spans="1:23">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row>
    <row r="2062" spans="1:23">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row>
    <row r="2063" spans="1:23">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row>
    <row r="2064" spans="1:23">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row>
    <row r="2065" spans="1:23">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row>
    <row r="2066" spans="1:23">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row>
    <row r="2067" spans="1:23">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row>
    <row r="2068" spans="1:23">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row>
    <row r="2069" spans="1:23">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row>
    <row r="2070" spans="1:23">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row>
    <row r="2071" spans="1:23">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row>
    <row r="2072" spans="1:23">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row>
    <row r="2073" spans="1:23">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row>
    <row r="2074" spans="1:23">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row>
    <row r="2075" spans="1:23">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row>
    <row r="2076" spans="1:23">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row>
    <row r="2077" spans="1:23">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row>
    <row r="2078" spans="1:23">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row>
    <row r="2079" spans="1:23">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row>
    <row r="2080" spans="1:23">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row>
    <row r="2081" spans="1:23">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row>
    <row r="2082" spans="1:23">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row>
    <row r="2083" spans="1:23">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row>
    <row r="2084" spans="1:23">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row>
    <row r="2085" spans="1:23">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row>
    <row r="2086" spans="1:23">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row>
    <row r="2087" spans="1:23">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row>
    <row r="2088" spans="1:23">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row>
    <row r="2089" spans="1:23">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row>
    <row r="2090" spans="1:23">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row>
    <row r="2091" spans="1:23">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row>
    <row r="2092" spans="1:23">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row>
    <row r="2093" spans="1:23">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row>
    <row r="2094" spans="1:23">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row>
    <row r="2095" spans="1:23">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row>
    <row r="2096" spans="1:23">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row>
    <row r="2097" spans="1:23">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row>
    <row r="2098" spans="1:23">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row>
    <row r="2099" spans="1:23">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row>
    <row r="2100" spans="1:23">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row>
    <row r="2101" spans="1:23">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row>
    <row r="2102" spans="1:23">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row>
    <row r="2103" spans="1:23">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row>
    <row r="2104" spans="1:23">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row>
    <row r="2105" spans="1:23">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row>
    <row r="2106" spans="1:23">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row>
    <row r="2107" spans="1:23">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row>
    <row r="2108" spans="1:23">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row>
    <row r="2109" spans="1:23">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row>
    <row r="2110" spans="1:23">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row>
    <row r="2111" spans="1:23">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row>
    <row r="2112" spans="1:23">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row>
    <row r="2113" spans="1:23">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row>
    <row r="2114" spans="1:23">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row>
    <row r="2115" spans="1:23">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row>
    <row r="2116" spans="1:23">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row>
    <row r="2117" spans="1:23">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row>
    <row r="2118" spans="1:23">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row>
    <row r="2119" spans="1:23">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row>
    <row r="2120" spans="1:23">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row>
    <row r="2121" spans="1:23">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row>
    <row r="2122" spans="1:23">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row>
    <row r="2123" spans="1:23">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row>
    <row r="2124" spans="1:23">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row>
    <row r="2125" spans="1:23">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row>
    <row r="2126" spans="1:23">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row>
    <row r="2127" spans="1:23">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row>
    <row r="2128" spans="1:23">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row>
    <row r="2129" spans="1:23">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row>
    <row r="2130" spans="1:23">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row>
    <row r="2131" spans="1:23">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row>
    <row r="2132" spans="1:23">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row>
    <row r="2133" spans="1:23">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row>
    <row r="2134" spans="1:23">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row>
    <row r="2135" spans="1:23">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row>
    <row r="2136" spans="1:23">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row>
    <row r="2137" spans="1:23">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row>
    <row r="2138" spans="1:23">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row>
    <row r="2139" spans="1:23">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row>
    <row r="2140" spans="1:23">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row>
    <row r="2141" spans="1:23">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row>
    <row r="2142" spans="1:23">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row>
    <row r="2143" spans="1:23">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row>
    <row r="2144" spans="1:23">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row>
    <row r="2145" spans="1:23">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row>
    <row r="2146" spans="1:23">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row>
    <row r="2147" spans="1:23">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row>
    <row r="2148" spans="1:23">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row>
    <row r="2149" spans="1:23">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row>
    <row r="2150" spans="1:23">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row>
    <row r="2151" spans="1:23">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row>
    <row r="2152" spans="1:23">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row>
    <row r="2153" spans="1:23">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row>
    <row r="2154" spans="1:23">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row>
    <row r="2155" spans="1:23">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row>
    <row r="2156" spans="1:23">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row>
    <row r="2157" spans="1:23">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row>
    <row r="2158" spans="1:23">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row>
    <row r="2159" spans="1:23">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row>
    <row r="2160" spans="1:23">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row>
    <row r="2161" spans="1:23">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row>
    <row r="2162" spans="1:23">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row>
    <row r="2163" spans="1:23">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row>
    <row r="2164" spans="1:23">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row>
    <row r="2165" spans="1:23">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row>
    <row r="2166" spans="1:23">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row>
    <row r="2167" spans="1:23">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row>
    <row r="2168" spans="1:23">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row>
    <row r="2169" spans="1:23">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row>
    <row r="2170" spans="1:23">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row>
    <row r="2171" spans="1:23">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row>
    <row r="2172" spans="1:23">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row>
    <row r="2173" spans="1:23">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row>
    <row r="2174" spans="1:23">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row>
    <row r="2175" spans="1:23">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row>
    <row r="2176" spans="1:23">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row>
    <row r="2177" spans="1:23">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row>
    <row r="2178" spans="1:23">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row>
    <row r="2179" spans="1:23">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row>
    <row r="2180" spans="1:23">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row>
    <row r="2181" spans="1:23">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row>
    <row r="2182" spans="1:23">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row>
    <row r="2183" spans="1:23">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row>
    <row r="2184" spans="1:23">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row>
    <row r="2185" spans="1:23">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row>
    <row r="2186" spans="1:23">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row>
    <row r="2187" spans="1:23">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row>
    <row r="2188" spans="1:23">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row>
    <row r="2189" spans="1:23">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row>
    <row r="2190" spans="1:23">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row>
    <row r="2191" spans="1:23">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row>
    <row r="2192" spans="1:23">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row>
    <row r="2193" spans="1:23">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row>
    <row r="2194" spans="1:23">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row>
    <row r="2195" spans="1:23">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row>
    <row r="2196" spans="1:23">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row>
    <row r="2197" spans="1:23">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row>
    <row r="2198" spans="1:23">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row>
    <row r="2199" spans="1:23">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row>
    <row r="2200" spans="1:23">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row>
    <row r="2201" spans="1:23">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row>
    <row r="2202" spans="1:23">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row>
    <row r="2203" spans="1:23">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row>
    <row r="2204" spans="1:23">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row>
    <row r="2205" spans="1:23">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row>
    <row r="2206" spans="1:23">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row>
    <row r="2207" spans="1:23">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row>
    <row r="2208" spans="1:23">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row>
    <row r="2209" spans="1:23">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row>
    <row r="2210" spans="1:23">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row>
    <row r="2211" spans="1:23">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row>
    <row r="2212" spans="1:23">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row>
    <row r="2213" spans="1:23">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row>
    <row r="2214" spans="1:23">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row>
    <row r="2215" spans="1:23">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row>
    <row r="2216" spans="1:23">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row>
    <row r="2217" spans="1:23">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row>
    <row r="2218" spans="1:23">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row>
    <row r="2219" spans="1:23">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row>
    <row r="2220" spans="1:23">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row>
    <row r="2221" spans="1:23">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row>
    <row r="2222" spans="1:23">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row>
    <row r="2223" spans="1:23">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row>
    <row r="2224" spans="1:23">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row>
    <row r="2225" spans="1:23">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row>
    <row r="2226" spans="1:23">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row>
    <row r="2227" spans="1:23">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row>
    <row r="2228" spans="1:23">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row>
    <row r="2229" spans="1:23">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row>
    <row r="2230" spans="1:23">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row>
    <row r="2231" spans="1:23">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row>
    <row r="2232" spans="1:23">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row>
    <row r="2233" spans="1:23">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row>
    <row r="2234" spans="1:23">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row>
    <row r="2235" spans="1:23">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row>
    <row r="2236" spans="1:23">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row>
    <row r="2237" spans="1:23">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row>
    <row r="2238" spans="1:23">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row>
    <row r="2239" spans="1:23">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row>
    <row r="2240" spans="1:23">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row>
    <row r="2241" spans="1:23">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row>
    <row r="2242" spans="1:23">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row>
    <row r="2243" spans="1:23">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row>
    <row r="2244" spans="1:23">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row>
    <row r="2245" spans="1:23">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row>
    <row r="2246" spans="1:23">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row>
    <row r="2247" spans="1:23">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row>
    <row r="2248" spans="1:23">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row>
    <row r="2249" spans="1:23">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row>
    <row r="2250" spans="1:23">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row>
    <row r="2251" spans="1:23">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row>
    <row r="2252" spans="1:23">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row>
    <row r="2253" spans="1:23">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row>
    <row r="2254" spans="1:23">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row>
    <row r="2255" spans="1:23">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row>
    <row r="2256" spans="1:23">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row>
    <row r="2257" spans="1:23">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row>
    <row r="2258" spans="1:23">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row>
    <row r="2259" spans="1:23">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row>
    <row r="2260" spans="1:23">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row>
    <row r="2261" spans="1:23">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row>
    <row r="2262" spans="1:23">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row>
    <row r="2263" spans="1:23">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row>
    <row r="2264" spans="1:23">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row>
    <row r="2265" spans="1:23">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row>
    <row r="2266" spans="1:23">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row>
    <row r="2267" spans="1:23">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row>
    <row r="2268" spans="1:23">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row>
    <row r="2269" spans="1:23">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row>
    <row r="2270" spans="1:23">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row>
    <row r="2271" spans="1:23">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row>
    <row r="2272" spans="1:23">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row>
    <row r="2273" spans="1:23">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row>
    <row r="2274" spans="1:23">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row>
    <row r="2275" spans="1:23">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row>
    <row r="2276" spans="1:23">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row>
    <row r="2277" spans="1:23">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row>
    <row r="2278" spans="1:23">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row>
    <row r="2279" spans="1:23">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row>
    <row r="2280" spans="1:23">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row>
    <row r="2281" spans="1:23">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row>
    <row r="2282" spans="1:23">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row>
    <row r="2283" spans="1:23">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row>
    <row r="2284" spans="1:23">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row>
    <row r="2285" spans="1:23">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row>
    <row r="2286" spans="1:23">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row>
    <row r="2287" spans="1:23">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row>
    <row r="2288" spans="1:23">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row>
    <row r="2289" spans="1:23">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row>
    <row r="2290" spans="1:23">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row>
    <row r="2291" spans="1:23">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row>
    <row r="2292" spans="1:23">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row>
    <row r="2293" spans="1:23">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row>
    <row r="2294" spans="1:23">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row>
    <row r="2295" spans="1:23">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row>
    <row r="2296" spans="1:23">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row>
    <row r="2297" spans="1:23">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row>
    <row r="2298" spans="1:23">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row>
    <row r="2299" spans="1:23">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row>
    <row r="2300" spans="1:23">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row>
    <row r="2301" spans="1:23">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row>
    <row r="2302" spans="1:23">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row>
    <row r="2303" spans="1:23">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row>
    <row r="2304" spans="1:23">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row>
    <row r="2305" spans="1:23">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row>
    <row r="2306" spans="1:23">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row>
    <row r="2307" spans="1:23">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row>
    <row r="2308" spans="1:23">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row>
    <row r="2309" spans="1:23">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row>
    <row r="2310" spans="1:23">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row>
    <row r="2311" spans="1:23">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row>
    <row r="2312" spans="1:23">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row>
    <row r="2313" spans="1:23">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row>
    <row r="2314" spans="1:23">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row>
    <row r="2315" spans="1:23">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row>
    <row r="2316" spans="1:23">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row>
    <row r="2317" spans="1:23">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row>
    <row r="2318" spans="1:23">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row>
    <row r="2319" spans="1:23">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row>
    <row r="2320" spans="1:23">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row>
    <row r="2321" spans="1:23">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row>
    <row r="2322" spans="1:23">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row>
    <row r="2323" spans="1:23">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row>
    <row r="2324" spans="1:23">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row>
    <row r="2325" spans="1:23">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row>
    <row r="2326" spans="1:23">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row>
    <row r="2327" spans="1:23">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row>
    <row r="2328" spans="1:23">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row>
    <row r="2329" spans="1:23">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row>
    <row r="2330" spans="1:23">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row>
    <row r="2331" spans="1:23">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row>
    <row r="2332" spans="1:23">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row>
    <row r="2333" spans="1:23">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row>
    <row r="2334" spans="1:23">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row>
    <row r="2335" spans="1:23">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row>
    <row r="2336" spans="1:23">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row>
    <row r="2337" spans="1:23">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row>
    <row r="2338" spans="1:23">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row>
    <row r="2339" spans="1:23">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row>
    <row r="2340" spans="1:23">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row>
    <row r="2341" spans="1:23">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row>
    <row r="2342" spans="1:23">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row>
    <row r="2343" spans="1:23">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row>
    <row r="2344" spans="1:23">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row>
    <row r="2345" spans="1:23">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row>
    <row r="2346" spans="1:23">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row>
    <row r="2347" spans="1:23">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row>
    <row r="2348" spans="1:23">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row>
    <row r="2349" spans="1:23">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row>
    <row r="2350" spans="1:23">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row>
    <row r="2351" spans="1:23">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row>
    <row r="2352" spans="1:23">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row>
    <row r="2353" spans="1:23">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row>
    <row r="2354" spans="1:23">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row>
    <row r="2355" spans="1:23">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row>
    <row r="2356" spans="1:23">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row>
    <row r="2357" spans="1:23">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row>
    <row r="2358" spans="1:23">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row>
    <row r="2359" spans="1:23">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row>
    <row r="2360" spans="1:23">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row>
    <row r="2361" spans="1:23">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row>
    <row r="2362" spans="1:23">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row>
    <row r="2363" spans="1:23">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row>
    <row r="2364" spans="1:23">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row>
    <row r="2365" spans="1:23">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row>
    <row r="2366" spans="1:23">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row>
    <row r="2367" spans="1:23">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row>
    <row r="2368" spans="1:23">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row>
    <row r="2369" spans="1:23">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row>
    <row r="2370" spans="1:23">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row>
    <row r="2371" spans="1:23">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row>
    <row r="2372" spans="1:23">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row>
    <row r="2373" spans="1:23">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row>
    <row r="2374" spans="1:23">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row>
    <row r="2375" spans="1:23">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row>
    <row r="2376" spans="1:23">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row>
    <row r="2377" spans="1:23">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row>
    <row r="2378" spans="1:23">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row>
    <row r="2379" spans="1:23">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row>
    <row r="2380" spans="1:23">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row>
    <row r="2381" spans="1:23">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row>
    <row r="2382" spans="1:23">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row>
    <row r="2383" spans="1:23">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row>
    <row r="2384" spans="1:23">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row>
    <row r="2385" spans="1:23">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row>
    <row r="2386" spans="1:23">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row>
    <row r="2387" spans="1:23">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row>
    <row r="2388" spans="1:23">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row>
    <row r="2389" spans="1:23">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row>
    <row r="2390" spans="1:23">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row>
    <row r="2391" spans="1:23">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row>
    <row r="2392" spans="1:23">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row>
    <row r="2393" spans="1:23">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row>
    <row r="2394" spans="1:23">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row>
    <row r="2395" spans="1:23">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row>
    <row r="2396" spans="1:23">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row>
    <row r="2397" spans="1:23">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row>
    <row r="2398" spans="1:23">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row>
    <row r="2399" spans="1:23">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row>
    <row r="2400" spans="1:23">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row>
    <row r="2401" spans="1:23">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row>
    <row r="2402" spans="1:23">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row>
    <row r="2403" spans="1:23">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row>
    <row r="2404" spans="1:23">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row>
    <row r="2405" spans="1:23">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row>
    <row r="2406" spans="1:23">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row>
    <row r="2407" spans="1:23">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row>
    <row r="2408" spans="1:23">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row>
    <row r="2409" spans="1:23">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row>
    <row r="2410" spans="1:23">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row>
    <row r="2411" spans="1:23">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row>
    <row r="2412" spans="1:23">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row>
    <row r="2413" spans="1:23">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row>
    <row r="2414" spans="1:23">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row>
    <row r="2415" spans="1:23">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row>
    <row r="2416" spans="1:23">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row>
    <row r="2417" spans="1:23">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row>
    <row r="2418" spans="1:23">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row>
    <row r="2419" spans="1:23">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row>
    <row r="2420" spans="1:23">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row>
    <row r="2421" spans="1:23">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row>
    <row r="2422" spans="1:23">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row>
    <row r="2423" spans="1:23">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row>
    <row r="2424" spans="1:23">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row>
    <row r="2425" spans="1:23">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row>
    <row r="2426" spans="1:23">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row>
    <row r="2427" spans="1:23">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row>
    <row r="2428" spans="1:23">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row>
    <row r="2429" spans="1:23">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row>
    <row r="2430" spans="1:23">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row>
    <row r="2431" spans="1:23">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row>
    <row r="2432" spans="1:23">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row>
    <row r="2433" spans="1:23">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row>
    <row r="2434" spans="1:23">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row>
    <row r="2435" spans="1:23">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row>
    <row r="2436" spans="1:23">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row>
    <row r="2437" spans="1:23">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row>
    <row r="2438" spans="1:23">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row>
    <row r="2439" spans="1:23">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row>
    <row r="2440" spans="1:23">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row>
    <row r="2441" spans="1:23">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row>
    <row r="2442" spans="1:23">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row>
    <row r="2443" spans="1:23">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row>
    <row r="2444" spans="1:23">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row>
    <row r="2445" spans="1:23">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row>
    <row r="2446" spans="1:23">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row>
    <row r="2447" spans="1:23">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row>
    <row r="2448" spans="1:23">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row>
    <row r="2449" spans="1:23">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row>
    <row r="2450" spans="1:23">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row>
    <row r="2451" spans="1:23">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row>
    <row r="2452" spans="1:23">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row>
    <row r="2453" spans="1:23">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row>
    <row r="2454" spans="1:23">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row>
    <row r="2455" spans="1:23">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row>
    <row r="2456" spans="1:23">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row>
    <row r="2457" spans="1:23">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row>
    <row r="2458" spans="1:23">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row>
    <row r="2459" spans="1:23">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row>
    <row r="2460" spans="1:23">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row>
    <row r="2461" spans="1:23">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row>
    <row r="2462" spans="1:23">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row>
    <row r="2463" spans="1:23">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row>
    <row r="2464" spans="1:23">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row>
    <row r="2465" spans="1:23">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row>
    <row r="2466" spans="1:23">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row>
    <row r="2467" spans="1:23">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row>
    <row r="2468" spans="1:23">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row>
    <row r="2469" spans="1:23">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row>
    <row r="2470" spans="1:23">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row>
    <row r="2471" spans="1:23">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row>
    <row r="2472" spans="1:23">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row>
    <row r="2473" spans="1:23">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row>
    <row r="2474" spans="1:23">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row>
    <row r="2475" spans="1:23">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row>
    <row r="2476" spans="1:23">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row>
    <row r="2477" spans="1:23">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row>
    <row r="2478" spans="1:23">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row>
    <row r="2479" spans="1:23">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row>
    <row r="2480" spans="1:23">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row>
    <row r="2481" spans="1:23">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row>
    <row r="2482" spans="1:23">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row>
    <row r="2483" spans="1:23">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row>
    <row r="2484" spans="1:23">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row>
    <row r="2485" spans="1:23">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row>
    <row r="2486" spans="1:23">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row>
    <row r="2487" spans="1:23">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row>
    <row r="2488" spans="1:23">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row>
    <row r="2489" spans="1:23">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row>
    <row r="2490" spans="1:23">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row>
    <row r="2491" spans="1:23">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row>
    <row r="2492" spans="1:23">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row>
    <row r="2493" spans="1:23">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row>
    <row r="2494" spans="1:23">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row>
    <row r="2495" spans="1:23">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row>
    <row r="2496" spans="1:23">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row>
    <row r="2497" spans="1:23">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row>
    <row r="2498" spans="1:23">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row>
    <row r="2499" spans="1:23">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row>
    <row r="2500" spans="1:23">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row>
    <row r="2501" spans="1:23">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row>
    <row r="2502" spans="1:23">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row>
    <row r="2503" spans="1:23">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row>
    <row r="2504" spans="1:23">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row>
    <row r="2505" spans="1:23">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row>
    <row r="2506" spans="1:23">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row>
    <row r="2507" spans="1:23">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row>
    <row r="2508" spans="1:23">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row>
    <row r="2509" spans="1:23">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row>
    <row r="2510" spans="1:23">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row>
    <row r="2511" spans="1:23">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row>
    <row r="2512" spans="1:23">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row>
    <row r="2513" spans="1:23">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row>
    <row r="2514" spans="1:23">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row>
    <row r="2515" spans="1:23">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row>
    <row r="2516" spans="1:23">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row>
    <row r="2517" spans="1:23">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row>
    <row r="2518" spans="1:23">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row>
    <row r="2519" spans="1:23">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row>
    <row r="2520" spans="1:23">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row>
    <row r="2521" spans="1:23">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row>
    <row r="2522" spans="1:23">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row>
    <row r="2523" spans="1:23">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row>
    <row r="2524" spans="1:23">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row>
    <row r="2525" spans="1:23">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row>
    <row r="2526" spans="1:23">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row>
    <row r="2527" spans="1:23">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row>
    <row r="2528" spans="1:23">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row>
    <row r="2529" spans="1:23">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row>
    <row r="2530" spans="1:23">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row>
    <row r="2531" spans="1:23">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row>
    <row r="2532" spans="1:23">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row>
    <row r="2533" spans="1:23">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row>
    <row r="2534" spans="1:23">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row>
    <row r="2535" spans="1:23">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row>
    <row r="2536" spans="1:23">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row>
    <row r="2537" spans="1:23">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row>
    <row r="2538" spans="1:23">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row>
    <row r="2539" spans="1:23">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row>
    <row r="2540" spans="1:23">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row>
    <row r="2541" spans="1:23">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row>
    <row r="2542" spans="1:23">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row>
    <row r="2543" spans="1:23">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row>
    <row r="2544" spans="1:23">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row>
    <row r="2545" spans="1:23">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row>
    <row r="2546" spans="1:23">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row>
    <row r="2547" spans="1:23">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row>
    <row r="2548" spans="1:23">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row>
    <row r="2549" spans="1:23">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row>
    <row r="2550" spans="1:23">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row>
    <row r="2551" spans="1:23">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row>
    <row r="2552" spans="1:23">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row>
    <row r="2553" spans="1:23">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row>
    <row r="2554" spans="1:23">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row>
    <row r="2555" spans="1:23">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row>
    <row r="2556" spans="1:23">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row>
    <row r="2557" spans="1:23">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row>
    <row r="2558" spans="1:23">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row>
    <row r="2559" spans="1:23">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row>
    <row r="2560" spans="1:23">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row>
    <row r="2561" spans="1:23">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row>
    <row r="2562" spans="1:23">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row>
    <row r="2563" spans="1:23">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row>
    <row r="2564" spans="1:23">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row>
    <row r="2565" spans="1:23">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row>
    <row r="2566" spans="1:23">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row>
    <row r="2567" spans="1:23">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row>
    <row r="2568" spans="1:23">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row>
    <row r="2569" spans="1:23">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row>
    <row r="2570" spans="1:23">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row>
    <row r="2571" spans="1:23">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row>
    <row r="2572" spans="1:23">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row>
    <row r="2573" spans="1:23">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row>
    <row r="2574" spans="1:23">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row>
    <row r="2575" spans="1:23">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row>
    <row r="2576" spans="1:23">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row>
    <row r="2577" spans="1:23">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row>
    <row r="2578" spans="1:23">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row>
    <row r="2579" spans="1:23">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row>
    <row r="2580" spans="1:23">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row>
    <row r="2581" spans="1:23">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row>
    <row r="2582" spans="1:23">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row>
    <row r="2583" spans="1:23">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row>
    <row r="2584" spans="1:23">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row>
    <row r="2585" spans="1:23">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row>
    <row r="2586" spans="1:23">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row>
    <row r="2587" spans="1:23">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row>
    <row r="2588" spans="1:23">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row>
    <row r="2589" spans="1:23">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row>
    <row r="2590" spans="1:23">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row>
    <row r="2591" spans="1:23">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row>
    <row r="2592" spans="1:23">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row>
    <row r="2593" spans="1:23">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row>
    <row r="2594" spans="1:23">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row>
    <row r="2595" spans="1:23">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row>
    <row r="2596" spans="1:23">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row>
    <row r="2597" spans="1:23">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row>
    <row r="2598" spans="1:23">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row>
    <row r="2599" spans="1:23">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row>
    <row r="2600" spans="1:23">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row>
    <row r="2601" spans="1:23">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row>
    <row r="2602" spans="1:23">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row>
    <row r="2603" spans="1:23">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row>
    <row r="2604" spans="1:23">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row>
    <row r="2605" spans="1:23">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row>
    <row r="2606" spans="1:23">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row>
    <row r="2607" spans="1:23">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row>
    <row r="2608" spans="1:23">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row>
    <row r="2609" spans="1:23">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row>
    <row r="2610" spans="1:23">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row>
    <row r="2611" spans="1:23">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row>
    <row r="2612" spans="1:23">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row>
    <row r="2613" spans="1:23">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row>
    <row r="2614" spans="1:23">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row>
    <row r="2615" spans="1:23">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row>
    <row r="2616" spans="1:23">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row>
    <row r="2617" spans="1:23">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row>
    <row r="2618" spans="1:23">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row>
    <row r="2619" spans="1:23">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row>
    <row r="2620" spans="1:23">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row>
    <row r="2621" spans="1:23">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row>
    <row r="2622" spans="1:23">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row>
    <row r="2623" spans="1:23">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row>
    <row r="2624" spans="1:23">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row>
    <row r="2625" spans="1:23">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row>
    <row r="2626" spans="1:23">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row>
    <row r="2627" spans="1:23">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row>
    <row r="2628" spans="1:23">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row>
    <row r="2629" spans="1:23">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row>
    <row r="2630" spans="1:23">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row>
    <row r="2631" spans="1:23">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row>
    <row r="2632" spans="1:23">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row>
    <row r="2633" spans="1:23">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row>
    <row r="2634" spans="1:23">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row>
    <row r="2635" spans="1:23">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row>
    <row r="2636" spans="1:23">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row>
    <row r="2637" spans="1:23">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row>
    <row r="2638" spans="1:23">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row>
    <row r="2639" spans="1:23">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row>
    <row r="2640" spans="1:23">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row>
    <row r="2641" spans="1:23">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row>
    <row r="2642" spans="1:23">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row>
    <row r="2643" spans="1:23">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row>
    <row r="2644" spans="1:23">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row>
    <row r="2645" spans="1:23">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row>
    <row r="2646" spans="1:23">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row>
    <row r="2647" spans="1:23">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row>
    <row r="2648" spans="1:23">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row>
    <row r="2649" spans="1:23">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row>
    <row r="2650" spans="1:23">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row>
    <row r="2651" spans="1:23">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row>
    <row r="2652" spans="1:23">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row>
    <row r="2653" spans="1:23">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row>
    <row r="2654" spans="1:23">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row>
    <row r="2655" spans="1:23">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row>
    <row r="2656" spans="1:23">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row>
    <row r="2657" spans="1:23">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row>
    <row r="2658" spans="1:23">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row>
    <row r="2659" spans="1:23">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row>
    <row r="2660" spans="1:23">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row>
    <row r="2661" spans="1:23">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row>
    <row r="2662" spans="1:23">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row>
    <row r="2663" spans="1:23">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row>
    <row r="2664" spans="1:23">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row>
    <row r="2665" spans="1:23">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row>
    <row r="2666" spans="1:23">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row>
    <row r="2667" spans="1:23">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row>
    <row r="2668" spans="1:23">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row>
    <row r="2669" spans="1:23">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row>
    <row r="2670" spans="1:23">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row>
    <row r="2671" spans="1:23">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row>
    <row r="2672" spans="1:23">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row>
    <row r="2673" spans="1:23">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row>
    <row r="2674" spans="1:23">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row>
    <row r="2675" spans="1:23">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row>
    <row r="2676" spans="1:23">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row>
    <row r="2677" spans="1:23">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row>
    <row r="2678" spans="1:23">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row>
    <row r="2679" spans="1:23">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row>
    <row r="2680" spans="1:23">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row>
    <row r="2681" spans="1:23">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row>
    <row r="2682" spans="1:23">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row>
    <row r="2683" spans="1:23">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row>
    <row r="2684" spans="1:23">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row>
    <row r="2685" spans="1:23">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row>
    <row r="2686" spans="1:23">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row>
    <row r="2687" spans="1:23">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row>
    <row r="2688" spans="1:23">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row>
    <row r="2689" spans="1:23">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row>
    <row r="2690" spans="1:23">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row>
    <row r="2691" spans="1:23">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row>
    <row r="2692" spans="1:23">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row>
    <row r="2693" spans="1:23">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row>
    <row r="2694" spans="1:23">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row>
    <row r="2695" spans="1:23">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row>
    <row r="2696" spans="1:23">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row>
    <row r="2697" spans="1:23">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row>
    <row r="2698" spans="1:23">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row>
    <row r="2699" spans="1:23">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row>
    <row r="2700" spans="1:23">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row>
    <row r="2701" spans="1:23">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row>
    <row r="2702" spans="1:23">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row>
    <row r="2703" spans="1:23">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row>
    <row r="2704" spans="1:23">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row>
    <row r="2705" spans="1:23">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row>
    <row r="2706" spans="1:23">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row>
    <row r="2707" spans="1:23">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row>
    <row r="2708" spans="1:23">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row>
    <row r="2709" spans="1:23">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row>
    <row r="2710" spans="1:23">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row>
    <row r="2711" spans="1:23">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row>
    <row r="2712" spans="1:23">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row>
    <row r="2713" spans="1:23">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row>
    <row r="2714" spans="1:23">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row>
    <row r="2715" spans="1:23">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row>
    <row r="2716" spans="1:23">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row>
    <row r="2717" spans="1:23">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row>
    <row r="2718" spans="1:23">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row>
    <row r="2719" spans="1:23">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row>
    <row r="2720" spans="1:23">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row>
    <row r="2721" spans="1:23">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row>
    <row r="2722" spans="1:23">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row>
    <row r="2723" spans="1:23">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row>
    <row r="2724" spans="1:23">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row>
    <row r="2725" spans="1:23">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row>
    <row r="2726" spans="1:23">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row>
    <row r="2727" spans="1:23">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row>
    <row r="2728" spans="1:23">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row>
    <row r="2729" spans="1:23">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row>
    <row r="2730" spans="1:23">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row>
    <row r="2731" spans="1:23">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row>
    <row r="2732" spans="1:23">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row>
    <row r="2733" spans="1:23">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row>
    <row r="2734" spans="1:23">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row>
    <row r="2735" spans="1:23">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row>
    <row r="2736" spans="1:23">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row>
    <row r="2737" spans="1:23">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row>
    <row r="2738" spans="1:23">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row>
    <row r="2739" spans="1:23">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row>
    <row r="2740" spans="1:23">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row>
    <row r="2741" spans="1:23">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row>
    <row r="2742" spans="1:23">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row>
    <row r="2743" spans="1:23">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row>
    <row r="2744" spans="1:23">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row>
    <row r="2745" spans="1:23">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row>
    <row r="2746" spans="1:23">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row>
    <row r="2747" spans="1:23">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row>
    <row r="2748" spans="1:23">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row>
    <row r="2749" spans="1:23">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row>
    <row r="2750" spans="1:23">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row>
    <row r="2751" spans="1:23">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row>
    <row r="2752" spans="1:23">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row>
    <row r="2753" spans="1:23">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row>
    <row r="2754" spans="1:23">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row>
    <row r="2755" spans="1:23">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row>
    <row r="2756" spans="1:23">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row>
    <row r="2757" spans="1:23">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row>
    <row r="2758" spans="1:23">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row>
    <row r="2759" spans="1:23">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row>
    <row r="2760" spans="1:23">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row>
    <row r="2761" spans="1:23">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row>
    <row r="2762" spans="1:23">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row>
    <row r="2763" spans="1:23">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row>
    <row r="2764" spans="1:23">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row>
    <row r="2765" spans="1:23">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row>
    <row r="2766" spans="1:23">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row>
    <row r="2767" spans="1:23">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row>
    <row r="2768" spans="1:23">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row>
    <row r="2769" spans="1:23">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row>
    <row r="2770" spans="1:23">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row>
    <row r="2771" spans="1:23">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row>
    <row r="2772" spans="1:23">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row>
    <row r="2773" spans="1:23">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row>
    <row r="2774" spans="1:23">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row>
    <row r="2775" spans="1:23">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row>
    <row r="2776" spans="1:23">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row>
    <row r="2777" spans="1:23">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row>
    <row r="2778" spans="1:23">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row>
    <row r="2779" spans="1:23">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row>
    <row r="2780" spans="1:23">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row>
    <row r="2781" spans="1:23">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row>
    <row r="2782" spans="1:23">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row>
    <row r="2783" spans="1:23">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row>
    <row r="2784" spans="1:23">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row>
    <row r="2785" spans="1:23">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row>
    <row r="2786" spans="1:23">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row>
    <row r="2787" spans="1:23">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row>
    <row r="2788" spans="1:23">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row>
    <row r="2789" spans="1:23">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row>
    <row r="2790" spans="1:23">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row>
    <row r="2791" spans="1:23">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row>
    <row r="2792" spans="1:23">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row>
    <row r="2793" spans="1:23">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row>
    <row r="2794" spans="1:23">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row>
    <row r="2795" spans="1:23">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row>
    <row r="2796" spans="1:23">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row>
    <row r="2797" spans="1:23">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row>
    <row r="2798" spans="1:23">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row>
    <row r="2799" spans="1:23">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row>
    <row r="2800" spans="1:23">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row>
    <row r="2801" spans="1:23">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row>
    <row r="2802" spans="1:23">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row>
    <row r="2803" spans="1:23">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row>
    <row r="2804" spans="1:23">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row>
    <row r="2805" spans="1:23">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row>
    <row r="2806" spans="1:23">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row>
    <row r="2807" spans="1:23">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row>
    <row r="2808" spans="1:23">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row>
    <row r="2809" spans="1:23">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row>
    <row r="2810" spans="1:23">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row>
    <row r="2811" spans="1:23">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row>
    <row r="2812" spans="1:23">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row>
    <row r="2813" spans="1:23">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row>
    <row r="2814" spans="1:23">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row>
    <row r="2815" spans="1:23">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row>
    <row r="2816" spans="1:23">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row>
    <row r="2817" spans="1:23">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row>
    <row r="2818" spans="1:23">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row>
    <row r="2819" spans="1:23">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row>
    <row r="2820" spans="1:23">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row>
    <row r="2821" spans="1:23">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row>
    <row r="2822" spans="1:23">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row>
    <row r="2823" spans="1:23">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row>
    <row r="2824" spans="1:23">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row>
    <row r="2825" spans="1:23">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row>
    <row r="2826" spans="1:23">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row>
    <row r="2827" spans="1:23">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row>
    <row r="2828" spans="1:23">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row>
    <row r="2829" spans="1:23">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row>
    <row r="2830" spans="1:23">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row>
    <row r="2831" spans="1:23">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row>
    <row r="2832" spans="1:23">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row>
    <row r="2833" spans="1:23">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row>
    <row r="2834" spans="1:23">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row>
    <row r="2835" spans="1:23">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row>
    <row r="2836" spans="1:23">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row>
    <row r="2837" spans="1:23">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row>
    <row r="2838" spans="1:23">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row>
    <row r="2839" spans="1:23">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row>
    <row r="2840" spans="1:23">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row>
    <row r="2841" spans="1:23">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row>
    <row r="2842" spans="1:23">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row>
    <row r="2843" spans="1:23">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row>
    <row r="2844" spans="1:23">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row>
    <row r="2845" spans="1:23">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row>
    <row r="2846" spans="1:23">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row>
    <row r="2847" spans="1:23">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row>
    <row r="2848" spans="1:23">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row>
    <row r="2849" spans="1:23">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row>
    <row r="2850" spans="1:23">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row>
    <row r="2851" spans="1:23">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row>
    <row r="2852" spans="1:23">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row>
    <row r="2853" spans="1:23">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row>
    <row r="2854" spans="1:23">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row>
    <row r="2855" spans="1:23">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row>
    <row r="2856" spans="1:23">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row>
    <row r="2857" spans="1:23">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row>
    <row r="2858" spans="1:23">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row>
    <row r="2859" spans="1:23">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row>
    <row r="2860" spans="1:23">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row>
    <row r="2861" spans="1:23">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row>
    <row r="2862" spans="1:23">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row>
    <row r="2863" spans="1:23">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row>
    <row r="2864" spans="1:23">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row>
    <row r="2865" spans="1:23">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row>
    <row r="2866" spans="1:23">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row>
    <row r="2867" spans="1:23">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row>
    <row r="2868" spans="1:23">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row>
    <row r="2869" spans="1:23">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row>
    <row r="2870" spans="1:23">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row>
    <row r="2871" spans="1:23">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row>
    <row r="2872" spans="1:23">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row>
    <row r="2873" spans="1:23">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row>
    <row r="2874" spans="1:23">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row>
    <row r="2875" spans="1:23">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row>
    <row r="2876" spans="1:23">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row>
    <row r="2877" spans="1:23">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row>
    <row r="2878" spans="1:23">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row>
    <row r="2879" spans="1:23">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row>
    <row r="2880" spans="1:23">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row>
    <row r="2881" spans="1:23">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row>
    <row r="2882" spans="1:23">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row>
    <row r="2883" spans="1:23">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row>
    <row r="2884" spans="1:23">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row>
    <row r="2885" spans="1:23">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row>
    <row r="2886" spans="1:23">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row>
    <row r="2887" spans="1:23">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row>
    <row r="2888" spans="1:23">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row>
    <row r="2889" spans="1:23">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row>
    <row r="2890" spans="1:23">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row>
    <row r="2891" spans="1:23">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row>
    <row r="2892" spans="1:23">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row>
    <row r="2893" spans="1:23">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row>
    <row r="2894" spans="1:23">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row>
    <row r="2895" spans="1:23">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row>
    <row r="2896" spans="1:23">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row>
    <row r="2897" spans="1:23">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row>
    <row r="2898" spans="1:23">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row>
    <row r="2899" spans="1:23">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row>
    <row r="2900" spans="1:23">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row>
    <row r="2901" spans="1:23">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row>
    <row r="2902" spans="1:23">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row>
    <row r="2903" spans="1:23">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row>
    <row r="2904" spans="1:23">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row>
    <row r="2905" spans="1:23">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row>
    <row r="2906" spans="1:23">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row>
    <row r="2907" spans="1:23">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row>
    <row r="2908" spans="1:23">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row>
    <row r="2909" spans="1:23">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row>
    <row r="2910" spans="1:23">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row>
    <row r="2911" spans="1:23">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row>
    <row r="2912" spans="1:23">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row>
    <row r="2913" spans="1:23">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row>
    <row r="2914" spans="1:23">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row>
    <row r="2915" spans="1:23">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row>
    <row r="2916" spans="1:23">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row>
    <row r="2917" spans="1:23">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row>
    <row r="2918" spans="1:23">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row>
    <row r="2919" spans="1:23">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row>
    <row r="2920" spans="1:23">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row>
    <row r="2921" spans="1:23">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row>
    <row r="2922" spans="1:23">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row>
    <row r="2923" spans="1:23">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row>
    <row r="2924" spans="1:23">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row>
    <row r="2925" spans="1:23">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row>
    <row r="2926" spans="1:23">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row>
    <row r="2927" spans="1:23">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row>
    <row r="2928" spans="1:23">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row>
    <row r="2929" spans="1:23">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row>
    <row r="2930" spans="1:23">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row>
    <row r="2931" spans="1:23">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row>
    <row r="2932" spans="1:23">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row>
    <row r="2933" spans="1:23">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row>
    <row r="2934" spans="1:23">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row>
    <row r="2935" spans="1:23">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row>
    <row r="2936" spans="1:23">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row>
    <row r="2937" spans="1:23">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row>
    <row r="2938" spans="1:23">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row>
    <row r="2939" spans="1:23">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row>
    <row r="2940" spans="1:23">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row>
    <row r="2941" spans="1:23">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row>
    <row r="2942" spans="1:23">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row>
    <row r="2943" spans="1:23">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row>
    <row r="2944" spans="1:23">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row>
    <row r="2945" spans="1:23">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row>
    <row r="2946" spans="1:23">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row>
    <row r="2947" spans="1:23">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row>
    <row r="2948" spans="1:23">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row>
    <row r="2949" spans="1:23">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row>
    <row r="2950" spans="1:23">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row>
    <row r="2951" spans="1:23">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row>
    <row r="2952" spans="1:23">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row>
    <row r="2953" spans="1:23">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row>
    <row r="2954" spans="1:23">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row>
    <row r="2955" spans="1:23">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row>
    <row r="2956" spans="1:23">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row>
    <row r="2957" spans="1:23">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row>
    <row r="2958" spans="1:23">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row>
    <row r="2959" spans="1:23">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row>
    <row r="2960" spans="1:23">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row>
    <row r="2961" spans="1:23">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row>
    <row r="2962" spans="1:23">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row>
    <row r="2963" spans="1:23">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row>
    <row r="2964" spans="1:23">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row>
    <row r="2965" spans="1:23">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row>
    <row r="2966" spans="1:23">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row>
    <row r="2967" spans="1:23">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row>
    <row r="2968" spans="1:23">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row>
    <row r="2969" spans="1:23">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row>
    <row r="2970" spans="1:23">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row>
    <row r="2971" spans="1:23">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row>
    <row r="2972" spans="1:23">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row>
    <row r="2973" spans="1:23">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row>
    <row r="2974" spans="1:23">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row>
    <row r="2975" spans="1:23">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row>
    <row r="2976" spans="1:23">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row>
    <row r="2977" spans="1:23">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row>
    <row r="2978" spans="1:23">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row>
    <row r="2979" spans="1:23">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row>
    <row r="2980" spans="1:23">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row>
    <row r="2981" spans="1:23">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row>
    <row r="2982" spans="1:23">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row>
    <row r="2983" spans="1:23">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row>
    <row r="2984" spans="1:23">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row>
    <row r="2985" spans="1:23">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row>
    <row r="2986" spans="1:23">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row>
    <row r="2987" spans="1:23">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row>
    <row r="2988" spans="1:23">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row>
    <row r="2989" spans="1:23">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row>
    <row r="2990" spans="1:23">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row>
    <row r="2991" spans="1:23">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row>
    <row r="2992" spans="1:23">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row>
    <row r="2993" spans="1:23">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row>
    <row r="2994" spans="1:23">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row>
    <row r="2995" spans="1:23">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row>
    <row r="2996" spans="1:23">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row>
    <row r="2997" spans="1:23">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row>
    <row r="2998" spans="1:23">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row>
    <row r="2999" spans="1:23">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row>
    <row r="3000" spans="1:23">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row>
    <row r="3001" spans="1:23">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row>
    <row r="3002" spans="1:23">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row>
    <row r="3003" spans="1:23">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row>
    <row r="3004" spans="1:23">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row>
    <row r="3005" spans="1:23">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row>
    <row r="3006" spans="1:23">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row>
    <row r="3007" spans="1:23">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row>
    <row r="3008" spans="1:23">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row>
    <row r="3009" spans="1:23">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row>
    <row r="3010" spans="1:23">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row>
    <row r="3011" spans="1:23">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row>
    <row r="3012" spans="1:23">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row>
    <row r="3013" spans="1:23">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row>
    <row r="3014" spans="1:23">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row>
    <row r="3015" spans="1:23">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row>
    <row r="3016" spans="1:23">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row>
    <row r="3017" spans="1:23">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row>
    <row r="3018" spans="1:23">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row>
    <row r="3019" spans="1:23">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row>
    <row r="3020" spans="1:23">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row>
    <row r="3021" spans="1:23">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row>
    <row r="3022" spans="1:23">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row>
    <row r="3023" spans="1:23">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row>
    <row r="3024" spans="1:23">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row>
    <row r="3025" spans="1:23">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row>
    <row r="3026" spans="1:23">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row>
    <row r="3027" spans="1:23">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row>
    <row r="3028" spans="1:23">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row>
    <row r="3029" spans="1:23">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row>
    <row r="3030" spans="1:23">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row>
    <row r="3031" spans="1:23">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row>
    <row r="3032" spans="1:23">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row>
    <row r="3033" spans="1:23">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row>
    <row r="3034" spans="1:23">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row>
    <row r="3035" spans="1:23">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row>
    <row r="3036" spans="1:23">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row>
    <row r="3037" spans="1:23">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row>
    <row r="3038" spans="1:23">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row>
    <row r="3039" spans="1:23">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row>
    <row r="3040" spans="1:23">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row>
    <row r="3041" spans="1:23">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row>
    <row r="3042" spans="1:23">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row>
    <row r="3043" spans="1:23">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row>
    <row r="3044" spans="1:23">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row>
    <row r="3045" spans="1:23">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row>
    <row r="3046" spans="1:23">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row>
    <row r="3047" spans="1:23">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row>
    <row r="3048" spans="1:23">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row>
    <row r="3049" spans="1:23">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row>
    <row r="3050" spans="1:23">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row>
    <row r="3051" spans="1:23">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row>
    <row r="3052" spans="1:23">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row>
    <row r="3053" spans="1:23">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row>
    <row r="3054" spans="1:23">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row>
    <row r="3055" spans="1:23">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row>
    <row r="3056" spans="1:23">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row>
    <row r="3057" spans="1:23">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row>
    <row r="3058" spans="1:23">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row>
    <row r="3059" spans="1:23">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row>
    <row r="3060" spans="1:23">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row>
    <row r="3061" spans="1:23">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row>
    <row r="3062" spans="1:23">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row>
    <row r="3063" spans="1:23">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row>
    <row r="3064" spans="1:23">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row>
    <row r="3065" spans="1:23">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row>
    <row r="3066" spans="1:23">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row>
    <row r="3067" spans="1:23">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row>
    <row r="3068" spans="1:23">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row>
    <row r="3069" spans="1:23">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row>
    <row r="3070" spans="1:23">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row>
    <row r="3071" spans="1:23">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row>
    <row r="3072" spans="1:23">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row>
    <row r="3073" spans="1:23">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row>
    <row r="3074" spans="1:23">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row>
    <row r="3075" spans="1:23">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row>
    <row r="3076" spans="1:23">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row>
    <row r="3077" spans="1:23">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row>
    <row r="3078" spans="1:23">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row>
    <row r="3079" spans="1:23">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row>
    <row r="3080" spans="1:23">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row>
    <row r="3081" spans="1:23">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row>
    <row r="3082" spans="1:23">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row>
    <row r="3083" spans="1:23">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row>
    <row r="3084" spans="1:23">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row>
    <row r="3085" spans="1:23">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row>
    <row r="3086" spans="1:23">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row>
    <row r="3087" spans="1:23">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row>
    <row r="3088" spans="1:23">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row>
    <row r="3089" spans="1:23">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row>
    <row r="3090" spans="1:23">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row>
    <row r="3091" spans="1:23">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row>
    <row r="3092" spans="1:23">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row>
    <row r="3093" spans="1:23">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row>
    <row r="3094" spans="1:23">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row>
    <row r="3095" spans="1:23">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row>
    <row r="3096" spans="1:23">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row>
    <row r="3097" spans="1:23">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row>
    <row r="3098" spans="1:23">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row>
    <row r="3099" spans="1:23">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row>
    <row r="3100" spans="1:23">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row>
    <row r="3101" spans="1:23">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row>
    <row r="3102" spans="1:23">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row>
    <row r="3103" spans="1:23">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row>
    <row r="3104" spans="1:23">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row>
    <row r="3105" spans="1:23">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row>
    <row r="3106" spans="1:23">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row>
    <row r="3107" spans="1:23">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row>
    <row r="3108" spans="1:23">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row>
    <row r="3109" spans="1:23">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row>
    <row r="3110" spans="1:23">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row>
    <row r="3111" spans="1:23">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row>
    <row r="3112" spans="1:23">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row>
    <row r="3113" spans="1:23">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row>
    <row r="3114" spans="1:23">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row>
    <row r="3115" spans="1:23">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row>
    <row r="3116" spans="1:23">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row>
    <row r="3117" spans="1:23">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row>
    <row r="3118" spans="1:23">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row>
    <row r="3119" spans="1:23">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row>
    <row r="3120" spans="1:23">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row>
    <row r="3121" spans="1:23">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row>
    <row r="3122" spans="1:23">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row>
    <row r="3123" spans="1:23">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row>
    <row r="3124" spans="1:23">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row>
    <row r="3125" spans="1:23">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row>
    <row r="3126" spans="1:23">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row>
    <row r="3127" spans="1:23">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row>
    <row r="3128" spans="1:23">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row>
    <row r="3129" spans="1:23">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row>
    <row r="3130" spans="1:23">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row>
    <row r="3131" spans="1:23">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row>
    <row r="3132" spans="1:23">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row>
    <row r="3133" spans="1:23">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row>
    <row r="3134" spans="1:23">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row>
    <row r="3135" spans="1:23">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row>
    <row r="3136" spans="1:23">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row>
    <row r="3137" spans="1:23">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row>
    <row r="3138" spans="1:23">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row>
    <row r="3139" spans="1:23">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row>
    <row r="3140" spans="1:23">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row>
    <row r="3141" spans="1:23">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row>
    <row r="3142" spans="1:23">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row>
    <row r="3143" spans="1:23">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row>
    <row r="3144" spans="1:23">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row>
    <row r="3145" spans="1:23">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row>
    <row r="3146" spans="1:23">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row>
    <row r="3147" spans="1:23">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row>
    <row r="3148" spans="1:23">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row>
    <row r="3149" spans="1:23">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row>
    <row r="3150" spans="1:23">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row>
    <row r="3151" spans="1:23">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row>
    <row r="3152" spans="1:23">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row>
    <row r="3153" spans="1:23">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row>
    <row r="3154" spans="1:23">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row>
    <row r="3155" spans="1:23">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row>
    <row r="3156" spans="1:23">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row>
    <row r="3157" spans="1:23">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row>
    <row r="3158" spans="1:23">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row>
    <row r="3159" spans="1:23">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row>
    <row r="3160" spans="1:23">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row>
    <row r="3161" spans="1:23">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row>
    <row r="3162" spans="1:23">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row>
    <row r="3163" spans="1:23">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row>
    <row r="3164" spans="1:23">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row>
    <row r="3165" spans="1:23">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row>
    <row r="3166" spans="1:23">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row>
    <row r="3167" spans="1:23">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row>
    <row r="3168" spans="1:23">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row>
    <row r="3169" spans="1:23">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row>
    <row r="3170" spans="1:23">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row>
    <row r="3171" spans="1:23">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row>
    <row r="3172" spans="1:23">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row>
    <row r="3173" spans="1:23">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row>
    <row r="3174" spans="1:23">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row>
    <row r="3175" spans="1:23">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row>
    <row r="3176" spans="1:23">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row>
    <row r="3177" spans="1:23">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row>
    <row r="3178" spans="1:23">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row>
    <row r="3179" spans="1:23">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row>
    <row r="3180" spans="1:23">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row>
    <row r="3181" spans="1:23">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row>
    <row r="3182" spans="1:23">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row>
    <row r="3183" spans="1:23">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row>
    <row r="3184" spans="1:23">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row>
    <row r="3185" spans="1:23">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row>
    <row r="3186" spans="1:23">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row>
    <row r="3187" spans="1:23">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row>
    <row r="3188" spans="1:23">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row>
    <row r="3189" spans="1:23">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row>
    <row r="3190" spans="1:23">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row>
    <row r="3191" spans="1:23">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row>
    <row r="3192" spans="1:23">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row>
    <row r="3193" spans="1:23">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row>
    <row r="3194" spans="1:23">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row>
    <row r="3195" spans="1:23">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row>
    <row r="3196" spans="1:23">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row>
    <row r="3197" spans="1:23">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row>
    <row r="3198" spans="1:23">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row>
    <row r="3199" spans="1:23">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row>
    <row r="3200" spans="1:23">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row>
    <row r="3201" spans="1:23">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row>
    <row r="3202" spans="1:23">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row>
    <row r="3203" spans="1:23">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row>
    <row r="3204" spans="1:23">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row>
    <row r="3205" spans="1:23">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row>
    <row r="3206" spans="1:23">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row>
    <row r="3207" spans="1:23">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row>
    <row r="3208" spans="1:23">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row>
    <row r="3209" spans="1:23">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row>
    <row r="3210" spans="1:23">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row>
    <row r="3211" spans="1:23">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row>
    <row r="3212" spans="1:23">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row>
    <row r="3213" spans="1:23">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row>
    <row r="3214" spans="1:23">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row>
    <row r="3215" spans="1:23">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row>
    <row r="3216" spans="1:23">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row>
    <row r="3217" spans="1:23">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row>
    <row r="3218" spans="1:23">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row>
    <row r="3219" spans="1:23">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row>
    <row r="3220" spans="1:23">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row>
    <row r="3221" spans="1:23">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row>
    <row r="3222" spans="1:23">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row>
    <row r="3223" spans="1:23">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row>
    <row r="3224" spans="1:23">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row>
    <row r="3225" spans="1:23">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row>
    <row r="3226" spans="1:23">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row>
    <row r="3227" spans="1:23">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row>
    <row r="3228" spans="1:23">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row>
    <row r="3229" spans="1:23">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row>
    <row r="3230" spans="1:23">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row>
    <row r="3231" spans="1:23">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row>
    <row r="3232" spans="1:23">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row>
    <row r="3233" spans="1:23">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row>
    <row r="3234" spans="1:23">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row>
    <row r="3235" spans="1:23">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row>
    <row r="3236" spans="1:23">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row>
    <row r="3237" spans="1:23">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row>
    <row r="3238" spans="1:23">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row>
    <row r="3239" spans="1:23">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row>
    <row r="3240" spans="1:23">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row>
    <row r="3241" spans="1:23">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row>
    <row r="3242" spans="1:23">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row>
    <row r="3243" spans="1:23">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row>
    <row r="3244" spans="1:23">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row>
    <row r="3245" spans="1:23">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row>
    <row r="3246" spans="1:23">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row>
    <row r="3247" spans="1:23">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row>
    <row r="3248" spans="1:23">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row>
    <row r="3249" spans="1:23">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row>
    <row r="3250" spans="1:23">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row>
    <row r="3251" spans="1:23">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row>
    <row r="3252" spans="1:23">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row>
    <row r="3253" spans="1:23">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row>
    <row r="3254" spans="1:23">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row>
    <row r="3255" spans="1:23">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row>
    <row r="3256" spans="1:23">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row>
    <row r="3257" spans="1:23">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row>
    <row r="3258" spans="1:23">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row>
    <row r="3259" spans="1:23">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row>
    <row r="3260" spans="1:23">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row>
    <row r="3261" spans="1:23">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row>
    <row r="3262" spans="1:23">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row>
    <row r="3263" spans="1:23">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row>
    <row r="3264" spans="1:23">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row>
    <row r="3265" spans="1:23">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row>
    <row r="3266" spans="1:23">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row>
    <row r="3267" spans="1:23">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row>
    <row r="3268" spans="1:23">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row>
    <row r="3269" spans="1:23">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row>
    <row r="3270" spans="1:23">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row>
    <row r="3271" spans="1:23">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row>
    <row r="3272" spans="1:23">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row>
    <row r="3273" spans="1:23">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row>
    <row r="3274" spans="1:23">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row>
    <row r="3275" spans="1:23">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row>
    <row r="3276" spans="1:23">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row>
    <row r="3277" spans="1:23">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row>
    <row r="3278" spans="1:23">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row>
    <row r="3279" spans="1:23">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row>
    <row r="3280" spans="1:23">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row>
    <row r="3281" spans="1:23">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row>
    <row r="3282" spans="1:23">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row>
    <row r="3283" spans="1:23">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row>
    <row r="3284" spans="1:23">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row>
    <row r="3285" spans="1:23">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row>
    <row r="3286" spans="1:23">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row>
    <row r="3287" spans="1:23">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row>
    <row r="3288" spans="1:23">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row>
    <row r="3289" spans="1:23">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row>
    <row r="3290" spans="1:23">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row>
    <row r="3291" spans="1:23">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row>
    <row r="3292" spans="1:23">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row>
    <row r="3293" spans="1:23">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row>
    <row r="3294" spans="1:23">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row>
    <row r="3295" spans="1:23">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row>
    <row r="3296" spans="1:23">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row>
    <row r="3297" spans="1:23">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row>
    <row r="3298" spans="1:23">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row>
    <row r="3299" spans="1:23">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row>
    <row r="3300" spans="1:23">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row>
    <row r="3301" spans="1:23">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row>
    <row r="3302" spans="1:23">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row>
    <row r="3303" spans="1:23">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row>
    <row r="3304" spans="1:23">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row>
    <row r="3305" spans="1:23">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row>
    <row r="3306" spans="1:23">
      <c r="A3306" s="386"/>
      <c r="B3306" s="387"/>
      <c r="C3306" s="388"/>
      <c r="D3306" s="389"/>
      <c r="E3306" s="390"/>
      <c r="F3306" s="390"/>
      <c r="G3306" s="391"/>
      <c r="H3306" s="391"/>
      <c r="I3306" s="391"/>
      <c r="J3306" s="391"/>
      <c r="K3306" s="391"/>
      <c r="L3306" s="391"/>
      <c r="M3306" s="391"/>
      <c r="N3306" s="391"/>
      <c r="O3306" s="391"/>
      <c r="P3306" s="391"/>
      <c r="Q3306" s="391"/>
      <c r="R3306" s="391"/>
      <c r="S3306" s="392"/>
      <c r="T3306" s="393"/>
      <c r="U3306" s="393"/>
      <c r="V3306" s="393"/>
      <c r="W3306" s="393"/>
    </row>
    <row r="3307" spans="1:23">
      <c r="A3307" s="386"/>
      <c r="B3307" s="387"/>
      <c r="C3307" s="388"/>
      <c r="D3307" s="389"/>
      <c r="E3307" s="390"/>
      <c r="F3307" s="390"/>
      <c r="G3307" s="391"/>
      <c r="H3307" s="391"/>
      <c r="I3307" s="391"/>
      <c r="J3307" s="391"/>
      <c r="K3307" s="391"/>
      <c r="L3307" s="391"/>
      <c r="M3307" s="391"/>
      <c r="N3307" s="391"/>
      <c r="O3307" s="391"/>
      <c r="P3307" s="391"/>
      <c r="Q3307" s="391"/>
      <c r="R3307" s="391"/>
      <c r="S3307" s="392"/>
      <c r="T3307" s="393"/>
      <c r="U3307" s="393"/>
      <c r="V3307" s="393"/>
      <c r="W3307" s="393"/>
    </row>
    <row r="3308" spans="1:23">
      <c r="A3308" s="386"/>
      <c r="B3308" s="387"/>
      <c r="C3308" s="388"/>
      <c r="D3308" s="389"/>
      <c r="E3308" s="390"/>
      <c r="F3308" s="390"/>
      <c r="G3308" s="391"/>
      <c r="H3308" s="391"/>
      <c r="I3308" s="391"/>
      <c r="J3308" s="391"/>
      <c r="K3308" s="391"/>
      <c r="L3308" s="391"/>
      <c r="M3308" s="391"/>
      <c r="N3308" s="391"/>
      <c r="O3308" s="391"/>
      <c r="P3308" s="391"/>
      <c r="Q3308" s="391"/>
      <c r="R3308" s="391"/>
      <c r="S3308" s="392"/>
      <c r="T3308" s="393"/>
      <c r="U3308" s="393"/>
      <c r="V3308" s="393"/>
      <c r="W3308" s="393"/>
    </row>
    <row r="3309" spans="1:23">
      <c r="A3309" s="386"/>
      <c r="B3309" s="387"/>
      <c r="C3309" s="388"/>
      <c r="D3309" s="389"/>
      <c r="E3309" s="390"/>
      <c r="F3309" s="390"/>
      <c r="G3309" s="391"/>
      <c r="H3309" s="391"/>
      <c r="I3309" s="391"/>
      <c r="J3309" s="391"/>
      <c r="K3309" s="391"/>
      <c r="L3309" s="391"/>
      <c r="M3309" s="391"/>
      <c r="N3309" s="391"/>
      <c r="O3309" s="391"/>
      <c r="P3309" s="391"/>
      <c r="Q3309" s="391"/>
      <c r="R3309" s="391"/>
      <c r="S3309" s="392"/>
      <c r="T3309" s="393"/>
      <c r="U3309" s="393"/>
      <c r="V3309" s="393"/>
      <c r="W3309" s="393"/>
    </row>
    <row r="3310" spans="1:23">
      <c r="A3310" s="386"/>
      <c r="B3310" s="387"/>
      <c r="C3310" s="388"/>
      <c r="D3310" s="389"/>
      <c r="E3310" s="390"/>
      <c r="F3310" s="390"/>
      <c r="G3310" s="391"/>
      <c r="H3310" s="391"/>
      <c r="I3310" s="391"/>
      <c r="J3310" s="391"/>
      <c r="K3310" s="391"/>
      <c r="L3310" s="391"/>
      <c r="M3310" s="391"/>
      <c r="N3310" s="391"/>
      <c r="O3310" s="391"/>
      <c r="P3310" s="391"/>
      <c r="Q3310" s="391"/>
      <c r="R3310" s="391"/>
      <c r="S3310" s="392"/>
      <c r="T3310" s="393"/>
      <c r="U3310" s="393"/>
      <c r="V3310" s="393"/>
      <c r="W3310" s="393"/>
    </row>
    <row r="3311" spans="1:23">
      <c r="A3311" s="386"/>
      <c r="B3311" s="387"/>
      <c r="C3311" s="388"/>
      <c r="D3311" s="389"/>
      <c r="E3311" s="390"/>
      <c r="F3311" s="390"/>
      <c r="G3311" s="391"/>
      <c r="H3311" s="391"/>
      <c r="I3311" s="391"/>
      <c r="J3311" s="391"/>
      <c r="K3311" s="391"/>
      <c r="L3311" s="391"/>
      <c r="M3311" s="391"/>
      <c r="N3311" s="391"/>
      <c r="O3311" s="391"/>
      <c r="P3311" s="391"/>
      <c r="Q3311" s="391"/>
      <c r="R3311" s="391"/>
      <c r="S3311" s="392"/>
      <c r="T3311" s="393"/>
      <c r="U3311" s="393"/>
      <c r="V3311" s="393"/>
      <c r="W3311" s="393"/>
    </row>
    <row r="3312" spans="1:23">
      <c r="A3312" s="386"/>
      <c r="B3312" s="387"/>
      <c r="C3312" s="388"/>
      <c r="D3312" s="389"/>
      <c r="E3312" s="390"/>
      <c r="F3312" s="390"/>
      <c r="G3312" s="391"/>
      <c r="H3312" s="391"/>
      <c r="I3312" s="391"/>
      <c r="J3312" s="391"/>
      <c r="K3312" s="391"/>
      <c r="L3312" s="391"/>
      <c r="M3312" s="391"/>
      <c r="N3312" s="391"/>
      <c r="O3312" s="391"/>
      <c r="P3312" s="391"/>
      <c r="Q3312" s="391"/>
      <c r="R3312" s="391"/>
      <c r="S3312" s="392"/>
      <c r="T3312" s="393"/>
      <c r="U3312" s="393"/>
      <c r="V3312" s="393"/>
      <c r="W3312" s="393"/>
    </row>
    <row r="3313" spans="1:23">
      <c r="A3313" s="386"/>
      <c r="B3313" s="387"/>
      <c r="C3313" s="388"/>
      <c r="D3313" s="389"/>
      <c r="E3313" s="390"/>
      <c r="F3313" s="390"/>
      <c r="G3313" s="391"/>
      <c r="H3313" s="391"/>
      <c r="I3313" s="391"/>
      <c r="J3313" s="391"/>
      <c r="K3313" s="391"/>
      <c r="L3313" s="391"/>
      <c r="M3313" s="391"/>
      <c r="N3313" s="391"/>
      <c r="O3313" s="391"/>
      <c r="P3313" s="391"/>
      <c r="Q3313" s="391"/>
      <c r="R3313" s="391"/>
      <c r="S3313" s="392"/>
      <c r="T3313" s="393"/>
      <c r="U3313" s="393"/>
      <c r="V3313" s="393"/>
      <c r="W3313" s="393"/>
    </row>
    <row r="3314" spans="1:23">
      <c r="A3314" s="386"/>
      <c r="B3314" s="387"/>
      <c r="C3314" s="388"/>
      <c r="D3314" s="389"/>
      <c r="E3314" s="390"/>
      <c r="F3314" s="390"/>
      <c r="G3314" s="391"/>
      <c r="H3314" s="391"/>
      <c r="I3314" s="391"/>
      <c r="J3314" s="391"/>
      <c r="K3314" s="391"/>
      <c r="L3314" s="391"/>
      <c r="M3314" s="391"/>
      <c r="N3314" s="391"/>
      <c r="O3314" s="391"/>
      <c r="P3314" s="391"/>
      <c r="Q3314" s="391"/>
      <c r="R3314" s="391"/>
      <c r="S3314" s="392"/>
      <c r="T3314" s="393"/>
      <c r="U3314" s="393"/>
      <c r="V3314" s="393"/>
      <c r="W3314" s="393"/>
    </row>
    <row r="3315" spans="1:23">
      <c r="A3315" s="386"/>
      <c r="B3315" s="387"/>
      <c r="C3315" s="388"/>
      <c r="D3315" s="389"/>
      <c r="E3315" s="390"/>
      <c r="F3315" s="390"/>
      <c r="G3315" s="391"/>
      <c r="H3315" s="391"/>
      <c r="I3315" s="391"/>
      <c r="J3315" s="391"/>
      <c r="K3315" s="391"/>
      <c r="L3315" s="391"/>
      <c r="M3315" s="391"/>
      <c r="N3315" s="391"/>
      <c r="O3315" s="391"/>
      <c r="P3315" s="391"/>
      <c r="Q3315" s="391"/>
      <c r="R3315" s="391"/>
      <c r="S3315" s="392"/>
      <c r="T3315" s="393"/>
      <c r="U3315" s="393"/>
      <c r="V3315" s="393"/>
      <c r="W3315" s="393"/>
    </row>
    <row r="3316" spans="1:23">
      <c r="A3316" s="386"/>
      <c r="B3316" s="387"/>
      <c r="C3316" s="388"/>
      <c r="D3316" s="389"/>
      <c r="E3316" s="390"/>
      <c r="F3316" s="390"/>
      <c r="G3316" s="391"/>
      <c r="H3316" s="391"/>
      <c r="I3316" s="391"/>
      <c r="J3316" s="391"/>
      <c r="K3316" s="391"/>
      <c r="L3316" s="391"/>
      <c r="M3316" s="391"/>
      <c r="N3316" s="391"/>
      <c r="O3316" s="391"/>
      <c r="P3316" s="391"/>
      <c r="Q3316" s="391"/>
      <c r="R3316" s="391"/>
      <c r="S3316" s="392"/>
      <c r="T3316" s="393"/>
      <c r="U3316" s="393"/>
      <c r="V3316" s="393"/>
      <c r="W3316" s="393"/>
    </row>
    <row r="3317" spans="1:23">
      <c r="A3317" s="386"/>
      <c r="B3317" s="387"/>
      <c r="C3317" s="388"/>
      <c r="D3317" s="389"/>
      <c r="E3317" s="390"/>
      <c r="F3317" s="390"/>
      <c r="G3317" s="391"/>
      <c r="H3317" s="391"/>
      <c r="I3317" s="391"/>
      <c r="J3317" s="391"/>
      <c r="K3317" s="391"/>
      <c r="L3317" s="391"/>
      <c r="M3317" s="391"/>
      <c r="N3317" s="391"/>
      <c r="O3317" s="391"/>
      <c r="P3317" s="391"/>
      <c r="Q3317" s="391"/>
      <c r="R3317" s="391"/>
      <c r="S3317" s="392"/>
      <c r="T3317" s="393"/>
      <c r="U3317" s="393"/>
      <c r="V3317" s="393"/>
      <c r="W3317" s="393"/>
    </row>
    <row r="3318" spans="1:23">
      <c r="A3318" s="386"/>
      <c r="B3318" s="387"/>
      <c r="C3318" s="388"/>
      <c r="D3318" s="389"/>
      <c r="E3318" s="390"/>
      <c r="F3318" s="390"/>
      <c r="G3318" s="391"/>
      <c r="H3318" s="391"/>
      <c r="I3318" s="391"/>
      <c r="J3318" s="391"/>
      <c r="K3318" s="391"/>
      <c r="L3318" s="391"/>
      <c r="M3318" s="391"/>
      <c r="N3318" s="391"/>
      <c r="O3318" s="391"/>
      <c r="P3318" s="391"/>
      <c r="Q3318" s="391"/>
      <c r="R3318" s="391"/>
      <c r="S3318" s="392"/>
      <c r="T3318" s="393"/>
      <c r="U3318" s="393"/>
      <c r="V3318" s="393"/>
      <c r="W3318" s="393"/>
    </row>
    <row r="3319" spans="1:23">
      <c r="A3319" s="386"/>
      <c r="B3319" s="387"/>
      <c r="C3319" s="388"/>
      <c r="D3319" s="389"/>
      <c r="E3319" s="390"/>
      <c r="F3319" s="390"/>
      <c r="G3319" s="391"/>
      <c r="H3319" s="391"/>
      <c r="I3319" s="391"/>
      <c r="J3319" s="391"/>
      <c r="K3319" s="391"/>
      <c r="L3319" s="391"/>
      <c r="M3319" s="391"/>
      <c r="N3319" s="391"/>
      <c r="O3319" s="391"/>
      <c r="P3319" s="391"/>
      <c r="Q3319" s="391"/>
      <c r="R3319" s="391"/>
      <c r="S3319" s="392"/>
      <c r="T3319" s="393"/>
      <c r="U3319" s="393"/>
      <c r="V3319" s="393"/>
      <c r="W3319" s="393"/>
    </row>
    <row r="3320" spans="1:23">
      <c r="A3320" s="386"/>
      <c r="B3320" s="387"/>
      <c r="C3320" s="388"/>
      <c r="D3320" s="389"/>
      <c r="E3320" s="390"/>
      <c r="F3320" s="390"/>
      <c r="G3320" s="391"/>
      <c r="H3320" s="391"/>
      <c r="I3320" s="391"/>
      <c r="J3320" s="391"/>
      <c r="K3320" s="391"/>
      <c r="L3320" s="391"/>
      <c r="M3320" s="391"/>
      <c r="N3320" s="391"/>
      <c r="O3320" s="391"/>
      <c r="P3320" s="391"/>
      <c r="Q3320" s="391"/>
      <c r="R3320" s="391"/>
      <c r="S3320" s="392"/>
      <c r="T3320" s="393"/>
      <c r="U3320" s="393"/>
      <c r="V3320" s="393"/>
      <c r="W3320" s="393"/>
    </row>
    <row r="3321" spans="1:23">
      <c r="A3321" s="386"/>
      <c r="B3321" s="387"/>
      <c r="C3321" s="388"/>
      <c r="D3321" s="389"/>
      <c r="E3321" s="390"/>
      <c r="F3321" s="390"/>
      <c r="G3321" s="391"/>
      <c r="H3321" s="391"/>
      <c r="I3321" s="391"/>
      <c r="J3321" s="391"/>
      <c r="K3321" s="391"/>
      <c r="L3321" s="391"/>
      <c r="M3321" s="391"/>
      <c r="N3321" s="391"/>
      <c r="O3321" s="391"/>
      <c r="P3321" s="391"/>
      <c r="Q3321" s="391"/>
      <c r="R3321" s="391"/>
      <c r="S3321" s="392"/>
      <c r="T3321" s="393"/>
      <c r="U3321" s="393"/>
      <c r="V3321" s="393"/>
      <c r="W3321" s="393"/>
    </row>
    <row r="3322" spans="1:23">
      <c r="A3322" s="386"/>
      <c r="B3322" s="387"/>
      <c r="C3322" s="388"/>
      <c r="D3322" s="389"/>
      <c r="E3322" s="390"/>
      <c r="F3322" s="390"/>
      <c r="G3322" s="391"/>
      <c r="H3322" s="391"/>
      <c r="I3322" s="391"/>
      <c r="J3322" s="391"/>
      <c r="K3322" s="391"/>
      <c r="L3322" s="391"/>
      <c r="M3322" s="391"/>
      <c r="N3322" s="391"/>
      <c r="O3322" s="391"/>
      <c r="P3322" s="391"/>
      <c r="Q3322" s="391"/>
      <c r="R3322" s="391"/>
      <c r="S3322" s="392"/>
      <c r="T3322" s="393"/>
      <c r="U3322" s="393"/>
      <c r="V3322" s="393"/>
      <c r="W3322" s="393"/>
    </row>
    <row r="3323" spans="1:23">
      <c r="A3323" s="386"/>
      <c r="B3323" s="387"/>
      <c r="C3323" s="388"/>
      <c r="D3323" s="389"/>
      <c r="E3323" s="390"/>
      <c r="F3323" s="390"/>
      <c r="G3323" s="391"/>
      <c r="H3323" s="391"/>
      <c r="I3323" s="391"/>
      <c r="J3323" s="391"/>
      <c r="K3323" s="391"/>
      <c r="L3323" s="391"/>
      <c r="M3323" s="391"/>
      <c r="N3323" s="391"/>
      <c r="O3323" s="391"/>
      <c r="P3323" s="391"/>
      <c r="Q3323" s="391"/>
      <c r="R3323" s="391"/>
      <c r="S3323" s="392"/>
      <c r="T3323" s="393"/>
      <c r="U3323" s="393"/>
      <c r="V3323" s="393"/>
      <c r="W3323" s="393"/>
    </row>
    <row r="3324" spans="1:23">
      <c r="A3324" s="386"/>
      <c r="B3324" s="387"/>
      <c r="C3324" s="388"/>
      <c r="D3324" s="389"/>
      <c r="E3324" s="390"/>
      <c r="F3324" s="390"/>
      <c r="G3324" s="391"/>
      <c r="H3324" s="391"/>
      <c r="I3324" s="391"/>
      <c r="J3324" s="391"/>
      <c r="K3324" s="391"/>
      <c r="L3324" s="391"/>
      <c r="M3324" s="391"/>
      <c r="N3324" s="391"/>
      <c r="O3324" s="391"/>
      <c r="P3324" s="391"/>
      <c r="Q3324" s="391"/>
      <c r="R3324" s="391"/>
      <c r="S3324" s="392"/>
      <c r="T3324" s="393"/>
      <c r="U3324" s="393"/>
      <c r="V3324" s="393"/>
      <c r="W3324" s="393"/>
    </row>
    <row r="3325" spans="1:23">
      <c r="A3325" s="386"/>
      <c r="B3325" s="387"/>
      <c r="C3325" s="388"/>
      <c r="D3325" s="389"/>
      <c r="E3325" s="390"/>
      <c r="F3325" s="390"/>
      <c r="G3325" s="391"/>
      <c r="H3325" s="391"/>
      <c r="I3325" s="391"/>
      <c r="J3325" s="391"/>
      <c r="K3325" s="391"/>
      <c r="L3325" s="391"/>
      <c r="M3325" s="391"/>
      <c r="N3325" s="391"/>
      <c r="O3325" s="391"/>
      <c r="P3325" s="391"/>
      <c r="Q3325" s="391"/>
      <c r="R3325" s="391"/>
      <c r="S3325" s="392"/>
      <c r="T3325" s="393"/>
      <c r="U3325" s="393"/>
      <c r="V3325" s="393"/>
      <c r="W3325" s="393"/>
    </row>
    <row r="3326" spans="1:23">
      <c r="A3326" s="386"/>
      <c r="B3326" s="387"/>
      <c r="C3326" s="388"/>
      <c r="D3326" s="389"/>
      <c r="E3326" s="390"/>
      <c r="F3326" s="390"/>
      <c r="G3326" s="391"/>
      <c r="H3326" s="391"/>
      <c r="I3326" s="391"/>
      <c r="J3326" s="391"/>
      <c r="K3326" s="391"/>
      <c r="L3326" s="391"/>
      <c r="M3326" s="391"/>
      <c r="N3326" s="391"/>
      <c r="O3326" s="391"/>
      <c r="P3326" s="391"/>
      <c r="Q3326" s="391"/>
      <c r="R3326" s="391"/>
      <c r="S3326" s="392"/>
      <c r="T3326" s="393"/>
      <c r="U3326" s="393"/>
      <c r="V3326" s="393"/>
      <c r="W3326" s="393"/>
    </row>
    <row r="3327" spans="1:23">
      <c r="A3327" s="386"/>
      <c r="B3327" s="387"/>
      <c r="C3327" s="388"/>
      <c r="D3327" s="389"/>
      <c r="E3327" s="390"/>
      <c r="F3327" s="390"/>
      <c r="G3327" s="391"/>
      <c r="H3327" s="391"/>
      <c r="I3327" s="391"/>
      <c r="J3327" s="391"/>
      <c r="K3327" s="391"/>
      <c r="L3327" s="391"/>
      <c r="M3327" s="391"/>
      <c r="N3327" s="391"/>
      <c r="O3327" s="391"/>
      <c r="P3327" s="391"/>
      <c r="Q3327" s="391"/>
      <c r="R3327" s="391"/>
      <c r="S3327" s="392"/>
      <c r="T3327" s="393"/>
      <c r="U3327" s="393"/>
      <c r="V3327" s="393"/>
      <c r="W3327" s="393"/>
    </row>
    <row r="3328" spans="1:23">
      <c r="A3328" s="386"/>
      <c r="B3328" s="387"/>
      <c r="C3328" s="388"/>
      <c r="D3328" s="389"/>
      <c r="E3328" s="390"/>
      <c r="F3328" s="390"/>
      <c r="G3328" s="391"/>
      <c r="H3328" s="391"/>
      <c r="I3328" s="391"/>
      <c r="J3328" s="391"/>
      <c r="K3328" s="391"/>
      <c r="L3328" s="391"/>
      <c r="M3328" s="391"/>
      <c r="N3328" s="391"/>
      <c r="O3328" s="391"/>
      <c r="P3328" s="391"/>
      <c r="Q3328" s="391"/>
      <c r="R3328" s="391"/>
      <c r="S3328" s="392"/>
      <c r="T3328" s="393"/>
      <c r="U3328" s="393"/>
      <c r="V3328" s="393"/>
      <c r="W3328" s="393"/>
    </row>
    <row r="3329" spans="1:23">
      <c r="A3329" s="386"/>
      <c r="B3329" s="387"/>
      <c r="C3329" s="388"/>
      <c r="D3329" s="389"/>
      <c r="E3329" s="390"/>
      <c r="F3329" s="390"/>
      <c r="G3329" s="391"/>
      <c r="H3329" s="391"/>
      <c r="I3329" s="391"/>
      <c r="J3329" s="391"/>
      <c r="K3329" s="391"/>
      <c r="L3329" s="391"/>
      <c r="M3329" s="391"/>
      <c r="N3329" s="391"/>
      <c r="O3329" s="391"/>
      <c r="P3329" s="391"/>
      <c r="Q3329" s="391"/>
      <c r="R3329" s="391"/>
      <c r="S3329" s="392"/>
      <c r="T3329" s="393"/>
      <c r="U3329" s="393"/>
      <c r="V3329" s="393"/>
      <c r="W3329" s="393"/>
    </row>
    <row r="3330" spans="1:23">
      <c r="A3330" s="386"/>
      <c r="B3330" s="387"/>
      <c r="C3330" s="388"/>
      <c r="D3330" s="389"/>
      <c r="E3330" s="390"/>
      <c r="F3330" s="390"/>
      <c r="G3330" s="391"/>
      <c r="H3330" s="391"/>
      <c r="I3330" s="391"/>
      <c r="J3330" s="391"/>
      <c r="K3330" s="391"/>
      <c r="L3330" s="391"/>
      <c r="M3330" s="391"/>
      <c r="N3330" s="391"/>
      <c r="O3330" s="391"/>
      <c r="P3330" s="391"/>
      <c r="Q3330" s="391"/>
      <c r="R3330" s="391"/>
      <c r="S3330" s="392"/>
      <c r="T3330" s="393"/>
      <c r="U3330" s="393"/>
      <c r="V3330" s="393"/>
      <c r="W3330" s="393"/>
    </row>
    <row r="3331" spans="1:23">
      <c r="A3331" s="386"/>
      <c r="B3331" s="387"/>
      <c r="C3331" s="388"/>
      <c r="D3331" s="389"/>
      <c r="E3331" s="390"/>
      <c r="F3331" s="390"/>
      <c r="G3331" s="391"/>
      <c r="H3331" s="391"/>
      <c r="I3331" s="391"/>
      <c r="J3331" s="391"/>
      <c r="K3331" s="391"/>
      <c r="L3331" s="391"/>
      <c r="M3331" s="391"/>
      <c r="N3331" s="391"/>
      <c r="O3331" s="391"/>
      <c r="P3331" s="391"/>
      <c r="Q3331" s="391"/>
      <c r="R3331" s="391"/>
      <c r="S3331" s="392"/>
      <c r="T3331" s="393"/>
      <c r="U3331" s="393"/>
      <c r="V3331" s="393"/>
      <c r="W3331" s="393"/>
    </row>
    <row r="3332" spans="1:23">
      <c r="A3332" s="386"/>
      <c r="B3332" s="387"/>
      <c r="C3332" s="388"/>
      <c r="D3332" s="389"/>
      <c r="E3332" s="390"/>
      <c r="F3332" s="390"/>
      <c r="G3332" s="391"/>
      <c r="H3332" s="391"/>
      <c r="I3332" s="391"/>
      <c r="J3332" s="391"/>
      <c r="K3332" s="391"/>
      <c r="L3332" s="391"/>
      <c r="M3332" s="391"/>
      <c r="N3332" s="391"/>
      <c r="O3332" s="391"/>
      <c r="P3332" s="391"/>
      <c r="Q3332" s="391"/>
      <c r="R3332" s="391"/>
      <c r="S3332" s="392"/>
      <c r="T3332" s="393"/>
      <c r="U3332" s="393"/>
      <c r="V3332" s="393"/>
      <c r="W3332" s="393"/>
    </row>
    <row r="3333" spans="1:23">
      <c r="A3333" s="386"/>
      <c r="B3333" s="387"/>
      <c r="C3333" s="388"/>
      <c r="D3333" s="389"/>
      <c r="E3333" s="390"/>
      <c r="F3333" s="390"/>
      <c r="G3333" s="391"/>
      <c r="H3333" s="391"/>
      <c r="I3333" s="391"/>
      <c r="J3333" s="391"/>
      <c r="K3333" s="391"/>
      <c r="L3333" s="391"/>
      <c r="M3333" s="391"/>
      <c r="N3333" s="391"/>
      <c r="O3333" s="391"/>
      <c r="P3333" s="391"/>
      <c r="Q3333" s="391"/>
      <c r="R3333" s="391"/>
      <c r="S3333" s="392"/>
      <c r="T3333" s="393"/>
      <c r="U3333" s="393"/>
      <c r="V3333" s="393"/>
      <c r="W3333" s="393"/>
    </row>
    <row r="3334" spans="1:23">
      <c r="A3334" s="386"/>
      <c r="B3334" s="387"/>
      <c r="C3334" s="388"/>
      <c r="D3334" s="389"/>
      <c r="E3334" s="390"/>
      <c r="F3334" s="390"/>
      <c r="G3334" s="391"/>
      <c r="H3334" s="391"/>
      <c r="I3334" s="391"/>
      <c r="J3334" s="391"/>
      <c r="K3334" s="391"/>
      <c r="L3334" s="391"/>
      <c r="M3334" s="391"/>
      <c r="N3334" s="391"/>
      <c r="O3334" s="391"/>
      <c r="P3334" s="391"/>
      <c r="Q3334" s="391"/>
      <c r="R3334" s="391"/>
      <c r="S3334" s="392"/>
      <c r="T3334" s="393"/>
      <c r="U3334" s="393"/>
      <c r="V3334" s="393"/>
      <c r="W3334" s="393"/>
    </row>
    <row r="3335" spans="1:23">
      <c r="A3335" s="386"/>
      <c r="B3335" s="387"/>
      <c r="C3335" s="388"/>
      <c r="D3335" s="389"/>
      <c r="E3335" s="390"/>
      <c r="F3335" s="390"/>
      <c r="G3335" s="391"/>
      <c r="H3335" s="391"/>
      <c r="I3335" s="391"/>
      <c r="J3335" s="391"/>
      <c r="K3335" s="391"/>
      <c r="L3335" s="391"/>
      <c r="M3335" s="391"/>
      <c r="N3335" s="391"/>
      <c r="O3335" s="391"/>
      <c r="P3335" s="391"/>
      <c r="Q3335" s="391"/>
      <c r="R3335" s="391"/>
      <c r="S3335" s="392"/>
      <c r="T3335" s="393"/>
      <c r="U3335" s="393"/>
      <c r="V3335" s="393"/>
      <c r="W3335" s="393"/>
    </row>
    <row r="3336" spans="1:23">
      <c r="A3336" s="386"/>
      <c r="B3336" s="387"/>
      <c r="C3336" s="388"/>
      <c r="D3336" s="389"/>
      <c r="E3336" s="390"/>
      <c r="F3336" s="390"/>
      <c r="G3336" s="391"/>
      <c r="H3336" s="391"/>
      <c r="I3336" s="391"/>
      <c r="J3336" s="391"/>
      <c r="K3336" s="391"/>
      <c r="L3336" s="391"/>
      <c r="M3336" s="391"/>
      <c r="N3336" s="391"/>
      <c r="O3336" s="391"/>
      <c r="P3336" s="391"/>
      <c r="Q3336" s="391"/>
      <c r="R3336" s="391"/>
      <c r="S3336" s="392"/>
      <c r="T3336" s="393"/>
      <c r="U3336" s="393"/>
      <c r="V3336" s="393"/>
      <c r="W3336" s="393"/>
    </row>
    <row r="3337" spans="1:23">
      <c r="A3337" s="386"/>
      <c r="B3337" s="387"/>
      <c r="C3337" s="388"/>
      <c r="D3337" s="389"/>
      <c r="E3337" s="390"/>
      <c r="F3337" s="390"/>
      <c r="G3337" s="391"/>
      <c r="H3337" s="391"/>
      <c r="I3337" s="391"/>
      <c r="J3337" s="391"/>
      <c r="K3337" s="391"/>
      <c r="L3337" s="391"/>
      <c r="M3337" s="391"/>
      <c r="N3337" s="391"/>
      <c r="O3337" s="391"/>
      <c r="P3337" s="391"/>
      <c r="Q3337" s="391"/>
      <c r="R3337" s="391"/>
      <c r="S3337" s="392"/>
      <c r="T3337" s="393"/>
      <c r="U3337" s="393"/>
      <c r="V3337" s="393"/>
      <c r="W3337" s="393"/>
    </row>
    <row r="3338" spans="1:23">
      <c r="A3338" s="386"/>
      <c r="B3338" s="387"/>
      <c r="C3338" s="388"/>
      <c r="D3338" s="389"/>
      <c r="E3338" s="390"/>
      <c r="F3338" s="390"/>
      <c r="G3338" s="391"/>
      <c r="H3338" s="391"/>
      <c r="I3338" s="391"/>
      <c r="J3338" s="391"/>
      <c r="K3338" s="391"/>
      <c r="L3338" s="391"/>
      <c r="M3338" s="391"/>
      <c r="N3338" s="391"/>
      <c r="O3338" s="391"/>
      <c r="P3338" s="391"/>
      <c r="Q3338" s="391"/>
      <c r="R3338" s="391"/>
      <c r="S3338" s="392"/>
      <c r="T3338" s="393"/>
      <c r="U3338" s="393"/>
      <c r="V3338" s="393"/>
      <c r="W3338" s="393"/>
    </row>
    <row r="3339" spans="1:23">
      <c r="A3339" s="386"/>
      <c r="B3339" s="387"/>
      <c r="C3339" s="388"/>
      <c r="D3339" s="389"/>
      <c r="E3339" s="390"/>
      <c r="F3339" s="390"/>
      <c r="G3339" s="391"/>
      <c r="H3339" s="391"/>
      <c r="I3339" s="391"/>
      <c r="J3339" s="391"/>
      <c r="K3339" s="391"/>
      <c r="L3339" s="391"/>
      <c r="M3339" s="391"/>
      <c r="N3339" s="391"/>
      <c r="O3339" s="391"/>
      <c r="P3339" s="391"/>
      <c r="Q3339" s="391"/>
      <c r="R3339" s="391"/>
      <c r="S3339" s="392"/>
      <c r="T3339" s="393"/>
      <c r="U3339" s="393"/>
      <c r="V3339" s="393"/>
      <c r="W3339" s="393"/>
    </row>
    <row r="3340" spans="1:23">
      <c r="A3340" s="386"/>
      <c r="B3340" s="387"/>
      <c r="C3340" s="388"/>
      <c r="D3340" s="389"/>
      <c r="E3340" s="390"/>
      <c r="F3340" s="390"/>
      <c r="G3340" s="391"/>
      <c r="H3340" s="391"/>
      <c r="I3340" s="391"/>
      <c r="J3340" s="391"/>
      <c r="K3340" s="391"/>
      <c r="L3340" s="391"/>
      <c r="M3340" s="391"/>
      <c r="N3340" s="391"/>
      <c r="O3340" s="391"/>
      <c r="P3340" s="391"/>
      <c r="Q3340" s="391"/>
      <c r="R3340" s="391"/>
      <c r="S3340" s="392"/>
      <c r="T3340" s="393"/>
      <c r="U3340" s="393"/>
      <c r="V3340" s="393"/>
      <c r="W3340" s="393"/>
    </row>
    <row r="3341" spans="1:23">
      <c r="A3341" s="386"/>
      <c r="B3341" s="387"/>
      <c r="C3341" s="388"/>
      <c r="D3341" s="389"/>
      <c r="E3341" s="390"/>
      <c r="F3341" s="390"/>
      <c r="G3341" s="391"/>
      <c r="H3341" s="391"/>
      <c r="I3341" s="391"/>
      <c r="J3341" s="391"/>
      <c r="K3341" s="391"/>
      <c r="L3341" s="391"/>
      <c r="M3341" s="391"/>
      <c r="N3341" s="391"/>
      <c r="O3341" s="391"/>
      <c r="P3341" s="391"/>
      <c r="Q3341" s="391"/>
      <c r="R3341" s="391"/>
      <c r="S3341" s="392"/>
      <c r="T3341" s="393"/>
      <c r="U3341" s="393"/>
      <c r="V3341" s="393"/>
      <c r="W3341" s="393"/>
    </row>
    <row r="3342" spans="1:23">
      <c r="A3342" s="386"/>
      <c r="B3342" s="387"/>
      <c r="C3342" s="388"/>
      <c r="D3342" s="389"/>
      <c r="E3342" s="390"/>
      <c r="F3342" s="390"/>
      <c r="G3342" s="391"/>
      <c r="H3342" s="391"/>
      <c r="I3342" s="391"/>
      <c r="J3342" s="391"/>
      <c r="K3342" s="391"/>
      <c r="L3342" s="391"/>
      <c r="M3342" s="391"/>
      <c r="N3342" s="391"/>
      <c r="O3342" s="391"/>
      <c r="P3342" s="391"/>
      <c r="Q3342" s="391"/>
      <c r="R3342" s="391"/>
      <c r="S3342" s="392"/>
      <c r="T3342" s="393"/>
      <c r="U3342" s="393"/>
      <c r="V3342" s="393"/>
      <c r="W3342" s="393"/>
    </row>
    <row r="3343" spans="1:23">
      <c r="A3343" s="386"/>
      <c r="B3343" s="387"/>
      <c r="C3343" s="388"/>
      <c r="D3343" s="389"/>
      <c r="E3343" s="390"/>
      <c r="F3343" s="390"/>
      <c r="G3343" s="391"/>
      <c r="H3343" s="391"/>
      <c r="I3343" s="391"/>
      <c r="J3343" s="391"/>
      <c r="K3343" s="391"/>
      <c r="L3343" s="391"/>
      <c r="M3343" s="391"/>
      <c r="N3343" s="391"/>
      <c r="O3343" s="391"/>
      <c r="P3343" s="391"/>
      <c r="Q3343" s="391"/>
      <c r="R3343" s="391"/>
      <c r="S3343" s="392"/>
      <c r="T3343" s="393"/>
      <c r="U3343" s="393"/>
      <c r="V3343" s="393"/>
      <c r="W3343" s="393"/>
    </row>
    <row r="3344" spans="1:23">
      <c r="A3344" s="386"/>
      <c r="B3344" s="387"/>
      <c r="C3344" s="388"/>
      <c r="D3344" s="389"/>
      <c r="E3344" s="390"/>
      <c r="F3344" s="390"/>
      <c r="G3344" s="391"/>
      <c r="H3344" s="391"/>
      <c r="I3344" s="391"/>
      <c r="J3344" s="391"/>
      <c r="K3344" s="391"/>
      <c r="L3344" s="391"/>
      <c r="M3344" s="391"/>
      <c r="N3344" s="391"/>
      <c r="O3344" s="391"/>
      <c r="P3344" s="391"/>
      <c r="Q3344" s="391"/>
      <c r="R3344" s="391"/>
      <c r="S3344" s="392"/>
      <c r="T3344" s="393"/>
      <c r="U3344" s="393"/>
      <c r="V3344" s="393"/>
      <c r="W3344" s="393"/>
    </row>
    <row r="3345" spans="1:23">
      <c r="A3345" s="386"/>
      <c r="B3345" s="387"/>
      <c r="C3345" s="388"/>
      <c r="D3345" s="389"/>
      <c r="E3345" s="390"/>
      <c r="F3345" s="390"/>
      <c r="G3345" s="391"/>
      <c r="H3345" s="391"/>
      <c r="I3345" s="391"/>
      <c r="J3345" s="391"/>
      <c r="K3345" s="391"/>
      <c r="L3345" s="391"/>
      <c r="M3345" s="391"/>
      <c r="N3345" s="391"/>
      <c r="O3345" s="391"/>
      <c r="P3345" s="391"/>
      <c r="Q3345" s="391"/>
      <c r="R3345" s="391"/>
      <c r="S3345" s="392"/>
      <c r="T3345" s="393"/>
      <c r="U3345" s="393"/>
      <c r="V3345" s="393"/>
      <c r="W3345" s="393"/>
    </row>
    <row r="3346" spans="1:23">
      <c r="A3346" s="386"/>
      <c r="B3346" s="387"/>
      <c r="C3346" s="388"/>
      <c r="D3346" s="389"/>
      <c r="E3346" s="390"/>
      <c r="F3346" s="390"/>
      <c r="G3346" s="391"/>
      <c r="H3346" s="391"/>
      <c r="I3346" s="391"/>
      <c r="J3346" s="391"/>
      <c r="K3346" s="391"/>
      <c r="L3346" s="391"/>
      <c r="M3346" s="391"/>
      <c r="N3346" s="391"/>
      <c r="O3346" s="391"/>
      <c r="P3346" s="391"/>
      <c r="Q3346" s="391"/>
      <c r="R3346" s="391"/>
      <c r="S3346" s="392"/>
      <c r="T3346" s="393"/>
      <c r="U3346" s="393"/>
      <c r="V3346" s="393"/>
      <c r="W3346" s="393"/>
    </row>
    <row r="3347" spans="1:23">
      <c r="A3347" s="386"/>
      <c r="B3347" s="387"/>
      <c r="C3347" s="388"/>
      <c r="D3347" s="389"/>
      <c r="E3347" s="390"/>
      <c r="F3347" s="390"/>
      <c r="G3347" s="391"/>
      <c r="H3347" s="391"/>
      <c r="I3347" s="391"/>
      <c r="J3347" s="391"/>
      <c r="K3347" s="391"/>
      <c r="L3347" s="391"/>
      <c r="M3347" s="391"/>
      <c r="N3347" s="391"/>
      <c r="O3347" s="391"/>
      <c r="P3347" s="391"/>
      <c r="Q3347" s="391"/>
      <c r="R3347" s="391"/>
      <c r="S3347" s="392"/>
      <c r="T3347" s="393"/>
      <c r="U3347" s="393"/>
      <c r="V3347" s="393"/>
      <c r="W3347" s="393"/>
    </row>
    <row r="3348" spans="1:23">
      <c r="A3348" s="386"/>
      <c r="B3348" s="387"/>
      <c r="C3348" s="388"/>
      <c r="D3348" s="389"/>
      <c r="E3348" s="390"/>
      <c r="F3348" s="390"/>
      <c r="G3348" s="391"/>
      <c r="H3348" s="391"/>
      <c r="I3348" s="391"/>
      <c r="J3348" s="391"/>
      <c r="K3348" s="391"/>
      <c r="L3348" s="391"/>
      <c r="M3348" s="391"/>
      <c r="N3348" s="391"/>
      <c r="O3348" s="391"/>
      <c r="P3348" s="391"/>
      <c r="Q3348" s="391"/>
      <c r="R3348" s="391"/>
      <c r="S3348" s="392"/>
      <c r="T3348" s="393"/>
      <c r="U3348" s="393"/>
      <c r="V3348" s="393"/>
      <c r="W3348" s="393"/>
    </row>
    <row r="3349" spans="1:23">
      <c r="A3349" s="386"/>
      <c r="B3349" s="387"/>
      <c r="C3349" s="388"/>
      <c r="D3349" s="389"/>
      <c r="E3349" s="390"/>
      <c r="F3349" s="390"/>
      <c r="G3349" s="391"/>
      <c r="H3349" s="391"/>
      <c r="I3349" s="391"/>
      <c r="J3349" s="391"/>
      <c r="K3349" s="391"/>
      <c r="L3349" s="391"/>
      <c r="M3349" s="391"/>
      <c r="N3349" s="391"/>
      <c r="O3349" s="391"/>
      <c r="P3349" s="391"/>
      <c r="Q3349" s="391"/>
      <c r="R3349" s="391"/>
      <c r="S3349" s="392"/>
      <c r="T3349" s="393"/>
      <c r="U3349" s="393"/>
      <c r="V3349" s="393"/>
      <c r="W3349" s="393"/>
    </row>
    <row r="3350" spans="1:23">
      <c r="A3350" s="386"/>
      <c r="B3350" s="387"/>
      <c r="C3350" s="388"/>
      <c r="D3350" s="389"/>
      <c r="E3350" s="390"/>
      <c r="F3350" s="390"/>
      <c r="G3350" s="391"/>
      <c r="H3350" s="391"/>
      <c r="I3350" s="391"/>
      <c r="J3350" s="391"/>
      <c r="K3350" s="391"/>
      <c r="L3350" s="391"/>
      <c r="M3350" s="391"/>
      <c r="N3350" s="391"/>
      <c r="O3350" s="391"/>
      <c r="P3350" s="391"/>
      <c r="Q3350" s="391"/>
      <c r="R3350" s="391"/>
      <c r="S3350" s="392"/>
      <c r="T3350" s="393"/>
      <c r="U3350" s="393"/>
      <c r="V3350" s="393"/>
      <c r="W3350" s="393"/>
    </row>
    <row r="3351" spans="1:23">
      <c r="A3351" s="386"/>
      <c r="B3351" s="387"/>
      <c r="C3351" s="388"/>
      <c r="D3351" s="389"/>
      <c r="E3351" s="390"/>
      <c r="F3351" s="390"/>
      <c r="G3351" s="391"/>
      <c r="H3351" s="391"/>
      <c r="I3351" s="391"/>
      <c r="J3351" s="391"/>
      <c r="K3351" s="391"/>
      <c r="L3351" s="391"/>
      <c r="M3351" s="391"/>
      <c r="N3351" s="391"/>
      <c r="O3351" s="391"/>
      <c r="P3351" s="391"/>
      <c r="Q3351" s="391"/>
      <c r="R3351" s="391"/>
      <c r="S3351" s="392"/>
      <c r="T3351" s="393"/>
      <c r="U3351" s="393"/>
      <c r="V3351" s="393"/>
      <c r="W3351" s="393"/>
    </row>
    <row r="3352" spans="1:23">
      <c r="A3352" s="386"/>
      <c r="B3352" s="387"/>
      <c r="C3352" s="388"/>
      <c r="D3352" s="389"/>
      <c r="E3352" s="390"/>
      <c r="F3352" s="390"/>
      <c r="G3352" s="391"/>
      <c r="H3352" s="391"/>
      <c r="I3352" s="391"/>
      <c r="J3352" s="391"/>
      <c r="K3352" s="391"/>
      <c r="L3352" s="391"/>
      <c r="M3352" s="391"/>
      <c r="N3352" s="391"/>
      <c r="O3352" s="391"/>
      <c r="P3352" s="391"/>
      <c r="Q3352" s="391"/>
      <c r="R3352" s="391"/>
      <c r="S3352" s="392"/>
      <c r="T3352" s="393"/>
      <c r="U3352" s="393"/>
      <c r="V3352" s="393"/>
      <c r="W3352" s="393"/>
    </row>
    <row r="3353" spans="1:23">
      <c r="A3353" s="386"/>
      <c r="B3353" s="387"/>
      <c r="C3353" s="388"/>
      <c r="D3353" s="389"/>
      <c r="E3353" s="390"/>
      <c r="F3353" s="390"/>
      <c r="G3353" s="391"/>
      <c r="H3353" s="391"/>
      <c r="I3353" s="391"/>
      <c r="J3353" s="391"/>
      <c r="K3353" s="391"/>
      <c r="L3353" s="391"/>
      <c r="M3353" s="391"/>
      <c r="N3353" s="391"/>
      <c r="O3353" s="391"/>
      <c r="P3353" s="391"/>
      <c r="Q3353" s="391"/>
      <c r="R3353" s="391"/>
      <c r="S3353" s="392"/>
      <c r="T3353" s="393"/>
      <c r="U3353" s="393"/>
      <c r="V3353" s="393"/>
      <c r="W3353" s="393"/>
    </row>
    <row r="3354" spans="1:23">
      <c r="A3354" s="386"/>
      <c r="B3354" s="387"/>
      <c r="C3354" s="388"/>
      <c r="D3354" s="389"/>
      <c r="E3354" s="390"/>
      <c r="F3354" s="390"/>
      <c r="G3354" s="391"/>
      <c r="H3354" s="391"/>
      <c r="I3354" s="391"/>
      <c r="J3354" s="391"/>
      <c r="K3354" s="391"/>
      <c r="L3354" s="391"/>
      <c r="M3354" s="391"/>
      <c r="N3354" s="391"/>
      <c r="O3354" s="391"/>
      <c r="P3354" s="391"/>
      <c r="Q3354" s="391"/>
      <c r="R3354" s="391"/>
      <c r="S3354" s="392"/>
      <c r="T3354" s="393"/>
      <c r="U3354" s="393"/>
      <c r="V3354" s="393"/>
      <c r="W3354" s="393"/>
    </row>
    <row r="3355" spans="1:23">
      <c r="A3355" s="386"/>
      <c r="B3355" s="387"/>
      <c r="C3355" s="388"/>
      <c r="D3355" s="389"/>
      <c r="E3355" s="390"/>
      <c r="F3355" s="390"/>
      <c r="G3355" s="391"/>
      <c r="H3355" s="391"/>
      <c r="I3355" s="391"/>
      <c r="J3355" s="391"/>
      <c r="K3355" s="391"/>
      <c r="L3355" s="391"/>
      <c r="M3355" s="391"/>
      <c r="N3355" s="391"/>
      <c r="O3355" s="391"/>
      <c r="P3355" s="391"/>
      <c r="Q3355" s="391"/>
      <c r="R3355" s="391"/>
      <c r="S3355" s="392"/>
      <c r="T3355" s="393"/>
      <c r="U3355" s="393"/>
      <c r="V3355" s="393"/>
      <c r="W3355" s="393"/>
    </row>
    <row r="3356" spans="1:23">
      <c r="A3356" s="386"/>
      <c r="B3356" s="387"/>
      <c r="C3356" s="388"/>
      <c r="D3356" s="389"/>
      <c r="E3356" s="390"/>
      <c r="F3356" s="390"/>
      <c r="G3356" s="391"/>
      <c r="H3356" s="391"/>
      <c r="I3356" s="391"/>
      <c r="J3356" s="391"/>
      <c r="K3356" s="391"/>
      <c r="L3356" s="391"/>
      <c r="M3356" s="391"/>
      <c r="N3356" s="391"/>
      <c r="O3356" s="391"/>
      <c r="P3356" s="391"/>
      <c r="Q3356" s="391"/>
      <c r="R3356" s="391"/>
      <c r="S3356" s="392"/>
      <c r="T3356" s="393"/>
      <c r="U3356" s="393"/>
      <c r="V3356" s="393"/>
      <c r="W3356" s="393"/>
    </row>
    <row r="3357" spans="1:23">
      <c r="A3357" s="386"/>
      <c r="B3357" s="387"/>
      <c r="C3357" s="388"/>
      <c r="D3357" s="389"/>
      <c r="E3357" s="390"/>
      <c r="F3357" s="390"/>
      <c r="G3357" s="391"/>
      <c r="H3357" s="391"/>
      <c r="I3357" s="391"/>
      <c r="J3357" s="391"/>
      <c r="K3357" s="391"/>
      <c r="L3357" s="391"/>
      <c r="M3357" s="391"/>
      <c r="N3357" s="391"/>
      <c r="O3357" s="391"/>
      <c r="P3357" s="391"/>
      <c r="Q3357" s="391"/>
      <c r="R3357" s="391"/>
      <c r="S3357" s="392"/>
      <c r="T3357" s="393"/>
      <c r="U3357" s="393"/>
      <c r="V3357" s="393"/>
      <c r="W3357" s="393"/>
    </row>
    <row r="3358" spans="1:23">
      <c r="A3358" s="386"/>
      <c r="B3358" s="387"/>
      <c r="C3358" s="388"/>
      <c r="D3358" s="389"/>
      <c r="E3358" s="390"/>
      <c r="F3358" s="390"/>
      <c r="G3358" s="391"/>
      <c r="H3358" s="391"/>
      <c r="I3358" s="391"/>
      <c r="J3358" s="391"/>
      <c r="K3358" s="391"/>
      <c r="L3358" s="391"/>
      <c r="M3358" s="391"/>
      <c r="N3358" s="391"/>
      <c r="O3358" s="391"/>
      <c r="P3358" s="391"/>
      <c r="Q3358" s="391"/>
      <c r="R3358" s="391"/>
      <c r="S3358" s="392"/>
      <c r="T3358" s="393"/>
      <c r="U3358" s="393"/>
      <c r="V3358" s="393"/>
      <c r="W3358" s="393"/>
    </row>
    <row r="3359" spans="1:23">
      <c r="A3359" s="386"/>
      <c r="B3359" s="387"/>
      <c r="C3359" s="388"/>
      <c r="D3359" s="389"/>
      <c r="E3359" s="390"/>
      <c r="F3359" s="390"/>
      <c r="G3359" s="391"/>
      <c r="H3359" s="391"/>
      <c r="I3359" s="391"/>
      <c r="J3359" s="391"/>
      <c r="K3359" s="391"/>
      <c r="L3359" s="391"/>
      <c r="M3359" s="391"/>
      <c r="N3359" s="391"/>
      <c r="O3359" s="391"/>
      <c r="P3359" s="391"/>
      <c r="Q3359" s="391"/>
      <c r="R3359" s="391"/>
      <c r="S3359" s="392"/>
      <c r="T3359" s="393"/>
      <c r="U3359" s="393"/>
      <c r="V3359" s="393"/>
      <c r="W3359" s="393"/>
    </row>
    <row r="3360" spans="1:23">
      <c r="A3360" s="386"/>
      <c r="B3360" s="387"/>
      <c r="C3360" s="388"/>
      <c r="D3360" s="389"/>
      <c r="E3360" s="390"/>
      <c r="F3360" s="390"/>
      <c r="G3360" s="391"/>
      <c r="H3360" s="391"/>
      <c r="I3360" s="391"/>
      <c r="J3360" s="391"/>
      <c r="K3360" s="391"/>
      <c r="L3360" s="391"/>
      <c r="M3360" s="391"/>
      <c r="N3360" s="391"/>
      <c r="O3360" s="391"/>
      <c r="P3360" s="391"/>
      <c r="Q3360" s="391"/>
      <c r="R3360" s="391"/>
      <c r="S3360" s="392"/>
      <c r="T3360" s="393"/>
      <c r="U3360" s="393"/>
      <c r="V3360" s="393"/>
      <c r="W3360" s="393"/>
    </row>
    <row r="3361" spans="1:23">
      <c r="A3361" s="386"/>
      <c r="B3361" s="387"/>
      <c r="C3361" s="388"/>
      <c r="D3361" s="389"/>
      <c r="E3361" s="390"/>
      <c r="F3361" s="390"/>
      <c r="G3361" s="391"/>
      <c r="H3361" s="391"/>
      <c r="I3361" s="391"/>
      <c r="J3361" s="391"/>
      <c r="K3361" s="391"/>
      <c r="L3361" s="391"/>
      <c r="M3361" s="391"/>
      <c r="N3361" s="391"/>
      <c r="O3361" s="391"/>
      <c r="P3361" s="391"/>
      <c r="Q3361" s="391"/>
      <c r="R3361" s="391"/>
      <c r="S3361" s="392"/>
      <c r="T3361" s="393"/>
      <c r="U3361" s="393"/>
      <c r="V3361" s="393"/>
      <c r="W3361" s="393"/>
    </row>
    <row r="3362" spans="1:23">
      <c r="A3362" s="386"/>
      <c r="B3362" s="387"/>
      <c r="C3362" s="388"/>
      <c r="D3362" s="389"/>
      <c r="E3362" s="390"/>
      <c r="F3362" s="390"/>
      <c r="G3362" s="391"/>
      <c r="H3362" s="391"/>
      <c r="I3362" s="391"/>
      <c r="J3362" s="391"/>
      <c r="K3362" s="391"/>
      <c r="L3362" s="391"/>
      <c r="M3362" s="391"/>
      <c r="N3362" s="391"/>
      <c r="O3362" s="391"/>
      <c r="P3362" s="391"/>
      <c r="Q3362" s="391"/>
      <c r="R3362" s="391"/>
      <c r="S3362" s="392"/>
      <c r="T3362" s="393"/>
      <c r="U3362" s="393"/>
      <c r="V3362" s="393"/>
      <c r="W3362" s="393"/>
    </row>
    <row r="3363" spans="1:23">
      <c r="A3363" s="386"/>
      <c r="B3363" s="387"/>
      <c r="C3363" s="388"/>
      <c r="D3363" s="389"/>
      <c r="E3363" s="390"/>
      <c r="F3363" s="390"/>
      <c r="G3363" s="391"/>
      <c r="H3363" s="391"/>
      <c r="I3363" s="391"/>
      <c r="J3363" s="391"/>
      <c r="K3363" s="391"/>
      <c r="L3363" s="391"/>
      <c r="M3363" s="391"/>
      <c r="N3363" s="391"/>
      <c r="O3363" s="391"/>
      <c r="P3363" s="391"/>
      <c r="Q3363" s="391"/>
      <c r="R3363" s="391"/>
      <c r="S3363" s="392"/>
      <c r="T3363" s="393"/>
      <c r="U3363" s="393"/>
      <c r="V3363" s="393"/>
      <c r="W3363" s="393"/>
    </row>
    <row r="3364" spans="1:23">
      <c r="A3364" s="386"/>
      <c r="B3364" s="387"/>
      <c r="C3364" s="388"/>
      <c r="D3364" s="389"/>
      <c r="E3364" s="390"/>
      <c r="F3364" s="390"/>
      <c r="G3364" s="391"/>
      <c r="H3364" s="391"/>
      <c r="I3364" s="391"/>
      <c r="J3364" s="391"/>
      <c r="K3364" s="391"/>
      <c r="L3364" s="391"/>
      <c r="M3364" s="391"/>
      <c r="N3364" s="391"/>
      <c r="O3364" s="391"/>
      <c r="P3364" s="391"/>
      <c r="Q3364" s="391"/>
      <c r="R3364" s="391"/>
      <c r="S3364" s="392"/>
      <c r="T3364" s="393"/>
      <c r="U3364" s="393"/>
      <c r="V3364" s="393"/>
      <c r="W3364" s="393"/>
    </row>
    <row r="3365" spans="1:23">
      <c r="A3365" s="386"/>
      <c r="B3365" s="387"/>
      <c r="C3365" s="388"/>
      <c r="D3365" s="389"/>
      <c r="E3365" s="390"/>
      <c r="F3365" s="390"/>
      <c r="G3365" s="391"/>
      <c r="H3365" s="391"/>
      <c r="I3365" s="391"/>
      <c r="J3365" s="391"/>
      <c r="K3365" s="391"/>
      <c r="L3365" s="391"/>
      <c r="M3365" s="391"/>
      <c r="N3365" s="391"/>
      <c r="O3365" s="391"/>
      <c r="P3365" s="391"/>
      <c r="Q3365" s="391"/>
      <c r="R3365" s="391"/>
      <c r="S3365" s="392"/>
      <c r="T3365" s="393"/>
      <c r="U3365" s="393"/>
      <c r="V3365" s="393"/>
      <c r="W3365" s="393"/>
    </row>
    <row r="3366" spans="1:23">
      <c r="A3366" s="386"/>
      <c r="B3366" s="387"/>
      <c r="C3366" s="388"/>
      <c r="D3366" s="389"/>
      <c r="E3366" s="390"/>
      <c r="F3366" s="390"/>
      <c r="G3366" s="391"/>
      <c r="H3366" s="391"/>
      <c r="I3366" s="391"/>
      <c r="J3366" s="391"/>
      <c r="K3366" s="391"/>
      <c r="L3366" s="391"/>
      <c r="M3366" s="391"/>
      <c r="N3366" s="391"/>
      <c r="O3366" s="391"/>
      <c r="P3366" s="391"/>
      <c r="Q3366" s="391"/>
      <c r="R3366" s="391"/>
      <c r="S3366" s="392"/>
      <c r="T3366" s="393"/>
      <c r="U3366" s="393"/>
      <c r="V3366" s="393"/>
      <c r="W3366" s="393"/>
    </row>
    <row r="3367" spans="1:23">
      <c r="A3367" s="386"/>
      <c r="B3367" s="387"/>
      <c r="C3367" s="388"/>
      <c r="D3367" s="389"/>
      <c r="E3367" s="390"/>
      <c r="F3367" s="390"/>
      <c r="G3367" s="391"/>
      <c r="H3367" s="391"/>
      <c r="I3367" s="391"/>
      <c r="J3367" s="391"/>
      <c r="K3367" s="391"/>
      <c r="L3367" s="391"/>
      <c r="M3367" s="391"/>
      <c r="N3367" s="391"/>
      <c r="O3367" s="391"/>
      <c r="P3367" s="391"/>
      <c r="Q3367" s="391"/>
      <c r="R3367" s="391"/>
      <c r="S3367" s="392"/>
      <c r="T3367" s="393"/>
      <c r="U3367" s="393"/>
      <c r="V3367" s="393"/>
      <c r="W3367" s="393"/>
    </row>
    <row r="3368" spans="1:23">
      <c r="A3368" s="386"/>
      <c r="B3368" s="387"/>
      <c r="C3368" s="388"/>
      <c r="D3368" s="389"/>
      <c r="E3368" s="390"/>
      <c r="F3368" s="390"/>
      <c r="G3368" s="391"/>
      <c r="H3368" s="391"/>
      <c r="I3368" s="391"/>
      <c r="J3368" s="391"/>
      <c r="K3368" s="391"/>
      <c r="L3368" s="391"/>
      <c r="M3368" s="391"/>
      <c r="N3368" s="391"/>
      <c r="O3368" s="391"/>
      <c r="P3368" s="391"/>
      <c r="Q3368" s="391"/>
      <c r="R3368" s="391"/>
      <c r="S3368" s="392"/>
      <c r="T3368" s="393"/>
      <c r="U3368" s="393"/>
      <c r="V3368" s="393"/>
      <c r="W3368" s="393"/>
    </row>
    <row r="3369" spans="1:23">
      <c r="A3369" s="386"/>
      <c r="B3369" s="387"/>
      <c r="C3369" s="388"/>
      <c r="D3369" s="389"/>
      <c r="E3369" s="390"/>
      <c r="F3369" s="390"/>
      <c r="G3369" s="391"/>
      <c r="H3369" s="391"/>
      <c r="I3369" s="391"/>
      <c r="J3369" s="391"/>
      <c r="K3369" s="391"/>
      <c r="L3369" s="391"/>
      <c r="M3369" s="391"/>
      <c r="N3369" s="391"/>
      <c r="O3369" s="391"/>
      <c r="P3369" s="391"/>
      <c r="Q3369" s="391"/>
      <c r="R3369" s="391"/>
      <c r="S3369" s="392"/>
      <c r="T3369" s="393"/>
      <c r="U3369" s="393"/>
      <c r="V3369" s="393"/>
      <c r="W3369" s="393"/>
    </row>
    <row r="3370" spans="1:23">
      <c r="A3370" s="386"/>
      <c r="B3370" s="387"/>
      <c r="C3370" s="388"/>
      <c r="D3370" s="389"/>
      <c r="E3370" s="390"/>
      <c r="F3370" s="390"/>
      <c r="G3370" s="391"/>
      <c r="H3370" s="391"/>
      <c r="I3370" s="391"/>
      <c r="J3370" s="391"/>
      <c r="K3370" s="391"/>
      <c r="L3370" s="391"/>
      <c r="M3370" s="391"/>
      <c r="N3370" s="391"/>
      <c r="O3370" s="391"/>
      <c r="P3370" s="391"/>
      <c r="Q3370" s="391"/>
      <c r="R3370" s="391"/>
      <c r="S3370" s="392"/>
      <c r="T3370" s="393"/>
      <c r="U3370" s="393"/>
      <c r="V3370" s="393"/>
      <c r="W3370" s="393"/>
    </row>
    <row r="3371" spans="1:23">
      <c r="A3371" s="386"/>
      <c r="B3371" s="387"/>
      <c r="C3371" s="388"/>
      <c r="D3371" s="389"/>
      <c r="E3371" s="390"/>
      <c r="F3371" s="390"/>
      <c r="G3371" s="391"/>
      <c r="H3371" s="391"/>
      <c r="I3371" s="391"/>
      <c r="J3371" s="391"/>
      <c r="K3371" s="391"/>
      <c r="L3371" s="391"/>
      <c r="M3371" s="391"/>
      <c r="N3371" s="391"/>
      <c r="O3371" s="391"/>
      <c r="P3371" s="391"/>
      <c r="Q3371" s="391"/>
      <c r="R3371" s="391"/>
      <c r="S3371" s="392"/>
      <c r="T3371" s="393"/>
      <c r="U3371" s="393"/>
      <c r="V3371" s="393"/>
      <c r="W3371" s="393"/>
    </row>
    <row r="3372" spans="1:23">
      <c r="A3372" s="386"/>
      <c r="B3372" s="387"/>
      <c r="C3372" s="388"/>
      <c r="D3372" s="389"/>
      <c r="E3372" s="390"/>
      <c r="F3372" s="390"/>
      <c r="G3372" s="391"/>
      <c r="H3372" s="391"/>
      <c r="I3372" s="391"/>
      <c r="J3372" s="391"/>
      <c r="K3372" s="391"/>
      <c r="L3372" s="391"/>
      <c r="M3372" s="391"/>
      <c r="N3372" s="391"/>
      <c r="O3372" s="391"/>
      <c r="P3372" s="391"/>
      <c r="Q3372" s="391"/>
      <c r="R3372" s="391"/>
      <c r="S3372" s="392"/>
      <c r="T3372" s="393"/>
      <c r="U3372" s="393"/>
      <c r="V3372" s="393"/>
      <c r="W3372" s="393"/>
    </row>
    <row r="3373" spans="1:23">
      <c r="A3373" s="386"/>
      <c r="B3373" s="387"/>
      <c r="C3373" s="388"/>
      <c r="D3373" s="389"/>
      <c r="E3373" s="390"/>
      <c r="F3373" s="390"/>
      <c r="G3373" s="391"/>
      <c r="H3373" s="391"/>
      <c r="I3373" s="391"/>
      <c r="J3373" s="391"/>
      <c r="K3373" s="391"/>
      <c r="L3373" s="391"/>
      <c r="M3373" s="391"/>
      <c r="N3373" s="391"/>
      <c r="O3373" s="391"/>
      <c r="P3373" s="391"/>
      <c r="Q3373" s="391"/>
      <c r="R3373" s="391"/>
      <c r="S3373" s="392"/>
      <c r="T3373" s="393"/>
      <c r="U3373" s="393"/>
      <c r="V3373" s="393"/>
      <c r="W3373" s="393"/>
    </row>
    <row r="3374" spans="1:23">
      <c r="A3374" s="386"/>
      <c r="B3374" s="387"/>
      <c r="C3374" s="388"/>
      <c r="D3374" s="389"/>
      <c r="E3374" s="390"/>
      <c r="F3374" s="390"/>
      <c r="G3374" s="391"/>
      <c r="H3374" s="391"/>
      <c r="I3374" s="391"/>
      <c r="J3374" s="391"/>
      <c r="K3374" s="391"/>
      <c r="L3374" s="391"/>
      <c r="M3374" s="391"/>
      <c r="N3374" s="391"/>
      <c r="O3374" s="391"/>
      <c r="P3374" s="391"/>
      <c r="Q3374" s="391"/>
      <c r="R3374" s="391"/>
      <c r="S3374" s="392"/>
      <c r="T3374" s="393"/>
      <c r="U3374" s="393"/>
      <c r="V3374" s="393"/>
      <c r="W3374" s="393"/>
    </row>
    <row r="3375" spans="1:23">
      <c r="A3375" s="386"/>
      <c r="B3375" s="387"/>
      <c r="C3375" s="388"/>
      <c r="D3375" s="389"/>
      <c r="E3375" s="390"/>
      <c r="F3375" s="390"/>
      <c r="G3375" s="391"/>
      <c r="H3375" s="391"/>
      <c r="I3375" s="391"/>
      <c r="J3375" s="391"/>
      <c r="K3375" s="391"/>
      <c r="L3375" s="391"/>
      <c r="M3375" s="391"/>
      <c r="N3375" s="391"/>
      <c r="O3375" s="391"/>
      <c r="P3375" s="391"/>
      <c r="Q3375" s="391"/>
      <c r="R3375" s="391"/>
      <c r="S3375" s="392"/>
      <c r="T3375" s="393"/>
      <c r="U3375" s="393"/>
      <c r="V3375" s="393"/>
      <c r="W3375" s="393"/>
    </row>
    <row r="3376" spans="1:23">
      <c r="A3376" s="386"/>
      <c r="B3376" s="387"/>
      <c r="C3376" s="388"/>
      <c r="D3376" s="389"/>
      <c r="E3376" s="390"/>
      <c r="F3376" s="390"/>
      <c r="G3376" s="391"/>
      <c r="H3376" s="391"/>
      <c r="I3376" s="391"/>
      <c r="J3376" s="391"/>
      <c r="K3376" s="391"/>
      <c r="L3376" s="391"/>
      <c r="M3376" s="391"/>
      <c r="N3376" s="391"/>
      <c r="O3376" s="391"/>
      <c r="P3376" s="391"/>
      <c r="Q3376" s="391"/>
      <c r="R3376" s="391"/>
      <c r="S3376" s="392"/>
      <c r="T3376" s="393"/>
      <c r="U3376" s="393"/>
      <c r="V3376" s="393"/>
      <c r="W3376" s="393"/>
    </row>
    <row r="3377" spans="1:23">
      <c r="A3377" s="386"/>
      <c r="B3377" s="387"/>
      <c r="C3377" s="388"/>
      <c r="D3377" s="389"/>
      <c r="E3377" s="390"/>
      <c r="F3377" s="390"/>
      <c r="G3377" s="391"/>
      <c r="H3377" s="391"/>
      <c r="I3377" s="391"/>
      <c r="J3377" s="391"/>
      <c r="K3377" s="391"/>
      <c r="L3377" s="391"/>
      <c r="M3377" s="391"/>
      <c r="N3377" s="391"/>
      <c r="O3377" s="391"/>
      <c r="P3377" s="391"/>
      <c r="Q3377" s="391"/>
      <c r="R3377" s="391"/>
      <c r="S3377" s="392"/>
      <c r="T3377" s="393"/>
      <c r="U3377" s="393"/>
      <c r="V3377" s="393"/>
      <c r="W3377" s="393"/>
    </row>
    <row r="3378" spans="1:23">
      <c r="A3378" s="386"/>
      <c r="B3378" s="387"/>
      <c r="C3378" s="388"/>
      <c r="D3378" s="389"/>
      <c r="E3378" s="390"/>
      <c r="F3378" s="390"/>
      <c r="G3378" s="391"/>
      <c r="H3378" s="391"/>
      <c r="I3378" s="391"/>
      <c r="J3378" s="391"/>
      <c r="K3378" s="391"/>
      <c r="L3378" s="391"/>
      <c r="M3378" s="391"/>
      <c r="N3378" s="391"/>
      <c r="O3378" s="391"/>
      <c r="P3378" s="391"/>
      <c r="Q3378" s="391"/>
      <c r="R3378" s="391"/>
      <c r="S3378" s="392"/>
      <c r="T3378" s="393"/>
      <c r="U3378" s="393"/>
      <c r="V3378" s="393"/>
      <c r="W3378" s="393"/>
    </row>
    <row r="3379" spans="1:23">
      <c r="A3379" s="386"/>
      <c r="B3379" s="387"/>
      <c r="C3379" s="388"/>
      <c r="D3379" s="389"/>
      <c r="E3379" s="390"/>
      <c r="F3379" s="390"/>
      <c r="G3379" s="391"/>
      <c r="H3379" s="391"/>
      <c r="I3379" s="391"/>
      <c r="J3379" s="391"/>
      <c r="K3379" s="391"/>
      <c r="L3379" s="391"/>
      <c r="M3379" s="391"/>
      <c r="N3379" s="391"/>
      <c r="O3379" s="391"/>
      <c r="P3379" s="391"/>
      <c r="Q3379" s="391"/>
      <c r="R3379" s="391"/>
      <c r="S3379" s="392"/>
      <c r="T3379" s="393"/>
      <c r="U3379" s="393"/>
      <c r="V3379" s="393"/>
      <c r="W3379" s="393"/>
    </row>
    <row r="3380" spans="1:23">
      <c r="A3380" s="386"/>
      <c r="B3380" s="387"/>
      <c r="C3380" s="388"/>
      <c r="D3380" s="389"/>
      <c r="E3380" s="390"/>
      <c r="F3380" s="390"/>
      <c r="G3380" s="391"/>
      <c r="H3380" s="391"/>
      <c r="I3380" s="391"/>
      <c r="J3380" s="391"/>
      <c r="K3380" s="391"/>
      <c r="L3380" s="391"/>
      <c r="M3380" s="391"/>
      <c r="N3380" s="391"/>
      <c r="O3380" s="391"/>
      <c r="P3380" s="391"/>
      <c r="Q3380" s="391"/>
      <c r="R3380" s="391"/>
      <c r="S3380" s="392"/>
      <c r="T3380" s="393"/>
      <c r="U3380" s="393"/>
      <c r="V3380" s="393"/>
      <c r="W3380" s="393"/>
    </row>
    <row r="3381" spans="1:23">
      <c r="A3381" s="386"/>
      <c r="B3381" s="387"/>
      <c r="C3381" s="388"/>
      <c r="D3381" s="389"/>
      <c r="E3381" s="390"/>
      <c r="F3381" s="390"/>
      <c r="G3381" s="391"/>
      <c r="H3381" s="391"/>
      <c r="I3381" s="391"/>
      <c r="J3381" s="391"/>
      <c r="K3381" s="391"/>
      <c r="L3381" s="391"/>
      <c r="M3381" s="391"/>
      <c r="N3381" s="391"/>
      <c r="O3381" s="391"/>
      <c r="P3381" s="391"/>
      <c r="Q3381" s="391"/>
      <c r="R3381" s="391"/>
      <c r="S3381" s="392"/>
      <c r="T3381" s="393"/>
      <c r="U3381" s="393"/>
      <c r="V3381" s="393"/>
      <c r="W3381" s="393"/>
    </row>
    <row r="3382" spans="1:23">
      <c r="A3382" s="386"/>
      <c r="B3382" s="387"/>
      <c r="C3382" s="388"/>
      <c r="D3382" s="389"/>
      <c r="E3382" s="390"/>
      <c r="F3382" s="390"/>
      <c r="G3382" s="391"/>
      <c r="H3382" s="391"/>
      <c r="I3382" s="391"/>
      <c r="J3382" s="391"/>
      <c r="K3382" s="391"/>
      <c r="L3382" s="391"/>
      <c r="M3382" s="391"/>
      <c r="N3382" s="391"/>
      <c r="O3382" s="391"/>
      <c r="P3382" s="391"/>
      <c r="Q3382" s="391"/>
      <c r="R3382" s="391"/>
      <c r="S3382" s="392"/>
      <c r="T3382" s="393"/>
      <c r="U3382" s="393"/>
      <c r="V3382" s="393"/>
      <c r="W3382" s="393"/>
    </row>
    <row r="3383" spans="1:23">
      <c r="A3383" s="386"/>
      <c r="B3383" s="387"/>
      <c r="C3383" s="388"/>
      <c r="D3383" s="389"/>
      <c r="E3383" s="390"/>
      <c r="F3383" s="390"/>
      <c r="G3383" s="391"/>
      <c r="H3383" s="391"/>
      <c r="I3383" s="391"/>
      <c r="J3383" s="391"/>
      <c r="K3383" s="391"/>
      <c r="L3383" s="391"/>
      <c r="M3383" s="391"/>
      <c r="N3383" s="391"/>
      <c r="O3383" s="391"/>
      <c r="P3383" s="391"/>
      <c r="Q3383" s="391"/>
      <c r="R3383" s="391"/>
      <c r="S3383" s="392"/>
      <c r="T3383" s="393"/>
      <c r="U3383" s="393"/>
      <c r="V3383" s="393"/>
      <c r="W3383" s="393"/>
    </row>
    <row r="3384" spans="1:23">
      <c r="A3384" s="386"/>
      <c r="B3384" s="387"/>
      <c r="C3384" s="388"/>
      <c r="D3384" s="389"/>
      <c r="E3384" s="390"/>
      <c r="F3384" s="390"/>
      <c r="G3384" s="391"/>
      <c r="H3384" s="391"/>
      <c r="I3384" s="391"/>
      <c r="J3384" s="391"/>
      <c r="K3384" s="391"/>
      <c r="L3384" s="391"/>
      <c r="M3384" s="391"/>
      <c r="N3384" s="391"/>
      <c r="O3384" s="391"/>
      <c r="P3384" s="391"/>
      <c r="Q3384" s="391"/>
      <c r="R3384" s="391"/>
      <c r="S3384" s="392"/>
      <c r="T3384" s="393"/>
      <c r="U3384" s="393"/>
      <c r="V3384" s="393"/>
      <c r="W3384" s="393"/>
    </row>
    <row r="3385" spans="1:23">
      <c r="A3385" s="386"/>
      <c r="B3385" s="387"/>
      <c r="C3385" s="388"/>
      <c r="D3385" s="389"/>
      <c r="E3385" s="390"/>
      <c r="F3385" s="390"/>
      <c r="G3385" s="391"/>
      <c r="H3385" s="391"/>
      <c r="I3385" s="391"/>
      <c r="J3385" s="391"/>
      <c r="K3385" s="391"/>
      <c r="L3385" s="391"/>
      <c r="M3385" s="391"/>
      <c r="N3385" s="391"/>
      <c r="O3385" s="391"/>
      <c r="P3385" s="391"/>
      <c r="Q3385" s="391"/>
      <c r="R3385" s="391"/>
      <c r="S3385" s="392"/>
      <c r="T3385" s="393"/>
      <c r="U3385" s="393"/>
      <c r="V3385" s="393"/>
      <c r="W3385" s="393"/>
    </row>
    <row r="3386" spans="1:23">
      <c r="A3386" s="386"/>
      <c r="B3386" s="387"/>
      <c r="C3386" s="388"/>
      <c r="D3386" s="389"/>
      <c r="E3386" s="390"/>
      <c r="F3386" s="390"/>
      <c r="G3386" s="391"/>
      <c r="H3386" s="391"/>
      <c r="I3386" s="391"/>
      <c r="J3386" s="391"/>
      <c r="K3386" s="391"/>
      <c r="L3386" s="391"/>
      <c r="M3386" s="391"/>
      <c r="N3386" s="391"/>
      <c r="O3386" s="391"/>
      <c r="P3386" s="391"/>
      <c r="Q3386" s="391"/>
      <c r="R3386" s="391"/>
      <c r="S3386" s="392"/>
      <c r="T3386" s="393"/>
      <c r="U3386" s="393"/>
      <c r="V3386" s="393"/>
      <c r="W3386" s="393"/>
    </row>
    <row r="3387" spans="1:23">
      <c r="A3387" s="386"/>
      <c r="B3387" s="387"/>
      <c r="C3387" s="388"/>
      <c r="D3387" s="389"/>
      <c r="E3387" s="390"/>
      <c r="F3387" s="390"/>
      <c r="G3387" s="391"/>
      <c r="H3387" s="391"/>
      <c r="I3387" s="391"/>
      <c r="J3387" s="391"/>
      <c r="K3387" s="391"/>
      <c r="L3387" s="391"/>
      <c r="M3387" s="391"/>
      <c r="N3387" s="391"/>
      <c r="O3387" s="391"/>
      <c r="P3387" s="391"/>
      <c r="Q3387" s="391"/>
      <c r="R3387" s="391"/>
      <c r="S3387" s="392"/>
      <c r="T3387" s="393"/>
      <c r="U3387" s="393"/>
      <c r="V3387" s="393"/>
      <c r="W3387" s="393"/>
    </row>
    <row r="3388" spans="1:23">
      <c r="A3388" s="386"/>
      <c r="B3388" s="387"/>
      <c r="C3388" s="388"/>
      <c r="D3388" s="389"/>
      <c r="E3388" s="390"/>
      <c r="F3388" s="390"/>
      <c r="G3388" s="391"/>
      <c r="H3388" s="391"/>
      <c r="I3388" s="391"/>
      <c r="J3388" s="391"/>
      <c r="K3388" s="391"/>
      <c r="L3388" s="391"/>
      <c r="M3388" s="391"/>
      <c r="N3388" s="391"/>
      <c r="O3388" s="391"/>
      <c r="P3388" s="391"/>
      <c r="Q3388" s="391"/>
      <c r="R3388" s="391"/>
      <c r="S3388" s="392"/>
      <c r="T3388" s="393"/>
      <c r="U3388" s="393"/>
      <c r="V3388" s="393"/>
      <c r="W3388" s="393"/>
    </row>
    <row r="3389" spans="1:23">
      <c r="A3389" s="386"/>
      <c r="B3389" s="387"/>
      <c r="C3389" s="388"/>
      <c r="D3389" s="389"/>
      <c r="E3389" s="390"/>
      <c r="F3389" s="390"/>
      <c r="G3389" s="391"/>
      <c r="H3389" s="391"/>
      <c r="I3389" s="391"/>
      <c r="J3389" s="391"/>
      <c r="K3389" s="391"/>
      <c r="L3389" s="391"/>
      <c r="M3389" s="391"/>
      <c r="N3389" s="391"/>
      <c r="O3389" s="391"/>
      <c r="P3389" s="391"/>
      <c r="Q3389" s="391"/>
      <c r="R3389" s="391"/>
      <c r="S3389" s="392"/>
      <c r="T3389" s="393"/>
      <c r="U3389" s="393"/>
      <c r="V3389" s="393"/>
      <c r="W3389" s="393"/>
    </row>
    <row r="3390" spans="1:23">
      <c r="A3390" s="386"/>
      <c r="B3390" s="387"/>
      <c r="C3390" s="388"/>
      <c r="D3390" s="389"/>
      <c r="E3390" s="390"/>
      <c r="F3390" s="390"/>
      <c r="G3390" s="391"/>
      <c r="H3390" s="391"/>
      <c r="I3390" s="391"/>
      <c r="J3390" s="391"/>
      <c r="K3390" s="391"/>
      <c r="L3390" s="391"/>
      <c r="M3390" s="391"/>
      <c r="N3390" s="391"/>
      <c r="O3390" s="391"/>
      <c r="P3390" s="391"/>
      <c r="Q3390" s="391"/>
      <c r="R3390" s="391"/>
      <c r="S3390" s="392"/>
      <c r="T3390" s="393"/>
      <c r="U3390" s="393"/>
      <c r="V3390" s="393"/>
      <c r="W3390" s="393"/>
    </row>
    <row r="3391" spans="1:23">
      <c r="A3391" s="386"/>
      <c r="B3391" s="387"/>
      <c r="C3391" s="388"/>
      <c r="D3391" s="389"/>
      <c r="E3391" s="390"/>
      <c r="F3391" s="390"/>
      <c r="G3391" s="391"/>
      <c r="H3391" s="391"/>
      <c r="I3391" s="391"/>
      <c r="J3391" s="391"/>
      <c r="K3391" s="391"/>
      <c r="L3391" s="391"/>
      <c r="M3391" s="391"/>
      <c r="N3391" s="391"/>
      <c r="O3391" s="391"/>
      <c r="P3391" s="391"/>
      <c r="Q3391" s="391"/>
      <c r="R3391" s="391"/>
      <c r="S3391" s="392"/>
      <c r="T3391" s="393"/>
      <c r="U3391" s="393"/>
      <c r="V3391" s="393"/>
      <c r="W3391" s="393"/>
    </row>
    <row r="3392" spans="1:23">
      <c r="A3392" s="386"/>
      <c r="B3392" s="387"/>
      <c r="C3392" s="388"/>
      <c r="D3392" s="389"/>
      <c r="E3392" s="390"/>
      <c r="F3392" s="390"/>
      <c r="G3392" s="391"/>
      <c r="H3392" s="391"/>
      <c r="I3392" s="391"/>
      <c r="J3392" s="391"/>
      <c r="K3392" s="391"/>
      <c r="L3392" s="391"/>
      <c r="M3392" s="391"/>
      <c r="N3392" s="391"/>
      <c r="O3392" s="391"/>
      <c r="P3392" s="391"/>
      <c r="Q3392" s="391"/>
      <c r="R3392" s="391"/>
      <c r="S3392" s="392"/>
      <c r="T3392" s="393"/>
      <c r="U3392" s="393"/>
      <c r="V3392" s="393"/>
      <c r="W3392" s="393"/>
    </row>
    <row r="3393" spans="1:23">
      <c r="A3393" s="386"/>
      <c r="B3393" s="387"/>
      <c r="C3393" s="388"/>
      <c r="D3393" s="389"/>
      <c r="E3393" s="390"/>
      <c r="F3393" s="390"/>
      <c r="G3393" s="391"/>
      <c r="H3393" s="391"/>
      <c r="I3393" s="391"/>
      <c r="J3393" s="391"/>
      <c r="K3393" s="391"/>
      <c r="L3393" s="391"/>
      <c r="M3393" s="391"/>
      <c r="N3393" s="391"/>
      <c r="O3393" s="391"/>
      <c r="P3393" s="391"/>
      <c r="Q3393" s="391"/>
      <c r="R3393" s="391"/>
      <c r="S3393" s="392"/>
      <c r="T3393" s="393"/>
      <c r="U3393" s="393"/>
      <c r="V3393" s="393"/>
      <c r="W3393" s="393"/>
    </row>
    <row r="3394" spans="1:23">
      <c r="A3394" s="386"/>
      <c r="B3394" s="387"/>
      <c r="C3394" s="388"/>
      <c r="D3394" s="389"/>
      <c r="E3394" s="390"/>
      <c r="F3394" s="390"/>
      <c r="G3394" s="391"/>
      <c r="H3394" s="391"/>
      <c r="I3394" s="391"/>
      <c r="J3394" s="391"/>
      <c r="K3394" s="391"/>
      <c r="L3394" s="391"/>
      <c r="M3394" s="391"/>
      <c r="N3394" s="391"/>
      <c r="O3394" s="391"/>
      <c r="P3394" s="391"/>
      <c r="Q3394" s="391"/>
      <c r="R3394" s="391"/>
      <c r="S3394" s="392"/>
      <c r="T3394" s="393"/>
      <c r="U3394" s="393"/>
      <c r="V3394" s="393"/>
      <c r="W3394" s="393"/>
    </row>
    <row r="3395" spans="1:23">
      <c r="A3395" s="386"/>
      <c r="B3395" s="387"/>
      <c r="C3395" s="388"/>
      <c r="D3395" s="389"/>
      <c r="E3395" s="390"/>
      <c r="F3395" s="390"/>
      <c r="G3395" s="391"/>
      <c r="H3395" s="391"/>
      <c r="I3395" s="391"/>
      <c r="J3395" s="391"/>
      <c r="K3395" s="391"/>
      <c r="L3395" s="391"/>
      <c r="M3395" s="391"/>
      <c r="N3395" s="391"/>
      <c r="O3395" s="391"/>
      <c r="P3395" s="391"/>
      <c r="Q3395" s="391"/>
      <c r="R3395" s="391"/>
      <c r="S3395" s="392"/>
      <c r="T3395" s="393"/>
      <c r="U3395" s="393"/>
      <c r="V3395" s="393"/>
      <c r="W3395" s="393"/>
    </row>
    <row r="3396" spans="1:23">
      <c r="A3396" s="386"/>
      <c r="B3396" s="387"/>
      <c r="C3396" s="388"/>
      <c r="D3396" s="389"/>
      <c r="E3396" s="390"/>
      <c r="F3396" s="390"/>
      <c r="G3396" s="391"/>
      <c r="H3396" s="391"/>
      <c r="I3396" s="391"/>
      <c r="J3396" s="391"/>
      <c r="K3396" s="391"/>
      <c r="L3396" s="391"/>
      <c r="M3396" s="391"/>
      <c r="N3396" s="391"/>
      <c r="O3396" s="391"/>
      <c r="P3396" s="391"/>
      <c r="Q3396" s="391"/>
      <c r="R3396" s="391"/>
      <c r="S3396" s="392"/>
      <c r="T3396" s="393"/>
      <c r="U3396" s="393"/>
      <c r="V3396" s="393"/>
      <c r="W3396" s="393"/>
    </row>
    <row r="3397" spans="1:23">
      <c r="A3397" s="386"/>
      <c r="B3397" s="387"/>
      <c r="C3397" s="388"/>
      <c r="D3397" s="389"/>
      <c r="E3397" s="390"/>
      <c r="F3397" s="390"/>
      <c r="G3397" s="391"/>
      <c r="H3397" s="391"/>
      <c r="I3397" s="391"/>
      <c r="J3397" s="391"/>
      <c r="K3397" s="391"/>
      <c r="L3397" s="391"/>
      <c r="M3397" s="391"/>
      <c r="N3397" s="391"/>
      <c r="O3397" s="391"/>
      <c r="P3397" s="391"/>
      <c r="Q3397" s="391"/>
      <c r="R3397" s="391"/>
      <c r="S3397" s="392"/>
      <c r="T3397" s="393"/>
      <c r="U3397" s="393"/>
      <c r="V3397" s="393"/>
      <c r="W3397" s="393"/>
    </row>
    <row r="3398" spans="1:23">
      <c r="A3398" s="386"/>
      <c r="B3398" s="387"/>
      <c r="C3398" s="388"/>
      <c r="D3398" s="389"/>
      <c r="E3398" s="390"/>
      <c r="F3398" s="390"/>
      <c r="G3398" s="391"/>
      <c r="H3398" s="391"/>
      <c r="I3398" s="391"/>
      <c r="J3398" s="391"/>
      <c r="K3398" s="391"/>
      <c r="L3398" s="391"/>
      <c r="M3398" s="391"/>
      <c r="N3398" s="391"/>
      <c r="O3398" s="391"/>
      <c r="P3398" s="391"/>
      <c r="Q3398" s="391"/>
      <c r="R3398" s="391"/>
      <c r="S3398" s="392"/>
      <c r="T3398" s="393"/>
      <c r="U3398" s="393"/>
      <c r="V3398" s="393"/>
      <c r="W3398" s="393"/>
    </row>
    <row r="3399" spans="1:23">
      <c r="A3399" s="386"/>
      <c r="B3399" s="387"/>
      <c r="C3399" s="388"/>
      <c r="D3399" s="389"/>
      <c r="E3399" s="390"/>
      <c r="F3399" s="390"/>
      <c r="G3399" s="391"/>
      <c r="H3399" s="391"/>
      <c r="I3399" s="391"/>
      <c r="J3399" s="391"/>
      <c r="K3399" s="391"/>
      <c r="L3399" s="391"/>
      <c r="M3399" s="391"/>
      <c r="N3399" s="391"/>
      <c r="O3399" s="391"/>
      <c r="P3399" s="391"/>
      <c r="Q3399" s="391"/>
      <c r="R3399" s="391"/>
      <c r="S3399" s="392"/>
      <c r="T3399" s="393"/>
      <c r="U3399" s="393"/>
      <c r="V3399" s="393"/>
      <c r="W3399" s="393"/>
    </row>
    <row r="3400" spans="1:23">
      <c r="A3400" s="386"/>
      <c r="B3400" s="387"/>
      <c r="C3400" s="388"/>
      <c r="D3400" s="389"/>
      <c r="E3400" s="390"/>
      <c r="F3400" s="390"/>
      <c r="G3400" s="391"/>
      <c r="H3400" s="391"/>
      <c r="I3400" s="391"/>
      <c r="J3400" s="391"/>
      <c r="K3400" s="391"/>
      <c r="L3400" s="391"/>
      <c r="M3400" s="391"/>
      <c r="N3400" s="391"/>
      <c r="O3400" s="391"/>
      <c r="P3400" s="391"/>
      <c r="Q3400" s="391"/>
      <c r="R3400" s="391"/>
      <c r="S3400" s="392"/>
      <c r="T3400" s="393"/>
      <c r="U3400" s="393"/>
      <c r="V3400" s="393"/>
      <c r="W3400" s="393"/>
    </row>
    <row r="3401" spans="1:23">
      <c r="A3401" s="386"/>
      <c r="B3401" s="387"/>
      <c r="C3401" s="388"/>
      <c r="D3401" s="389"/>
      <c r="E3401" s="390"/>
      <c r="F3401" s="390"/>
      <c r="G3401" s="391"/>
      <c r="H3401" s="391"/>
      <c r="I3401" s="391"/>
      <c r="J3401" s="391"/>
      <c r="K3401" s="391"/>
      <c r="L3401" s="391"/>
      <c r="M3401" s="391"/>
      <c r="N3401" s="391"/>
      <c r="O3401" s="391"/>
      <c r="P3401" s="391"/>
      <c r="Q3401" s="391"/>
      <c r="R3401" s="391"/>
      <c r="S3401" s="392"/>
      <c r="T3401" s="393"/>
      <c r="U3401" s="393"/>
      <c r="V3401" s="393"/>
      <c r="W3401" s="393"/>
    </row>
    <row r="3402" spans="1:23">
      <c r="A3402" s="386"/>
      <c r="B3402" s="387"/>
      <c r="C3402" s="388"/>
      <c r="D3402" s="389"/>
      <c r="E3402" s="390"/>
      <c r="F3402" s="390"/>
      <c r="G3402" s="391"/>
      <c r="H3402" s="391"/>
      <c r="I3402" s="391"/>
      <c r="J3402" s="391"/>
      <c r="K3402" s="391"/>
      <c r="L3402" s="391"/>
      <c r="M3402" s="391"/>
      <c r="N3402" s="391"/>
      <c r="O3402" s="391"/>
      <c r="P3402" s="391"/>
      <c r="Q3402" s="391"/>
      <c r="R3402" s="391"/>
      <c r="S3402" s="392"/>
      <c r="T3402" s="393"/>
      <c r="U3402" s="393"/>
      <c r="V3402" s="393"/>
      <c r="W3402" s="393"/>
    </row>
    <row r="3403" spans="1:23">
      <c r="A3403" s="386"/>
      <c r="B3403" s="387"/>
      <c r="C3403" s="388"/>
      <c r="D3403" s="389"/>
      <c r="E3403" s="390"/>
      <c r="F3403" s="390"/>
      <c r="G3403" s="391"/>
      <c r="H3403" s="391"/>
      <c r="I3403" s="391"/>
      <c r="J3403" s="391"/>
      <c r="K3403" s="391"/>
      <c r="L3403" s="391"/>
      <c r="M3403" s="391"/>
      <c r="N3403" s="391"/>
      <c r="O3403" s="391"/>
      <c r="P3403" s="391"/>
      <c r="Q3403" s="391"/>
      <c r="R3403" s="391"/>
      <c r="S3403" s="392"/>
      <c r="T3403" s="393"/>
      <c r="U3403" s="393"/>
      <c r="V3403" s="393"/>
      <c r="W3403" s="393"/>
    </row>
    <row r="3404" spans="1:23">
      <c r="A3404" s="386"/>
      <c r="B3404" s="387"/>
      <c r="C3404" s="388"/>
      <c r="D3404" s="389"/>
      <c r="E3404" s="390"/>
      <c r="F3404" s="390"/>
      <c r="G3404" s="391"/>
      <c r="H3404" s="391"/>
      <c r="I3404" s="391"/>
      <c r="J3404" s="391"/>
      <c r="K3404" s="391"/>
      <c r="L3404" s="391"/>
      <c r="M3404" s="391"/>
      <c r="N3404" s="391"/>
      <c r="O3404" s="391"/>
      <c r="P3404" s="391"/>
      <c r="Q3404" s="391"/>
      <c r="R3404" s="391"/>
      <c r="S3404" s="392"/>
      <c r="T3404" s="393"/>
      <c r="U3404" s="393"/>
      <c r="V3404" s="393"/>
      <c r="W3404" s="393"/>
    </row>
    <row r="3405" spans="1:23">
      <c r="A3405" s="386"/>
      <c r="B3405" s="387"/>
      <c r="C3405" s="388"/>
      <c r="D3405" s="389"/>
      <c r="E3405" s="390"/>
      <c r="F3405" s="390"/>
      <c r="G3405" s="391"/>
      <c r="H3405" s="391"/>
      <c r="I3405" s="391"/>
      <c r="J3405" s="391"/>
      <c r="K3405" s="391"/>
      <c r="L3405" s="391"/>
      <c r="M3405" s="391"/>
      <c r="N3405" s="391"/>
      <c r="O3405" s="391"/>
      <c r="P3405" s="391"/>
      <c r="Q3405" s="391"/>
      <c r="R3405" s="391"/>
      <c r="S3405" s="392"/>
      <c r="T3405" s="393"/>
      <c r="U3405" s="393"/>
      <c r="V3405" s="393"/>
      <c r="W3405" s="393"/>
    </row>
    <row r="3406" spans="1:23">
      <c r="A3406" s="386"/>
      <c r="B3406" s="387"/>
      <c r="C3406" s="388"/>
      <c r="D3406" s="389"/>
      <c r="E3406" s="390"/>
      <c r="F3406" s="390"/>
      <c r="G3406" s="391"/>
      <c r="H3406" s="391"/>
      <c r="I3406" s="391"/>
      <c r="J3406" s="391"/>
      <c r="K3406" s="391"/>
      <c r="L3406" s="391"/>
      <c r="M3406" s="391"/>
      <c r="N3406" s="391"/>
      <c r="O3406" s="391"/>
      <c r="P3406" s="391"/>
      <c r="Q3406" s="391"/>
      <c r="R3406" s="391"/>
      <c r="S3406" s="392"/>
      <c r="T3406" s="393"/>
      <c r="U3406" s="393"/>
      <c r="V3406" s="393"/>
      <c r="W3406" s="393"/>
    </row>
    <row r="3407" spans="1:23">
      <c r="A3407" s="386"/>
      <c r="B3407" s="387"/>
      <c r="C3407" s="388"/>
      <c r="D3407" s="389"/>
      <c r="E3407" s="390"/>
      <c r="F3407" s="390"/>
      <c r="G3407" s="391"/>
      <c r="H3407" s="391"/>
      <c r="I3407" s="391"/>
      <c r="J3407" s="391"/>
      <c r="K3407" s="391"/>
      <c r="L3407" s="391"/>
      <c r="M3407" s="391"/>
      <c r="N3407" s="391"/>
      <c r="O3407" s="391"/>
      <c r="P3407" s="391"/>
      <c r="Q3407" s="391"/>
      <c r="R3407" s="391"/>
      <c r="S3407" s="392"/>
      <c r="T3407" s="393"/>
      <c r="U3407" s="393"/>
      <c r="V3407" s="393"/>
      <c r="W3407" s="393"/>
    </row>
    <row r="3408" spans="1:23">
      <c r="A3408" s="386"/>
      <c r="B3408" s="387"/>
      <c r="C3408" s="388"/>
      <c r="D3408" s="389"/>
      <c r="E3408" s="390"/>
      <c r="F3408" s="390"/>
      <c r="G3408" s="391"/>
      <c r="H3408" s="391"/>
      <c r="I3408" s="391"/>
      <c r="J3408" s="391"/>
      <c r="K3408" s="391"/>
      <c r="L3408" s="391"/>
      <c r="M3408" s="391"/>
      <c r="N3408" s="391"/>
      <c r="O3408" s="391"/>
      <c r="P3408" s="391"/>
      <c r="Q3408" s="391"/>
      <c r="R3408" s="391"/>
      <c r="S3408" s="392"/>
      <c r="T3408" s="393"/>
      <c r="U3408" s="393"/>
      <c r="V3408" s="393"/>
      <c r="W3408" s="393"/>
    </row>
    <row r="3409" spans="1:23">
      <c r="A3409" s="386"/>
      <c r="B3409" s="387"/>
      <c r="C3409" s="388"/>
      <c r="D3409" s="389"/>
      <c r="E3409" s="390"/>
      <c r="F3409" s="390"/>
      <c r="G3409" s="391"/>
      <c r="H3409" s="391"/>
      <c r="I3409" s="391"/>
      <c r="J3409" s="391"/>
      <c r="K3409" s="391"/>
      <c r="L3409" s="391"/>
      <c r="M3409" s="391"/>
      <c r="N3409" s="391"/>
      <c r="O3409" s="391"/>
      <c r="P3409" s="391"/>
      <c r="Q3409" s="391"/>
      <c r="R3409" s="391"/>
      <c r="S3409" s="392"/>
      <c r="T3409" s="393"/>
      <c r="U3409" s="393"/>
      <c r="V3409" s="393"/>
      <c r="W3409" s="393"/>
    </row>
    <row r="3410" spans="1:23">
      <c r="A3410" s="386"/>
      <c r="B3410" s="387"/>
      <c r="C3410" s="388"/>
      <c r="D3410" s="389"/>
      <c r="E3410" s="390"/>
      <c r="F3410" s="390"/>
      <c r="G3410" s="391"/>
      <c r="H3410" s="391"/>
      <c r="I3410" s="391"/>
      <c r="J3410" s="391"/>
      <c r="K3410" s="391"/>
      <c r="L3410" s="391"/>
      <c r="M3410" s="391"/>
      <c r="N3410" s="391"/>
      <c r="O3410" s="391"/>
      <c r="P3410" s="391"/>
      <c r="Q3410" s="391"/>
      <c r="R3410" s="391"/>
      <c r="S3410" s="392"/>
      <c r="T3410" s="393"/>
      <c r="U3410" s="393"/>
      <c r="V3410" s="393"/>
      <c r="W3410" s="393"/>
    </row>
    <row r="3411" spans="1:23">
      <c r="A3411" s="386"/>
      <c r="B3411" s="387"/>
      <c r="C3411" s="388"/>
      <c r="D3411" s="389"/>
      <c r="E3411" s="390"/>
      <c r="F3411" s="390"/>
      <c r="G3411" s="391"/>
      <c r="H3411" s="391"/>
      <c r="I3411" s="391"/>
      <c r="J3411" s="391"/>
      <c r="K3411" s="391"/>
      <c r="L3411" s="391"/>
      <c r="M3411" s="391"/>
      <c r="N3411" s="391"/>
      <c r="O3411" s="391"/>
      <c r="P3411" s="391"/>
      <c r="Q3411" s="391"/>
      <c r="R3411" s="391"/>
      <c r="S3411" s="392"/>
      <c r="T3411" s="393"/>
      <c r="U3411" s="393"/>
      <c r="V3411" s="393"/>
      <c r="W3411" s="393"/>
    </row>
    <row r="3412" spans="1:23">
      <c r="A3412" s="386"/>
      <c r="B3412" s="387"/>
      <c r="C3412" s="388"/>
      <c r="D3412" s="389"/>
      <c r="E3412" s="390"/>
      <c r="F3412" s="390"/>
      <c r="G3412" s="391"/>
      <c r="H3412" s="391"/>
      <c r="I3412" s="391"/>
      <c r="J3412" s="391"/>
      <c r="K3412" s="391"/>
      <c r="L3412" s="391"/>
      <c r="M3412" s="391"/>
      <c r="N3412" s="391"/>
      <c r="O3412" s="391"/>
      <c r="P3412" s="391"/>
      <c r="Q3412" s="391"/>
      <c r="R3412" s="391"/>
      <c r="S3412" s="392"/>
      <c r="T3412" s="393"/>
      <c r="U3412" s="393"/>
      <c r="V3412" s="393"/>
      <c r="W3412" s="393"/>
    </row>
    <row r="3413" spans="1:23">
      <c r="A3413" s="386"/>
      <c r="B3413" s="387"/>
      <c r="C3413" s="388"/>
      <c r="D3413" s="389"/>
      <c r="E3413" s="390"/>
      <c r="F3413" s="390"/>
      <c r="G3413" s="391"/>
      <c r="H3413" s="391"/>
      <c r="I3413" s="391"/>
      <c r="J3413" s="391"/>
      <c r="K3413" s="391"/>
      <c r="L3413" s="391"/>
      <c r="M3413" s="391"/>
      <c r="N3413" s="391"/>
      <c r="O3413" s="391"/>
      <c r="P3413" s="391"/>
      <c r="Q3413" s="391"/>
      <c r="R3413" s="391"/>
      <c r="S3413" s="392"/>
      <c r="T3413" s="393"/>
      <c r="U3413" s="393"/>
      <c r="V3413" s="393"/>
      <c r="W3413" s="393"/>
    </row>
    <row r="3414" spans="1:23">
      <c r="A3414" s="386"/>
      <c r="B3414" s="387"/>
      <c r="C3414" s="388"/>
      <c r="D3414" s="389"/>
      <c r="E3414" s="390"/>
      <c r="F3414" s="390"/>
      <c r="G3414" s="391"/>
      <c r="H3414" s="391"/>
      <c r="I3414" s="391"/>
      <c r="J3414" s="391"/>
      <c r="K3414" s="391"/>
      <c r="L3414" s="391"/>
      <c r="M3414" s="391"/>
      <c r="N3414" s="391"/>
      <c r="O3414" s="391"/>
      <c r="P3414" s="391"/>
      <c r="Q3414" s="391"/>
      <c r="R3414" s="391"/>
      <c r="S3414" s="392"/>
      <c r="T3414" s="393"/>
      <c r="U3414" s="393"/>
      <c r="V3414" s="393"/>
      <c r="W3414" s="393"/>
    </row>
    <row r="3415" spans="1:23">
      <c r="A3415" s="386"/>
      <c r="B3415" s="387"/>
      <c r="C3415" s="388"/>
      <c r="D3415" s="389"/>
      <c r="E3415" s="390"/>
      <c r="F3415" s="390"/>
      <c r="G3415" s="391"/>
      <c r="H3415" s="391"/>
      <c r="I3415" s="391"/>
      <c r="J3415" s="391"/>
      <c r="K3415" s="391"/>
      <c r="L3415" s="391"/>
      <c r="M3415" s="391"/>
      <c r="N3415" s="391"/>
      <c r="O3415" s="391"/>
      <c r="P3415" s="391"/>
      <c r="Q3415" s="391"/>
      <c r="R3415" s="391"/>
      <c r="S3415" s="392"/>
      <c r="T3415" s="393"/>
      <c r="U3415" s="393"/>
      <c r="V3415" s="393"/>
      <c r="W3415" s="393"/>
    </row>
    <row r="3416" spans="1:23">
      <c r="A3416" s="386"/>
      <c r="B3416" s="387"/>
      <c r="C3416" s="388"/>
      <c r="D3416" s="389"/>
      <c r="E3416" s="390"/>
      <c r="F3416" s="390"/>
      <c r="G3416" s="391"/>
      <c r="H3416" s="391"/>
      <c r="I3416" s="391"/>
      <c r="J3416" s="391"/>
      <c r="K3416" s="391"/>
      <c r="L3416" s="391"/>
      <c r="M3416" s="391"/>
      <c r="N3416" s="391"/>
      <c r="O3416" s="391"/>
      <c r="P3416" s="391"/>
      <c r="Q3416" s="391"/>
      <c r="R3416" s="391"/>
      <c r="S3416" s="392"/>
      <c r="T3416" s="393"/>
      <c r="U3416" s="393"/>
      <c r="V3416" s="393"/>
      <c r="W3416" s="393"/>
    </row>
    <row r="3417" spans="1:23">
      <c r="A3417" s="386"/>
      <c r="B3417" s="387"/>
      <c r="C3417" s="388"/>
      <c r="D3417" s="389"/>
      <c r="E3417" s="390"/>
      <c r="F3417" s="390"/>
      <c r="G3417" s="391"/>
      <c r="H3417" s="391"/>
      <c r="I3417" s="391"/>
      <c r="J3417" s="391"/>
      <c r="K3417" s="391"/>
      <c r="L3417" s="391"/>
      <c r="M3417" s="391"/>
      <c r="N3417" s="391"/>
      <c r="O3417" s="391"/>
      <c r="P3417" s="391"/>
      <c r="Q3417" s="391"/>
      <c r="R3417" s="391"/>
      <c r="S3417" s="392"/>
      <c r="T3417" s="393"/>
      <c r="U3417" s="393"/>
      <c r="V3417" s="393"/>
      <c r="W3417" s="393"/>
    </row>
    <row r="3418" spans="1:23">
      <c r="A3418" s="386"/>
      <c r="B3418" s="387"/>
      <c r="C3418" s="388"/>
      <c r="D3418" s="389"/>
      <c r="E3418" s="390"/>
      <c r="F3418" s="390"/>
      <c r="G3418" s="391"/>
      <c r="H3418" s="391"/>
      <c r="I3418" s="391"/>
      <c r="J3418" s="391"/>
      <c r="K3418" s="391"/>
      <c r="L3418" s="391"/>
      <c r="M3418" s="391"/>
      <c r="N3418" s="391"/>
      <c r="O3418" s="391"/>
      <c r="P3418" s="391"/>
      <c r="Q3418" s="391"/>
      <c r="R3418" s="391"/>
      <c r="S3418" s="392"/>
      <c r="T3418" s="393"/>
      <c r="U3418" s="393"/>
      <c r="V3418" s="393"/>
      <c r="W3418" s="393"/>
    </row>
    <row r="3419" spans="1:23">
      <c r="A3419" s="386"/>
      <c r="B3419" s="387"/>
      <c r="C3419" s="388"/>
      <c r="D3419" s="389"/>
      <c r="E3419" s="390"/>
      <c r="F3419" s="390"/>
      <c r="G3419" s="391"/>
      <c r="H3419" s="391"/>
      <c r="I3419" s="391"/>
      <c r="J3419" s="391"/>
      <c r="K3419" s="391"/>
      <c r="L3419" s="391"/>
      <c r="M3419" s="391"/>
      <c r="N3419" s="391"/>
      <c r="O3419" s="391"/>
      <c r="P3419" s="391"/>
      <c r="Q3419" s="391"/>
      <c r="R3419" s="391"/>
      <c r="S3419" s="392"/>
      <c r="T3419" s="393"/>
      <c r="U3419" s="393"/>
      <c r="V3419" s="393"/>
      <c r="W3419" s="393"/>
    </row>
    <row r="3420" spans="1:23">
      <c r="A3420" s="386"/>
      <c r="B3420" s="387"/>
      <c r="C3420" s="388"/>
      <c r="D3420" s="389"/>
      <c r="E3420" s="390"/>
      <c r="F3420" s="390"/>
      <c r="G3420" s="391"/>
      <c r="H3420" s="391"/>
      <c r="I3420" s="391"/>
      <c r="J3420" s="391"/>
      <c r="K3420" s="391"/>
      <c r="L3420" s="391"/>
      <c r="M3420" s="391"/>
      <c r="N3420" s="391"/>
      <c r="O3420" s="391"/>
      <c r="P3420" s="391"/>
      <c r="Q3420" s="391"/>
      <c r="R3420" s="391"/>
      <c r="S3420" s="392"/>
      <c r="T3420" s="393"/>
      <c r="U3420" s="393"/>
      <c r="V3420" s="393"/>
      <c r="W3420" s="393"/>
    </row>
    <row r="3421" spans="1:23">
      <c r="A3421" s="386"/>
      <c r="B3421" s="387"/>
      <c r="C3421" s="388"/>
      <c r="D3421" s="389"/>
      <c r="E3421" s="390"/>
      <c r="F3421" s="390"/>
      <c r="G3421" s="391"/>
      <c r="H3421" s="391"/>
      <c r="I3421" s="391"/>
      <c r="J3421" s="391"/>
      <c r="K3421" s="391"/>
      <c r="L3421" s="391"/>
      <c r="M3421" s="391"/>
      <c r="N3421" s="391"/>
      <c r="O3421" s="391"/>
      <c r="P3421" s="391"/>
      <c r="Q3421" s="391"/>
      <c r="R3421" s="391"/>
      <c r="S3421" s="392"/>
      <c r="T3421" s="393"/>
      <c r="U3421" s="393"/>
      <c r="V3421" s="393"/>
      <c r="W3421" s="393"/>
    </row>
    <row r="3422" spans="1:23">
      <c r="A3422" s="386"/>
      <c r="B3422" s="387"/>
      <c r="C3422" s="388"/>
      <c r="D3422" s="389"/>
      <c r="E3422" s="390"/>
      <c r="F3422" s="390"/>
      <c r="G3422" s="391"/>
      <c r="H3422" s="391"/>
      <c r="I3422" s="391"/>
      <c r="J3422" s="391"/>
      <c r="K3422" s="391"/>
      <c r="L3422" s="391"/>
      <c r="M3422" s="391"/>
      <c r="N3422" s="391"/>
      <c r="O3422" s="391"/>
      <c r="P3422" s="391"/>
      <c r="Q3422" s="391"/>
      <c r="R3422" s="391"/>
      <c r="S3422" s="392"/>
      <c r="T3422" s="393"/>
      <c r="U3422" s="393"/>
      <c r="V3422" s="393"/>
      <c r="W3422" s="393"/>
    </row>
    <row r="3423" spans="1:23">
      <c r="A3423" s="386"/>
      <c r="B3423" s="387"/>
      <c r="C3423" s="388"/>
      <c r="D3423" s="389"/>
      <c r="E3423" s="390"/>
      <c r="F3423" s="390"/>
      <c r="G3423" s="391"/>
      <c r="H3423" s="391"/>
      <c r="I3423" s="391"/>
      <c r="J3423" s="391"/>
      <c r="K3423" s="391"/>
      <c r="L3423" s="391"/>
      <c r="M3423" s="391"/>
      <c r="N3423" s="391"/>
      <c r="O3423" s="391"/>
      <c r="P3423" s="391"/>
      <c r="Q3423" s="391"/>
      <c r="R3423" s="391"/>
      <c r="S3423" s="392"/>
      <c r="T3423" s="393"/>
      <c r="U3423" s="393"/>
      <c r="V3423" s="393"/>
      <c r="W3423" s="393"/>
    </row>
    <row r="3424" spans="1:23">
      <c r="A3424" s="386"/>
      <c r="B3424" s="387"/>
      <c r="C3424" s="388"/>
      <c r="D3424" s="389"/>
      <c r="E3424" s="390"/>
      <c r="F3424" s="390"/>
      <c r="G3424" s="391"/>
      <c r="H3424" s="391"/>
      <c r="I3424" s="391"/>
      <c r="J3424" s="391"/>
      <c r="K3424" s="391"/>
      <c r="L3424" s="391"/>
      <c r="M3424" s="391"/>
      <c r="N3424" s="391"/>
      <c r="O3424" s="391"/>
      <c r="P3424" s="391"/>
      <c r="Q3424" s="391"/>
      <c r="R3424" s="391"/>
      <c r="S3424" s="392"/>
      <c r="T3424" s="393"/>
      <c r="U3424" s="393"/>
      <c r="V3424" s="393"/>
      <c r="W3424" s="393"/>
    </row>
    <row r="3425" spans="1:23">
      <c r="A3425" s="386"/>
      <c r="B3425" s="387"/>
      <c r="C3425" s="388"/>
      <c r="D3425" s="389"/>
      <c r="E3425" s="390"/>
      <c r="F3425" s="390"/>
      <c r="G3425" s="391"/>
      <c r="H3425" s="391"/>
      <c r="I3425" s="391"/>
      <c r="J3425" s="391"/>
      <c r="K3425" s="391"/>
      <c r="L3425" s="391"/>
      <c r="M3425" s="391"/>
      <c r="N3425" s="391"/>
      <c r="O3425" s="391"/>
      <c r="P3425" s="391"/>
      <c r="Q3425" s="391"/>
      <c r="R3425" s="391"/>
      <c r="S3425" s="392"/>
      <c r="T3425" s="393"/>
      <c r="U3425" s="393"/>
      <c r="V3425" s="393"/>
      <c r="W3425" s="393"/>
    </row>
    <row r="3426" spans="1:23">
      <c r="A3426" s="386"/>
      <c r="B3426" s="387"/>
      <c r="C3426" s="388"/>
      <c r="D3426" s="389"/>
      <c r="E3426" s="390"/>
      <c r="F3426" s="390"/>
      <c r="G3426" s="391"/>
      <c r="H3426" s="391"/>
      <c r="I3426" s="391"/>
      <c r="J3426" s="391"/>
      <c r="K3426" s="391"/>
      <c r="L3426" s="391"/>
      <c r="M3426" s="391"/>
      <c r="N3426" s="391"/>
      <c r="O3426" s="391"/>
      <c r="P3426" s="391"/>
      <c r="Q3426" s="391"/>
      <c r="R3426" s="391"/>
      <c r="S3426" s="392"/>
      <c r="T3426" s="393"/>
      <c r="U3426" s="393"/>
      <c r="V3426" s="393"/>
      <c r="W3426" s="393"/>
    </row>
    <row r="3427" spans="1:23">
      <c r="A3427" s="386"/>
      <c r="B3427" s="387"/>
      <c r="C3427" s="388"/>
      <c r="D3427" s="389"/>
      <c r="E3427" s="390"/>
      <c r="F3427" s="390"/>
      <c r="G3427" s="391"/>
      <c r="H3427" s="391"/>
      <c r="I3427" s="391"/>
      <c r="J3427" s="391"/>
      <c r="K3427" s="391"/>
      <c r="L3427" s="391"/>
      <c r="M3427" s="391"/>
      <c r="N3427" s="391"/>
      <c r="O3427" s="391"/>
      <c r="P3427" s="391"/>
      <c r="Q3427" s="391"/>
      <c r="R3427" s="391"/>
      <c r="S3427" s="392"/>
      <c r="T3427" s="393"/>
      <c r="U3427" s="393"/>
      <c r="V3427" s="393"/>
      <c r="W3427" s="393"/>
    </row>
    <row r="3428" spans="1:23">
      <c r="A3428" s="386"/>
      <c r="B3428" s="387"/>
      <c r="C3428" s="388"/>
      <c r="D3428" s="389"/>
      <c r="E3428" s="390"/>
      <c r="F3428" s="390"/>
      <c r="G3428" s="391"/>
      <c r="H3428" s="391"/>
      <c r="I3428" s="391"/>
      <c r="J3428" s="391"/>
      <c r="K3428" s="391"/>
      <c r="L3428" s="391"/>
      <c r="M3428" s="391"/>
      <c r="N3428" s="391"/>
      <c r="O3428" s="391"/>
      <c r="P3428" s="391"/>
      <c r="Q3428" s="391"/>
      <c r="R3428" s="391"/>
      <c r="S3428" s="392"/>
      <c r="T3428" s="393"/>
      <c r="U3428" s="393"/>
      <c r="V3428" s="393"/>
      <c r="W3428" s="393"/>
    </row>
    <row r="3429" spans="1:23">
      <c r="A3429" s="386"/>
      <c r="B3429" s="387"/>
      <c r="C3429" s="388"/>
      <c r="D3429" s="389"/>
      <c r="E3429" s="390"/>
      <c r="F3429" s="390"/>
      <c r="G3429" s="391"/>
      <c r="H3429" s="391"/>
      <c r="I3429" s="391"/>
      <c r="J3429" s="391"/>
      <c r="K3429" s="391"/>
      <c r="L3429" s="391"/>
      <c r="M3429" s="391"/>
      <c r="N3429" s="391"/>
      <c r="O3429" s="391"/>
      <c r="P3429" s="391"/>
      <c r="Q3429" s="391"/>
      <c r="R3429" s="391"/>
      <c r="S3429" s="392"/>
      <c r="T3429" s="393"/>
      <c r="U3429" s="393"/>
      <c r="V3429" s="393"/>
      <c r="W3429" s="393"/>
    </row>
    <row r="3430" spans="1:23">
      <c r="A3430" s="386"/>
      <c r="B3430" s="387"/>
      <c r="C3430" s="388"/>
      <c r="D3430" s="389"/>
      <c r="E3430" s="390"/>
      <c r="F3430" s="390"/>
      <c r="G3430" s="391"/>
      <c r="H3430" s="391"/>
      <c r="I3430" s="391"/>
      <c r="J3430" s="391"/>
      <c r="K3430" s="391"/>
      <c r="L3430" s="391"/>
      <c r="M3430" s="391"/>
      <c r="N3430" s="391"/>
      <c r="O3430" s="391"/>
      <c r="P3430" s="391"/>
      <c r="Q3430" s="391"/>
      <c r="R3430" s="391"/>
      <c r="S3430" s="392"/>
      <c r="T3430" s="393"/>
      <c r="U3430" s="393"/>
      <c r="V3430" s="393"/>
      <c r="W3430" s="393"/>
    </row>
    <row r="3431" spans="1:23">
      <c r="A3431" s="386"/>
      <c r="B3431" s="387"/>
      <c r="C3431" s="388"/>
      <c r="D3431" s="389"/>
      <c r="E3431" s="390"/>
      <c r="F3431" s="390"/>
      <c r="G3431" s="391"/>
      <c r="H3431" s="391"/>
      <c r="I3431" s="391"/>
      <c r="J3431" s="391"/>
      <c r="K3431" s="391"/>
      <c r="L3431" s="391"/>
      <c r="M3431" s="391"/>
      <c r="N3431" s="391"/>
      <c r="O3431" s="391"/>
      <c r="P3431" s="391"/>
      <c r="Q3431" s="391"/>
      <c r="R3431" s="391"/>
      <c r="S3431" s="392"/>
      <c r="T3431" s="393"/>
      <c r="U3431" s="393"/>
      <c r="V3431" s="393"/>
      <c r="W3431" s="393"/>
    </row>
    <row r="3432" spans="1:23">
      <c r="A3432" s="386"/>
      <c r="B3432" s="387"/>
      <c r="C3432" s="388"/>
      <c r="D3432" s="389"/>
      <c r="E3432" s="390"/>
      <c r="F3432" s="390"/>
      <c r="G3432" s="391"/>
      <c r="H3432" s="391"/>
      <c r="I3432" s="391"/>
      <c r="J3432" s="391"/>
      <c r="K3432" s="391"/>
      <c r="L3432" s="391"/>
      <c r="M3432" s="391"/>
      <c r="N3432" s="391"/>
      <c r="O3432" s="391"/>
      <c r="P3432" s="391"/>
      <c r="Q3432" s="391"/>
      <c r="R3432" s="391"/>
      <c r="S3432" s="392"/>
      <c r="T3432" s="393"/>
      <c r="U3432" s="393"/>
      <c r="V3432" s="393"/>
      <c r="W3432" s="393"/>
    </row>
    <row r="3433" spans="1:23">
      <c r="A3433" s="386"/>
      <c r="B3433" s="387"/>
      <c r="C3433" s="388"/>
      <c r="D3433" s="389"/>
      <c r="E3433" s="390"/>
      <c r="F3433" s="390"/>
      <c r="G3433" s="391"/>
      <c r="H3433" s="391"/>
      <c r="I3433" s="391"/>
      <c r="J3433" s="391"/>
      <c r="K3433" s="391"/>
      <c r="L3433" s="391"/>
      <c r="M3433" s="391"/>
      <c r="N3433" s="391"/>
      <c r="O3433" s="391"/>
      <c r="P3433" s="391"/>
      <c r="Q3433" s="391"/>
      <c r="R3433" s="391"/>
      <c r="S3433" s="392"/>
      <c r="T3433" s="393"/>
      <c r="U3433" s="393"/>
      <c r="V3433" s="393"/>
      <c r="W3433" s="393"/>
    </row>
    <row r="3434" spans="1:23">
      <c r="A3434" s="386"/>
      <c r="B3434" s="387"/>
      <c r="C3434" s="388"/>
      <c r="D3434" s="389"/>
      <c r="E3434" s="390"/>
      <c r="F3434" s="390"/>
      <c r="G3434" s="391"/>
      <c r="H3434" s="391"/>
      <c r="I3434" s="391"/>
      <c r="J3434" s="391"/>
      <c r="K3434" s="391"/>
      <c r="L3434" s="391"/>
      <c r="M3434" s="391"/>
      <c r="N3434" s="391"/>
      <c r="O3434" s="391"/>
      <c r="P3434" s="391"/>
      <c r="Q3434" s="391"/>
      <c r="R3434" s="391"/>
      <c r="S3434" s="392"/>
      <c r="T3434" s="393"/>
      <c r="U3434" s="393"/>
      <c r="V3434" s="393"/>
      <c r="W3434" s="393"/>
    </row>
    <row r="3435" spans="1:23">
      <c r="A3435" s="386"/>
      <c r="B3435" s="387"/>
      <c r="C3435" s="388"/>
      <c r="D3435" s="389"/>
      <c r="E3435" s="390"/>
      <c r="F3435" s="390"/>
      <c r="G3435" s="391"/>
      <c r="H3435" s="391"/>
      <c r="I3435" s="391"/>
      <c r="J3435" s="391"/>
      <c r="K3435" s="391"/>
      <c r="L3435" s="391"/>
      <c r="M3435" s="391"/>
      <c r="N3435" s="391"/>
      <c r="O3435" s="391"/>
      <c r="P3435" s="391"/>
      <c r="Q3435" s="391"/>
      <c r="R3435" s="391"/>
      <c r="S3435" s="392"/>
      <c r="T3435" s="393"/>
      <c r="U3435" s="393"/>
      <c r="V3435" s="393"/>
      <c r="W3435" s="393"/>
    </row>
    <row r="3436" spans="1:23">
      <c r="A3436" s="386"/>
      <c r="B3436" s="387"/>
      <c r="C3436" s="388"/>
      <c r="D3436" s="389"/>
      <c r="E3436" s="390"/>
      <c r="F3436" s="390"/>
      <c r="G3436" s="391"/>
      <c r="H3436" s="391"/>
      <c r="I3436" s="391"/>
      <c r="J3436" s="391"/>
      <c r="K3436" s="391"/>
      <c r="L3436" s="391"/>
      <c r="M3436" s="391"/>
      <c r="N3436" s="391"/>
      <c r="O3436" s="391"/>
      <c r="P3436" s="391"/>
      <c r="Q3436" s="391"/>
      <c r="R3436" s="391"/>
      <c r="S3436" s="392"/>
      <c r="T3436" s="393"/>
      <c r="U3436" s="393"/>
      <c r="V3436" s="393"/>
      <c r="W3436" s="393"/>
    </row>
    <row r="3437" spans="1:23">
      <c r="A3437" s="386"/>
      <c r="B3437" s="387"/>
      <c r="C3437" s="388"/>
      <c r="D3437" s="389"/>
      <c r="E3437" s="390"/>
      <c r="F3437" s="390"/>
      <c r="G3437" s="391"/>
      <c r="H3437" s="391"/>
      <c r="I3437" s="391"/>
      <c r="J3437" s="391"/>
      <c r="K3437" s="391"/>
      <c r="L3437" s="391"/>
      <c r="M3437" s="391"/>
      <c r="N3437" s="391"/>
      <c r="O3437" s="391"/>
      <c r="P3437" s="391"/>
      <c r="Q3437" s="391"/>
      <c r="R3437" s="391"/>
      <c r="S3437" s="392"/>
      <c r="T3437" s="393"/>
      <c r="U3437" s="393"/>
      <c r="V3437" s="393"/>
      <c r="W3437" s="393"/>
    </row>
    <row r="3438" spans="1:23">
      <c r="A3438" s="386"/>
      <c r="B3438" s="387"/>
      <c r="C3438" s="388"/>
      <c r="D3438" s="389"/>
      <c r="E3438" s="390"/>
      <c r="F3438" s="390"/>
      <c r="G3438" s="391"/>
      <c r="H3438" s="391"/>
      <c r="I3438" s="391"/>
      <c r="J3438" s="391"/>
      <c r="K3438" s="391"/>
      <c r="L3438" s="391"/>
      <c r="M3438" s="391"/>
      <c r="N3438" s="391"/>
      <c r="O3438" s="391"/>
      <c r="P3438" s="391"/>
      <c r="Q3438" s="391"/>
      <c r="R3438" s="391"/>
      <c r="S3438" s="392"/>
      <c r="T3438" s="393"/>
      <c r="U3438" s="393"/>
      <c r="V3438" s="393"/>
      <c r="W3438" s="393"/>
    </row>
    <row r="3439" spans="1:23">
      <c r="A3439" s="386"/>
      <c r="B3439" s="387"/>
      <c r="C3439" s="388"/>
      <c r="D3439" s="389"/>
      <c r="E3439" s="390"/>
      <c r="F3439" s="390"/>
      <c r="G3439" s="391"/>
      <c r="H3439" s="391"/>
      <c r="I3439" s="391"/>
      <c r="J3439" s="391"/>
      <c r="K3439" s="391"/>
      <c r="L3439" s="391"/>
      <c r="M3439" s="391"/>
      <c r="N3439" s="391"/>
      <c r="O3439" s="391"/>
      <c r="P3439" s="391"/>
      <c r="Q3439" s="391"/>
      <c r="R3439" s="391"/>
      <c r="S3439" s="392"/>
      <c r="T3439" s="393"/>
      <c r="U3439" s="393"/>
      <c r="V3439" s="393"/>
      <c r="W3439" s="393"/>
    </row>
    <row r="3440" spans="1:23">
      <c r="A3440" s="386"/>
      <c r="B3440" s="387"/>
      <c r="C3440" s="388"/>
      <c r="D3440" s="389"/>
      <c r="E3440" s="390"/>
      <c r="F3440" s="390"/>
      <c r="G3440" s="391"/>
      <c r="H3440" s="391"/>
      <c r="I3440" s="391"/>
      <c r="J3440" s="391"/>
      <c r="K3440" s="391"/>
      <c r="L3440" s="391"/>
      <c r="M3440" s="391"/>
      <c r="N3440" s="391"/>
      <c r="O3440" s="391"/>
      <c r="P3440" s="391"/>
      <c r="Q3440" s="391"/>
      <c r="R3440" s="391"/>
      <c r="S3440" s="392"/>
      <c r="T3440" s="393"/>
      <c r="U3440" s="393"/>
      <c r="V3440" s="393"/>
      <c r="W3440" s="393"/>
    </row>
    <row r="3441" spans="1:23">
      <c r="A3441" s="386"/>
      <c r="B3441" s="387"/>
      <c r="C3441" s="388"/>
      <c r="D3441" s="389"/>
      <c r="E3441" s="390"/>
      <c r="F3441" s="390"/>
      <c r="G3441" s="391"/>
      <c r="H3441" s="391"/>
      <c r="I3441" s="391"/>
      <c r="J3441" s="391"/>
      <c r="K3441" s="391"/>
      <c r="L3441" s="391"/>
      <c r="M3441" s="391"/>
      <c r="N3441" s="391"/>
      <c r="O3441" s="391"/>
      <c r="P3441" s="391"/>
      <c r="Q3441" s="391"/>
      <c r="R3441" s="391"/>
      <c r="S3441" s="392"/>
      <c r="T3441" s="393"/>
      <c r="U3441" s="393"/>
      <c r="V3441" s="393"/>
      <c r="W3441" s="393"/>
    </row>
    <row r="3442" spans="1:23">
      <c r="A3442" s="386"/>
      <c r="B3442" s="387"/>
      <c r="C3442" s="388"/>
      <c r="D3442" s="389"/>
      <c r="E3442" s="390"/>
      <c r="F3442" s="390"/>
      <c r="G3442" s="391"/>
      <c r="H3442" s="391"/>
      <c r="I3442" s="391"/>
      <c r="J3442" s="391"/>
      <c r="K3442" s="391"/>
      <c r="L3442" s="391"/>
      <c r="M3442" s="391"/>
      <c r="N3442" s="391"/>
      <c r="O3442" s="391"/>
      <c r="P3442" s="391"/>
      <c r="Q3442" s="391"/>
      <c r="R3442" s="391"/>
      <c r="S3442" s="392"/>
      <c r="T3442" s="393"/>
      <c r="U3442" s="393"/>
      <c r="V3442" s="393"/>
      <c r="W3442" s="393"/>
    </row>
    <row r="3443" spans="1:23">
      <c r="A3443" s="386"/>
      <c r="B3443" s="387"/>
      <c r="C3443" s="388"/>
      <c r="D3443" s="389"/>
      <c r="E3443" s="390"/>
      <c r="F3443" s="390"/>
      <c r="G3443" s="391"/>
      <c r="H3443" s="391"/>
      <c r="I3443" s="391"/>
      <c r="J3443" s="391"/>
      <c r="K3443" s="391"/>
      <c r="L3443" s="391"/>
      <c r="M3443" s="391"/>
      <c r="N3443" s="391"/>
      <c r="O3443" s="391"/>
      <c r="P3443" s="391"/>
      <c r="Q3443" s="391"/>
      <c r="R3443" s="391"/>
      <c r="S3443" s="392"/>
      <c r="T3443" s="393"/>
      <c r="U3443" s="393"/>
      <c r="V3443" s="393"/>
      <c r="W3443" s="393"/>
    </row>
    <row r="3444" spans="1:23">
      <c r="A3444" s="386"/>
      <c r="B3444" s="387"/>
      <c r="C3444" s="388"/>
      <c r="D3444" s="389"/>
      <c r="E3444" s="390"/>
      <c r="F3444" s="390"/>
      <c r="G3444" s="391"/>
      <c r="H3444" s="391"/>
      <c r="I3444" s="391"/>
      <c r="J3444" s="391"/>
      <c r="K3444" s="391"/>
      <c r="L3444" s="391"/>
      <c r="M3444" s="391"/>
      <c r="N3444" s="391"/>
      <c r="O3444" s="391"/>
      <c r="P3444" s="391"/>
      <c r="Q3444" s="391"/>
      <c r="R3444" s="391"/>
      <c r="S3444" s="392"/>
      <c r="T3444" s="393"/>
      <c r="U3444" s="393"/>
      <c r="V3444" s="393"/>
      <c r="W3444" s="393"/>
    </row>
    <row r="3445" spans="1:23">
      <c r="A3445" s="386"/>
      <c r="B3445" s="387"/>
      <c r="C3445" s="388"/>
      <c r="D3445" s="389"/>
      <c r="E3445" s="390"/>
      <c r="F3445" s="390"/>
      <c r="G3445" s="391"/>
      <c r="H3445" s="391"/>
      <c r="I3445" s="391"/>
      <c r="J3445" s="391"/>
      <c r="K3445" s="391"/>
      <c r="L3445" s="391"/>
      <c r="M3445" s="391"/>
      <c r="N3445" s="391"/>
      <c r="O3445" s="391"/>
      <c r="P3445" s="391"/>
      <c r="Q3445" s="391"/>
      <c r="R3445" s="391"/>
      <c r="S3445" s="392"/>
      <c r="T3445" s="393"/>
      <c r="U3445" s="393"/>
      <c r="V3445" s="393"/>
      <c r="W3445" s="393"/>
    </row>
    <row r="3446" spans="1:23">
      <c r="A3446" s="386"/>
      <c r="B3446" s="387"/>
      <c r="C3446" s="388"/>
      <c r="D3446" s="389"/>
      <c r="E3446" s="390"/>
      <c r="F3446" s="390"/>
      <c r="G3446" s="391"/>
      <c r="H3446" s="391"/>
      <c r="I3446" s="391"/>
      <c r="J3446" s="391"/>
      <c r="K3446" s="391"/>
      <c r="L3446" s="391"/>
      <c r="M3446" s="391"/>
      <c r="N3446" s="391"/>
      <c r="O3446" s="391"/>
      <c r="P3446" s="391"/>
      <c r="Q3446" s="391"/>
      <c r="R3446" s="391"/>
      <c r="S3446" s="392"/>
      <c r="T3446" s="393"/>
      <c r="U3446" s="393"/>
      <c r="V3446" s="393"/>
      <c r="W3446" s="393"/>
    </row>
    <row r="3447" spans="1:23">
      <c r="A3447" s="386"/>
      <c r="B3447" s="387"/>
      <c r="C3447" s="388"/>
      <c r="D3447" s="389"/>
      <c r="E3447" s="390"/>
      <c r="F3447" s="390"/>
      <c r="G3447" s="391"/>
      <c r="H3447" s="391"/>
      <c r="I3447" s="391"/>
      <c r="J3447" s="391"/>
      <c r="K3447" s="391"/>
      <c r="L3447" s="391"/>
      <c r="M3447" s="391"/>
      <c r="N3447" s="391"/>
      <c r="O3447" s="391"/>
      <c r="P3447" s="391"/>
      <c r="Q3447" s="391"/>
      <c r="R3447" s="391"/>
      <c r="S3447" s="392"/>
      <c r="T3447" s="393"/>
      <c r="U3447" s="393"/>
      <c r="V3447" s="393"/>
      <c r="W3447" s="393"/>
    </row>
    <row r="3448" spans="1:23">
      <c r="A3448" s="386"/>
      <c r="B3448" s="387"/>
      <c r="C3448" s="388"/>
      <c r="D3448" s="389"/>
      <c r="E3448" s="390"/>
      <c r="F3448" s="390"/>
      <c r="G3448" s="391"/>
      <c r="H3448" s="391"/>
      <c r="I3448" s="391"/>
      <c r="J3448" s="391"/>
      <c r="K3448" s="391"/>
      <c r="L3448" s="391"/>
      <c r="M3448" s="391"/>
      <c r="N3448" s="391"/>
      <c r="O3448" s="391"/>
      <c r="P3448" s="391"/>
      <c r="Q3448" s="391"/>
      <c r="R3448" s="391"/>
      <c r="S3448" s="392"/>
      <c r="T3448" s="393"/>
      <c r="U3448" s="393"/>
      <c r="V3448" s="393"/>
      <c r="W3448" s="393"/>
    </row>
    <row r="3449" spans="1:23">
      <c r="A3449" s="386"/>
      <c r="B3449" s="387"/>
      <c r="C3449" s="388"/>
      <c r="D3449" s="389"/>
      <c r="E3449" s="390"/>
      <c r="F3449" s="390"/>
      <c r="G3449" s="391"/>
      <c r="H3449" s="391"/>
      <c r="I3449" s="391"/>
      <c r="J3449" s="391"/>
      <c r="K3449" s="391"/>
      <c r="L3449" s="391"/>
      <c r="M3449" s="391"/>
      <c r="N3449" s="391"/>
      <c r="O3449" s="391"/>
      <c r="P3449" s="391"/>
      <c r="Q3449" s="391"/>
      <c r="R3449" s="391"/>
      <c r="S3449" s="392"/>
      <c r="T3449" s="393"/>
      <c r="U3449" s="393"/>
      <c r="V3449" s="393"/>
      <c r="W3449" s="393"/>
    </row>
    <row r="3450" spans="1:23">
      <c r="A3450" s="386"/>
      <c r="B3450" s="387"/>
      <c r="C3450" s="388"/>
      <c r="D3450" s="389"/>
      <c r="E3450" s="390"/>
      <c r="F3450" s="390"/>
      <c r="G3450" s="391"/>
      <c r="H3450" s="391"/>
      <c r="I3450" s="391"/>
      <c r="J3450" s="391"/>
      <c r="K3450" s="391"/>
      <c r="L3450" s="391"/>
      <c r="M3450" s="391"/>
      <c r="N3450" s="391"/>
      <c r="O3450" s="391"/>
      <c r="P3450" s="391"/>
      <c r="Q3450" s="391"/>
      <c r="R3450" s="391"/>
      <c r="S3450" s="392"/>
      <c r="T3450" s="393"/>
      <c r="U3450" s="393"/>
      <c r="V3450" s="393"/>
      <c r="W3450" s="393"/>
    </row>
    <row r="3451" spans="1:23">
      <c r="A3451" s="386"/>
      <c r="B3451" s="387"/>
      <c r="C3451" s="388"/>
      <c r="D3451" s="389"/>
      <c r="E3451" s="390"/>
      <c r="F3451" s="390"/>
      <c r="G3451" s="391"/>
      <c r="H3451" s="391"/>
      <c r="I3451" s="391"/>
      <c r="J3451" s="391"/>
      <c r="K3451" s="391"/>
      <c r="L3451" s="391"/>
      <c r="M3451" s="391"/>
      <c r="N3451" s="391"/>
      <c r="O3451" s="391"/>
      <c r="P3451" s="391"/>
      <c r="Q3451" s="391"/>
      <c r="R3451" s="391"/>
      <c r="S3451" s="392"/>
      <c r="T3451" s="393"/>
      <c r="U3451" s="393"/>
      <c r="V3451" s="393"/>
      <c r="W3451" s="393"/>
    </row>
    <row r="3452" spans="1:23">
      <c r="A3452" s="386"/>
      <c r="B3452" s="387"/>
      <c r="C3452" s="388"/>
      <c r="D3452" s="389"/>
      <c r="E3452" s="390"/>
      <c r="F3452" s="390"/>
      <c r="G3452" s="391"/>
      <c r="H3452" s="391"/>
      <c r="I3452" s="391"/>
      <c r="J3452" s="391"/>
      <c r="K3452" s="391"/>
      <c r="L3452" s="391"/>
      <c r="M3452" s="391"/>
      <c r="N3452" s="391"/>
      <c r="O3452" s="391"/>
      <c r="P3452" s="391"/>
      <c r="Q3452" s="391"/>
      <c r="R3452" s="391"/>
      <c r="S3452" s="392"/>
      <c r="T3452" s="393"/>
      <c r="U3452" s="393"/>
      <c r="V3452" s="393"/>
      <c r="W3452" s="393"/>
    </row>
    <row r="3453" spans="1:23">
      <c r="A3453" s="386"/>
      <c r="B3453" s="387"/>
      <c r="C3453" s="388"/>
      <c r="D3453" s="389"/>
      <c r="E3453" s="390"/>
      <c r="F3453" s="390"/>
      <c r="G3453" s="391"/>
      <c r="H3453" s="391"/>
      <c r="I3453" s="391"/>
      <c r="J3453" s="391"/>
      <c r="K3453" s="391"/>
      <c r="L3453" s="391"/>
      <c r="M3453" s="391"/>
      <c r="N3453" s="391"/>
      <c r="O3453" s="391"/>
      <c r="P3453" s="391"/>
      <c r="Q3453" s="391"/>
      <c r="R3453" s="391"/>
      <c r="S3453" s="392"/>
      <c r="T3453" s="393"/>
      <c r="U3453" s="393"/>
      <c r="V3453" s="393"/>
      <c r="W3453" s="393"/>
    </row>
    <row r="3454" spans="1:23">
      <c r="A3454" s="386"/>
      <c r="B3454" s="387"/>
      <c r="C3454" s="388"/>
      <c r="D3454" s="389"/>
      <c r="E3454" s="390"/>
      <c r="F3454" s="390"/>
      <c r="G3454" s="391"/>
      <c r="H3454" s="391"/>
      <c r="I3454" s="391"/>
      <c r="J3454" s="391"/>
      <c r="K3454" s="391"/>
      <c r="L3454" s="391"/>
      <c r="M3454" s="391"/>
      <c r="N3454" s="391"/>
      <c r="O3454" s="391"/>
      <c r="P3454" s="391"/>
      <c r="Q3454" s="391"/>
      <c r="R3454" s="391"/>
      <c r="S3454" s="392"/>
      <c r="T3454" s="393"/>
      <c r="U3454" s="393"/>
      <c r="V3454" s="393"/>
      <c r="W3454" s="393"/>
    </row>
    <row r="3455" spans="1:23">
      <c r="A3455" s="386"/>
      <c r="B3455" s="387"/>
      <c r="C3455" s="388"/>
      <c r="D3455" s="389"/>
      <c r="E3455" s="390"/>
      <c r="F3455" s="390"/>
      <c r="G3455" s="391"/>
      <c r="H3455" s="391"/>
      <c r="I3455" s="391"/>
      <c r="J3455" s="391"/>
      <c r="K3455" s="391"/>
      <c r="L3455" s="391"/>
      <c r="M3455" s="391"/>
      <c r="N3455" s="391"/>
      <c r="O3455" s="391"/>
      <c r="P3455" s="391"/>
      <c r="Q3455" s="391"/>
      <c r="R3455" s="391"/>
      <c r="S3455" s="392"/>
      <c r="T3455" s="393"/>
      <c r="U3455" s="393"/>
      <c r="V3455" s="393"/>
      <c r="W3455" s="393"/>
    </row>
    <row r="3456" spans="1:23">
      <c r="A3456" s="386"/>
      <c r="B3456" s="387"/>
      <c r="C3456" s="388"/>
      <c r="D3456" s="389"/>
      <c r="E3456" s="390"/>
      <c r="F3456" s="390"/>
      <c r="G3456" s="391"/>
      <c r="H3456" s="391"/>
      <c r="I3456" s="391"/>
      <c r="J3456" s="391"/>
      <c r="K3456" s="391"/>
      <c r="L3456" s="391"/>
      <c r="M3456" s="391"/>
      <c r="N3456" s="391"/>
      <c r="O3456" s="391"/>
      <c r="P3456" s="391"/>
      <c r="Q3456" s="391"/>
      <c r="R3456" s="391"/>
      <c r="S3456" s="392"/>
      <c r="T3456" s="393"/>
      <c r="U3456" s="393"/>
      <c r="V3456" s="393"/>
      <c r="W3456" s="393"/>
    </row>
    <row r="3457" spans="1:23">
      <c r="A3457" s="386"/>
      <c r="B3457" s="387"/>
      <c r="C3457" s="388"/>
      <c r="D3457" s="389"/>
      <c r="E3457" s="390"/>
      <c r="F3457" s="390"/>
      <c r="G3457" s="391"/>
      <c r="H3457" s="391"/>
      <c r="I3457" s="391"/>
      <c r="J3457" s="391"/>
      <c r="K3457" s="391"/>
      <c r="L3457" s="391"/>
      <c r="M3457" s="391"/>
      <c r="N3457" s="391"/>
      <c r="O3457" s="391"/>
      <c r="P3457" s="391"/>
      <c r="Q3457" s="391"/>
      <c r="R3457" s="391"/>
      <c r="S3457" s="392"/>
      <c r="T3457" s="393"/>
      <c r="U3457" s="393"/>
      <c r="V3457" s="393"/>
      <c r="W3457" s="393"/>
    </row>
    <row r="3458" spans="1:23">
      <c r="A3458" s="386"/>
      <c r="B3458" s="387"/>
      <c r="C3458" s="388"/>
      <c r="D3458" s="389"/>
      <c r="E3458" s="390"/>
      <c r="F3458" s="390"/>
      <c r="G3458" s="391"/>
      <c r="H3458" s="391"/>
      <c r="I3458" s="391"/>
      <c r="J3458" s="391"/>
      <c r="K3458" s="391"/>
      <c r="L3458" s="391"/>
      <c r="M3458" s="391"/>
      <c r="N3458" s="391"/>
      <c r="O3458" s="391"/>
      <c r="P3458" s="391"/>
      <c r="Q3458" s="391"/>
      <c r="R3458" s="391"/>
      <c r="S3458" s="392"/>
      <c r="T3458" s="393"/>
      <c r="U3458" s="393"/>
      <c r="V3458" s="393"/>
      <c r="W3458" s="393"/>
    </row>
    <row r="3459" spans="1:23">
      <c r="A3459" s="386"/>
      <c r="B3459" s="387"/>
      <c r="C3459" s="388"/>
      <c r="D3459" s="389"/>
      <c r="E3459" s="390"/>
      <c r="F3459" s="390"/>
      <c r="G3459" s="391"/>
      <c r="H3459" s="391"/>
      <c r="I3459" s="391"/>
      <c r="J3459" s="391"/>
      <c r="K3459" s="391"/>
      <c r="L3459" s="391"/>
      <c r="M3459" s="391"/>
      <c r="N3459" s="391"/>
      <c r="O3459" s="391"/>
      <c r="P3459" s="391"/>
      <c r="Q3459" s="391"/>
      <c r="R3459" s="391"/>
      <c r="S3459" s="392"/>
      <c r="T3459" s="393"/>
      <c r="U3459" s="393"/>
      <c r="V3459" s="393"/>
      <c r="W3459" s="393"/>
    </row>
    <row r="3460" spans="1:23">
      <c r="A3460" s="386"/>
      <c r="B3460" s="387"/>
      <c r="C3460" s="388"/>
      <c r="D3460" s="389"/>
      <c r="E3460" s="390"/>
      <c r="F3460" s="390"/>
      <c r="G3460" s="391"/>
      <c r="H3460" s="391"/>
      <c r="I3460" s="391"/>
      <c r="J3460" s="391"/>
      <c r="K3460" s="391"/>
      <c r="L3460" s="391"/>
      <c r="M3460" s="391"/>
      <c r="N3460" s="391"/>
      <c r="O3460" s="391"/>
      <c r="P3460" s="391"/>
      <c r="Q3460" s="391"/>
      <c r="R3460" s="391"/>
      <c r="S3460" s="392"/>
      <c r="T3460" s="393"/>
      <c r="U3460" s="393"/>
      <c r="V3460" s="393"/>
      <c r="W3460" s="393"/>
    </row>
    <row r="3461" spans="1:23">
      <c r="A3461" s="386"/>
      <c r="B3461" s="387"/>
      <c r="C3461" s="388"/>
      <c r="D3461" s="389"/>
      <c r="E3461" s="390"/>
      <c r="F3461" s="390"/>
      <c r="G3461" s="391"/>
      <c r="H3461" s="391"/>
      <c r="I3461" s="391"/>
      <c r="J3461" s="391"/>
      <c r="K3461" s="391"/>
      <c r="L3461" s="391"/>
      <c r="M3461" s="391"/>
      <c r="N3461" s="391"/>
      <c r="O3461" s="391"/>
      <c r="P3461" s="391"/>
      <c r="Q3461" s="391"/>
      <c r="R3461" s="391"/>
      <c r="S3461" s="392"/>
      <c r="T3461" s="393"/>
      <c r="U3461" s="393"/>
      <c r="V3461" s="393"/>
      <c r="W3461" s="393"/>
    </row>
    <row r="3462" spans="1:23">
      <c r="A3462" s="386"/>
      <c r="B3462" s="387"/>
      <c r="C3462" s="388"/>
      <c r="D3462" s="389"/>
      <c r="E3462" s="390"/>
      <c r="F3462" s="390"/>
      <c r="G3462" s="391"/>
      <c r="H3462" s="391"/>
      <c r="I3462" s="391"/>
      <c r="J3462" s="391"/>
      <c r="K3462" s="391"/>
      <c r="L3462" s="391"/>
      <c r="M3462" s="391"/>
      <c r="N3462" s="391"/>
      <c r="O3462" s="391"/>
      <c r="P3462" s="391"/>
      <c r="Q3462" s="391"/>
      <c r="R3462" s="391"/>
      <c r="S3462" s="392"/>
      <c r="T3462" s="393"/>
      <c r="U3462" s="393"/>
      <c r="V3462" s="393"/>
      <c r="W3462" s="393"/>
    </row>
    <row r="3463" spans="1:23">
      <c r="A3463" s="386"/>
      <c r="B3463" s="387"/>
      <c r="C3463" s="388"/>
      <c r="D3463" s="389"/>
      <c r="E3463" s="390"/>
      <c r="F3463" s="390"/>
      <c r="G3463" s="391"/>
      <c r="H3463" s="391"/>
      <c r="I3463" s="391"/>
      <c r="J3463" s="391"/>
      <c r="K3463" s="391"/>
      <c r="L3463" s="391"/>
      <c r="M3463" s="391"/>
      <c r="N3463" s="391"/>
      <c r="O3463" s="391"/>
      <c r="P3463" s="391"/>
      <c r="Q3463" s="391"/>
      <c r="R3463" s="391"/>
      <c r="S3463" s="392"/>
      <c r="T3463" s="393"/>
      <c r="U3463" s="393"/>
      <c r="V3463" s="393"/>
      <c r="W3463" s="393"/>
    </row>
    <row r="3464" spans="1:23">
      <c r="A3464" s="386"/>
      <c r="B3464" s="387"/>
      <c r="C3464" s="388"/>
      <c r="D3464" s="389"/>
      <c r="E3464" s="390"/>
      <c r="F3464" s="390"/>
      <c r="G3464" s="391"/>
      <c r="H3464" s="391"/>
      <c r="I3464" s="391"/>
      <c r="J3464" s="391"/>
      <c r="K3464" s="391"/>
      <c r="L3464" s="391"/>
      <c r="M3464" s="391"/>
      <c r="N3464" s="391"/>
      <c r="O3464" s="391"/>
      <c r="P3464" s="391"/>
      <c r="Q3464" s="391"/>
      <c r="R3464" s="391"/>
      <c r="S3464" s="392"/>
      <c r="T3464" s="393"/>
      <c r="U3464" s="393"/>
      <c r="V3464" s="393"/>
      <c r="W3464" s="393"/>
    </row>
    <row r="3465" spans="1:23">
      <c r="A3465" s="386"/>
      <c r="B3465" s="387"/>
      <c r="C3465" s="388"/>
      <c r="D3465" s="389"/>
      <c r="E3465" s="390"/>
      <c r="F3465" s="390"/>
      <c r="G3465" s="391"/>
      <c r="H3465" s="391"/>
      <c r="I3465" s="391"/>
      <c r="J3465" s="391"/>
      <c r="K3465" s="391"/>
      <c r="L3465" s="391"/>
      <c r="M3465" s="391"/>
      <c r="N3465" s="391"/>
      <c r="O3465" s="391"/>
      <c r="P3465" s="391"/>
      <c r="Q3465" s="391"/>
      <c r="R3465" s="391"/>
      <c r="S3465" s="392"/>
      <c r="T3465" s="393"/>
      <c r="U3465" s="393"/>
      <c r="V3465" s="393"/>
      <c r="W3465" s="393"/>
    </row>
    <row r="3466" spans="1:23">
      <c r="A3466" s="386"/>
      <c r="B3466" s="387"/>
      <c r="C3466" s="388"/>
      <c r="D3466" s="389"/>
      <c r="E3466" s="390"/>
      <c r="F3466" s="390"/>
      <c r="G3466" s="391"/>
      <c r="H3466" s="391"/>
      <c r="I3466" s="391"/>
      <c r="J3466" s="391"/>
      <c r="K3466" s="391"/>
      <c r="L3466" s="391"/>
      <c r="M3466" s="391"/>
      <c r="N3466" s="391"/>
      <c r="O3466" s="391"/>
      <c r="P3466" s="391"/>
      <c r="Q3466" s="391"/>
      <c r="R3466" s="391"/>
      <c r="S3466" s="392"/>
      <c r="T3466" s="393"/>
      <c r="U3466" s="393"/>
      <c r="V3466" s="393"/>
      <c r="W3466" s="393"/>
    </row>
    <row r="3467" spans="1:23">
      <c r="A3467" s="386"/>
      <c r="B3467" s="387"/>
      <c r="C3467" s="388"/>
      <c r="D3467" s="389"/>
      <c r="E3467" s="390"/>
      <c r="F3467" s="390"/>
      <c r="G3467" s="391"/>
      <c r="H3467" s="391"/>
      <c r="I3467" s="391"/>
      <c r="J3467" s="391"/>
      <c r="K3467" s="391"/>
      <c r="L3467" s="391"/>
      <c r="M3467" s="391"/>
      <c r="N3467" s="391"/>
      <c r="O3467" s="391"/>
      <c r="P3467" s="391"/>
      <c r="Q3467" s="391"/>
      <c r="R3467" s="391"/>
      <c r="S3467" s="392"/>
      <c r="T3467" s="393"/>
      <c r="U3467" s="393"/>
      <c r="V3467" s="393"/>
      <c r="W3467" s="393"/>
    </row>
    <row r="3468" spans="1:23">
      <c r="A3468" s="386"/>
      <c r="B3468" s="387"/>
      <c r="C3468" s="388"/>
      <c r="D3468" s="389"/>
      <c r="E3468" s="390"/>
      <c r="F3468" s="390"/>
      <c r="G3468" s="391"/>
      <c r="H3468" s="391"/>
      <c r="I3468" s="391"/>
      <c r="J3468" s="391"/>
      <c r="K3468" s="391"/>
      <c r="L3468" s="391"/>
      <c r="M3468" s="391"/>
      <c r="N3468" s="391"/>
      <c r="O3468" s="391"/>
      <c r="P3468" s="391"/>
      <c r="Q3468" s="391"/>
      <c r="R3468" s="391"/>
      <c r="S3468" s="392"/>
      <c r="T3468" s="393"/>
      <c r="U3468" s="393"/>
      <c r="V3468" s="393"/>
      <c r="W3468" s="393"/>
    </row>
    <row r="3469" spans="1:23">
      <c r="A3469" s="386"/>
      <c r="B3469" s="387"/>
      <c r="C3469" s="388"/>
      <c r="D3469" s="389"/>
      <c r="E3469" s="390"/>
      <c r="F3469" s="390"/>
      <c r="G3469" s="391"/>
      <c r="H3469" s="391"/>
      <c r="I3469" s="391"/>
      <c r="J3469" s="391"/>
      <c r="K3469" s="391"/>
      <c r="L3469" s="391"/>
      <c r="M3469" s="391"/>
      <c r="N3469" s="391"/>
      <c r="O3469" s="391"/>
      <c r="P3469" s="391"/>
      <c r="Q3469" s="391"/>
      <c r="R3469" s="391"/>
      <c r="S3469" s="392"/>
      <c r="T3469" s="393"/>
      <c r="U3469" s="393"/>
      <c r="V3469" s="393"/>
      <c r="W3469" s="393"/>
    </row>
    <row r="3470" spans="1:23">
      <c r="A3470" s="386"/>
      <c r="B3470" s="387"/>
      <c r="C3470" s="388"/>
      <c r="D3470" s="389"/>
      <c r="E3470" s="390"/>
      <c r="F3470" s="390"/>
      <c r="G3470" s="391"/>
      <c r="H3470" s="391"/>
      <c r="I3470" s="391"/>
      <c r="J3470" s="391"/>
      <c r="K3470" s="391"/>
      <c r="L3470" s="391"/>
      <c r="M3470" s="391"/>
      <c r="N3470" s="391"/>
      <c r="O3470" s="391"/>
      <c r="P3470" s="391"/>
      <c r="Q3470" s="391"/>
      <c r="R3470" s="391"/>
      <c r="S3470" s="392"/>
      <c r="T3470" s="393"/>
      <c r="U3470" s="393"/>
      <c r="V3470" s="393"/>
      <c r="W3470" s="393"/>
    </row>
    <row r="3471" spans="1:23">
      <c r="A3471" s="386"/>
      <c r="B3471" s="387"/>
      <c r="C3471" s="388"/>
      <c r="D3471" s="389"/>
      <c r="E3471" s="390"/>
      <c r="F3471" s="390"/>
      <c r="G3471" s="391"/>
      <c r="H3471" s="391"/>
      <c r="I3471" s="391"/>
      <c r="J3471" s="391"/>
      <c r="K3471" s="391"/>
      <c r="L3471" s="391"/>
      <c r="M3471" s="391"/>
      <c r="N3471" s="391"/>
      <c r="O3471" s="391"/>
      <c r="P3471" s="391"/>
      <c r="Q3471" s="391"/>
      <c r="R3471" s="391"/>
      <c r="S3471" s="392"/>
      <c r="T3471" s="393"/>
      <c r="U3471" s="393"/>
      <c r="V3471" s="393"/>
      <c r="W3471" s="393"/>
    </row>
    <row r="3472" spans="1:23">
      <c r="A3472" s="386"/>
      <c r="B3472" s="387"/>
      <c r="C3472" s="388"/>
      <c r="D3472" s="389"/>
      <c r="E3472" s="390"/>
      <c r="F3472" s="390"/>
      <c r="G3472" s="391"/>
      <c r="H3472" s="391"/>
      <c r="I3472" s="391"/>
      <c r="J3472" s="391"/>
      <c r="K3472" s="391"/>
      <c r="L3472" s="391"/>
      <c r="M3472" s="391"/>
      <c r="N3472" s="391"/>
      <c r="O3472" s="391"/>
      <c r="P3472" s="391"/>
      <c r="Q3472" s="391"/>
      <c r="R3472" s="391"/>
      <c r="S3472" s="392"/>
      <c r="T3472" s="393"/>
      <c r="U3472" s="393"/>
      <c r="V3472" s="393"/>
      <c r="W3472" s="393"/>
    </row>
    <row r="3473" spans="1:23">
      <c r="A3473" s="386"/>
      <c r="B3473" s="387"/>
      <c r="C3473" s="388"/>
      <c r="D3473" s="389"/>
      <c r="E3473" s="390"/>
      <c r="F3473" s="390"/>
      <c r="G3473" s="391"/>
      <c r="H3473" s="391"/>
      <c r="I3473" s="391"/>
      <c r="J3473" s="391"/>
      <c r="K3473" s="391"/>
      <c r="L3473" s="391"/>
      <c r="M3473" s="391"/>
      <c r="N3473" s="391"/>
      <c r="O3473" s="391"/>
      <c r="P3473" s="391"/>
      <c r="Q3473" s="391"/>
      <c r="R3473" s="391"/>
      <c r="S3473" s="392"/>
      <c r="T3473" s="393"/>
      <c r="U3473" s="393"/>
      <c r="V3473" s="393"/>
      <c r="W3473" s="393"/>
    </row>
    <row r="3474" spans="1:23">
      <c r="A3474" s="386"/>
      <c r="B3474" s="387"/>
      <c r="C3474" s="388"/>
      <c r="D3474" s="389"/>
      <c r="E3474" s="390"/>
      <c r="F3474" s="390"/>
      <c r="G3474" s="391"/>
      <c r="H3474" s="391"/>
      <c r="I3474" s="391"/>
      <c r="J3474" s="391"/>
      <c r="K3474" s="391"/>
      <c r="L3474" s="391"/>
      <c r="M3474" s="391"/>
      <c r="N3474" s="391"/>
      <c r="O3474" s="391"/>
      <c r="P3474" s="391"/>
      <c r="Q3474" s="391"/>
      <c r="R3474" s="391"/>
      <c r="S3474" s="392"/>
      <c r="T3474" s="393"/>
      <c r="U3474" s="393"/>
      <c r="V3474" s="393"/>
      <c r="W3474" s="393"/>
    </row>
    <row r="3475" spans="1:23">
      <c r="A3475" s="386"/>
      <c r="B3475" s="387"/>
      <c r="C3475" s="388"/>
      <c r="D3475" s="389"/>
      <c r="E3475" s="390"/>
      <c r="F3475" s="390"/>
      <c r="G3475" s="391"/>
      <c r="H3475" s="391"/>
      <c r="I3475" s="391"/>
      <c r="J3475" s="391"/>
      <c r="K3475" s="391"/>
      <c r="L3475" s="391"/>
      <c r="M3475" s="391"/>
      <c r="N3475" s="391"/>
      <c r="O3475" s="391"/>
      <c r="P3475" s="391"/>
      <c r="Q3475" s="391"/>
      <c r="R3475" s="391"/>
      <c r="S3475" s="392"/>
      <c r="T3475" s="393"/>
      <c r="U3475" s="393"/>
      <c r="V3475" s="393"/>
      <c r="W3475" s="393"/>
    </row>
    <row r="3476" spans="1:23">
      <c r="A3476" s="386"/>
      <c r="B3476" s="387"/>
      <c r="C3476" s="388"/>
      <c r="D3476" s="389"/>
      <c r="E3476" s="390"/>
      <c r="F3476" s="390"/>
      <c r="G3476" s="391"/>
      <c r="H3476" s="391"/>
      <c r="I3476" s="391"/>
      <c r="J3476" s="391"/>
      <c r="K3476" s="391"/>
      <c r="L3476" s="391"/>
      <c r="M3476" s="391"/>
      <c r="N3476" s="391"/>
      <c r="O3476" s="391"/>
      <c r="P3476" s="391"/>
      <c r="Q3476" s="391"/>
      <c r="R3476" s="391"/>
      <c r="S3476" s="392"/>
      <c r="T3476" s="393"/>
      <c r="U3476" s="393"/>
      <c r="V3476" s="393"/>
      <c r="W3476" s="393"/>
    </row>
    <row r="3477" spans="1:23">
      <c r="A3477" s="386"/>
      <c r="B3477" s="387"/>
      <c r="C3477" s="388"/>
      <c r="D3477" s="389"/>
      <c r="E3477" s="390"/>
      <c r="F3477" s="390"/>
      <c r="G3477" s="391"/>
      <c r="H3477" s="391"/>
      <c r="I3477" s="391"/>
      <c r="J3477" s="391"/>
      <c r="K3477" s="391"/>
      <c r="L3477" s="391"/>
      <c r="M3477" s="391"/>
      <c r="N3477" s="391"/>
      <c r="O3477" s="391"/>
      <c r="P3477" s="391"/>
      <c r="Q3477" s="391"/>
      <c r="R3477" s="391"/>
      <c r="S3477" s="392"/>
      <c r="T3477" s="393"/>
      <c r="U3477" s="393"/>
      <c r="V3477" s="393"/>
      <c r="W3477" s="393"/>
    </row>
    <row r="3478" spans="1:23">
      <c r="A3478" s="386"/>
      <c r="B3478" s="387"/>
      <c r="C3478" s="388"/>
      <c r="D3478" s="389"/>
      <c r="E3478" s="390"/>
      <c r="F3478" s="390"/>
      <c r="G3478" s="391"/>
      <c r="H3478" s="391"/>
      <c r="I3478" s="391"/>
      <c r="J3478" s="391"/>
      <c r="K3478" s="391"/>
      <c r="L3478" s="391"/>
      <c r="M3478" s="391"/>
      <c r="N3478" s="391"/>
      <c r="O3478" s="391"/>
      <c r="P3478" s="391"/>
      <c r="Q3478" s="391"/>
      <c r="R3478" s="391"/>
      <c r="S3478" s="392"/>
      <c r="T3478" s="393"/>
      <c r="U3478" s="393"/>
      <c r="V3478" s="393"/>
      <c r="W3478" s="393"/>
    </row>
    <row r="3479" spans="1:23">
      <c r="A3479" s="386"/>
      <c r="B3479" s="387"/>
      <c r="C3479" s="388"/>
      <c r="D3479" s="389"/>
      <c r="E3479" s="390"/>
      <c r="F3479" s="390"/>
      <c r="G3479" s="391"/>
      <c r="H3479" s="391"/>
      <c r="I3479" s="391"/>
      <c r="J3479" s="391"/>
      <c r="K3479" s="391"/>
      <c r="L3479" s="391"/>
      <c r="M3479" s="391"/>
      <c r="N3479" s="391"/>
      <c r="O3479" s="391"/>
      <c r="P3479" s="391"/>
      <c r="Q3479" s="391"/>
      <c r="R3479" s="391"/>
      <c r="S3479" s="392"/>
      <c r="T3479" s="393"/>
      <c r="U3479" s="393"/>
      <c r="V3479" s="393"/>
      <c r="W3479" s="393"/>
    </row>
    <row r="3480" spans="1:23">
      <c r="A3480" s="386"/>
      <c r="B3480" s="387"/>
      <c r="C3480" s="388"/>
      <c r="D3480" s="389"/>
      <c r="E3480" s="390"/>
      <c r="F3480" s="390"/>
      <c r="G3480" s="391"/>
      <c r="H3480" s="391"/>
      <c r="I3480" s="391"/>
      <c r="J3480" s="391"/>
      <c r="K3480" s="391"/>
      <c r="L3480" s="391"/>
      <c r="M3480" s="391"/>
      <c r="N3480" s="391"/>
      <c r="O3480" s="391"/>
      <c r="P3480" s="391"/>
      <c r="Q3480" s="391"/>
      <c r="R3480" s="391"/>
      <c r="S3480" s="392"/>
      <c r="T3480" s="393"/>
      <c r="U3480" s="393"/>
      <c r="V3480" s="393"/>
      <c r="W3480" s="393"/>
    </row>
    <row r="3481" spans="1:23">
      <c r="A3481" s="386"/>
      <c r="B3481" s="387"/>
      <c r="C3481" s="388"/>
      <c r="D3481" s="389"/>
      <c r="E3481" s="390"/>
      <c r="F3481" s="390"/>
      <c r="G3481" s="391"/>
      <c r="H3481" s="391"/>
      <c r="I3481" s="391"/>
      <c r="J3481" s="391"/>
      <c r="K3481" s="391"/>
      <c r="L3481" s="391"/>
      <c r="M3481" s="391"/>
      <c r="N3481" s="391"/>
      <c r="O3481" s="391"/>
      <c r="P3481" s="391"/>
      <c r="Q3481" s="391"/>
      <c r="R3481" s="391"/>
      <c r="S3481" s="392"/>
      <c r="T3481" s="393"/>
      <c r="U3481" s="393"/>
      <c r="V3481" s="393"/>
      <c r="W3481" s="393"/>
    </row>
    <row r="3482" spans="1:23">
      <c r="A3482" s="386"/>
      <c r="B3482" s="387"/>
      <c r="C3482" s="388"/>
      <c r="D3482" s="389"/>
      <c r="E3482" s="390"/>
      <c r="F3482" s="390"/>
      <c r="G3482" s="391"/>
      <c r="H3482" s="391"/>
      <c r="I3482" s="391"/>
      <c r="J3482" s="391"/>
      <c r="K3482" s="391"/>
      <c r="L3482" s="391"/>
      <c r="M3482" s="391"/>
      <c r="N3482" s="391"/>
      <c r="O3482" s="391"/>
      <c r="P3482" s="391"/>
      <c r="Q3482" s="391"/>
      <c r="R3482" s="391"/>
      <c r="S3482" s="392"/>
      <c r="T3482" s="393"/>
      <c r="U3482" s="393"/>
      <c r="V3482" s="393"/>
      <c r="W3482" s="393"/>
    </row>
    <row r="3483" spans="1:23">
      <c r="A3483" s="386"/>
      <c r="B3483" s="387"/>
      <c r="C3483" s="388"/>
      <c r="D3483" s="389"/>
      <c r="E3483" s="390"/>
      <c r="F3483" s="390"/>
      <c r="G3483" s="391"/>
      <c r="H3483" s="391"/>
      <c r="I3483" s="391"/>
      <c r="J3483" s="391"/>
      <c r="K3483" s="391"/>
      <c r="L3483" s="391"/>
      <c r="M3483" s="391"/>
      <c r="N3483" s="391"/>
      <c r="O3483" s="391"/>
      <c r="P3483" s="391"/>
      <c r="Q3483" s="391"/>
      <c r="R3483" s="391"/>
      <c r="S3483" s="392"/>
      <c r="T3483" s="393"/>
      <c r="U3483" s="393"/>
      <c r="V3483" s="393"/>
      <c r="W3483" s="393"/>
    </row>
    <row r="3484" spans="1:23">
      <c r="A3484" s="386"/>
      <c r="B3484" s="387"/>
      <c r="C3484" s="388"/>
      <c r="D3484" s="389"/>
      <c r="E3484" s="390"/>
      <c r="F3484" s="390"/>
      <c r="G3484" s="391"/>
      <c r="H3484" s="391"/>
      <c r="I3484" s="391"/>
      <c r="J3484" s="391"/>
      <c r="K3484" s="391"/>
      <c r="L3484" s="391"/>
      <c r="M3484" s="391"/>
      <c r="N3484" s="391"/>
      <c r="O3484" s="391"/>
      <c r="P3484" s="391"/>
      <c r="Q3484" s="391"/>
      <c r="R3484" s="391"/>
      <c r="S3484" s="392"/>
      <c r="T3484" s="393"/>
      <c r="U3484" s="393"/>
      <c r="V3484" s="393"/>
      <c r="W3484" s="393"/>
    </row>
    <row r="3485" spans="1:23">
      <c r="A3485" s="386"/>
      <c r="B3485" s="387"/>
      <c r="C3485" s="388"/>
      <c r="D3485" s="389"/>
      <c r="E3485" s="390"/>
      <c r="F3485" s="390"/>
      <c r="G3485" s="391"/>
      <c r="H3485" s="391"/>
      <c r="I3485" s="391"/>
      <c r="J3485" s="391"/>
      <c r="K3485" s="391"/>
      <c r="L3485" s="391"/>
      <c r="M3485" s="391"/>
      <c r="N3485" s="391"/>
      <c r="O3485" s="391"/>
      <c r="P3485" s="391"/>
      <c r="Q3485" s="391"/>
      <c r="R3485" s="391"/>
      <c r="S3485" s="392"/>
      <c r="T3485" s="393"/>
      <c r="U3485" s="393"/>
      <c r="V3485" s="393"/>
      <c r="W3485" s="393"/>
    </row>
    <row r="3486" spans="1:23">
      <c r="A3486" s="386"/>
      <c r="B3486" s="387"/>
      <c r="C3486" s="388"/>
      <c r="D3486" s="389"/>
      <c r="E3486" s="390"/>
      <c r="F3486" s="390"/>
      <c r="G3486" s="391"/>
      <c r="H3486" s="391"/>
      <c r="I3486" s="391"/>
      <c r="J3486" s="391"/>
      <c r="K3486" s="391"/>
      <c r="L3486" s="391"/>
      <c r="M3486" s="391"/>
      <c r="N3486" s="391"/>
      <c r="O3486" s="391"/>
      <c r="P3486" s="391"/>
      <c r="Q3486" s="391"/>
      <c r="R3486" s="391"/>
      <c r="S3486" s="392"/>
      <c r="T3486" s="393"/>
      <c r="U3486" s="393"/>
      <c r="V3486" s="393"/>
      <c r="W3486" s="393"/>
    </row>
    <row r="3487" spans="1:23">
      <c r="A3487" s="386"/>
      <c r="B3487" s="387"/>
      <c r="C3487" s="388"/>
      <c r="D3487" s="389"/>
      <c r="E3487" s="390"/>
      <c r="F3487" s="390"/>
      <c r="G3487" s="391"/>
      <c r="H3487" s="391"/>
      <c r="I3487" s="391"/>
      <c r="J3487" s="391"/>
      <c r="K3487" s="391"/>
      <c r="L3487" s="391"/>
      <c r="M3487" s="391"/>
      <c r="N3487" s="391"/>
      <c r="O3487" s="391"/>
      <c r="P3487" s="391"/>
      <c r="Q3487" s="391"/>
      <c r="R3487" s="391"/>
      <c r="S3487" s="392"/>
      <c r="T3487" s="393"/>
      <c r="U3487" s="393"/>
      <c r="V3487" s="393"/>
      <c r="W3487" s="393"/>
    </row>
    <row r="3488" spans="1:23">
      <c r="A3488" s="386"/>
      <c r="B3488" s="387"/>
      <c r="C3488" s="388"/>
      <c r="D3488" s="389"/>
      <c r="E3488" s="390"/>
      <c r="F3488" s="390"/>
      <c r="G3488" s="391"/>
      <c r="H3488" s="391"/>
      <c r="I3488" s="391"/>
      <c r="J3488" s="391"/>
      <c r="K3488" s="391"/>
      <c r="L3488" s="391"/>
      <c r="M3488" s="391"/>
      <c r="N3488" s="391"/>
      <c r="O3488" s="391"/>
      <c r="P3488" s="391"/>
      <c r="Q3488" s="391"/>
      <c r="R3488" s="391"/>
      <c r="S3488" s="392"/>
      <c r="T3488" s="393"/>
      <c r="U3488" s="393"/>
      <c r="V3488" s="393"/>
      <c r="W3488" s="393"/>
    </row>
    <row r="3489" spans="1:23">
      <c r="A3489" s="386"/>
      <c r="B3489" s="387"/>
      <c r="C3489" s="388"/>
      <c r="D3489" s="389"/>
      <c r="E3489" s="390"/>
      <c r="F3489" s="390"/>
      <c r="G3489" s="391"/>
      <c r="H3489" s="391"/>
      <c r="I3489" s="391"/>
      <c r="J3489" s="391"/>
      <c r="K3489" s="391"/>
      <c r="L3489" s="391"/>
      <c r="M3489" s="391"/>
      <c r="N3489" s="391"/>
      <c r="O3489" s="391"/>
      <c r="P3489" s="391"/>
      <c r="Q3489" s="391"/>
      <c r="R3489" s="391"/>
      <c r="S3489" s="392"/>
      <c r="T3489" s="393"/>
      <c r="U3489" s="393"/>
      <c r="V3489" s="393"/>
      <c r="W3489" s="393"/>
    </row>
    <row r="3490" spans="1:23">
      <c r="A3490" s="386"/>
      <c r="B3490" s="387"/>
      <c r="C3490" s="388"/>
      <c r="D3490" s="389"/>
      <c r="E3490" s="390"/>
      <c r="F3490" s="390"/>
      <c r="G3490" s="391"/>
      <c r="H3490" s="391"/>
      <c r="I3490" s="391"/>
      <c r="J3490" s="391"/>
      <c r="K3490" s="391"/>
      <c r="L3490" s="391"/>
      <c r="M3490" s="391"/>
      <c r="N3490" s="391"/>
      <c r="O3490" s="391"/>
      <c r="P3490" s="391"/>
      <c r="Q3490" s="391"/>
      <c r="R3490" s="391"/>
      <c r="S3490" s="392"/>
      <c r="T3490" s="393"/>
      <c r="U3490" s="393"/>
      <c r="V3490" s="393"/>
      <c r="W3490" s="393"/>
    </row>
    <row r="3491" spans="1:23">
      <c r="A3491" s="386"/>
      <c r="B3491" s="387"/>
      <c r="C3491" s="388"/>
      <c r="D3491" s="389"/>
      <c r="E3491" s="390"/>
      <c r="F3491" s="390"/>
      <c r="G3491" s="391"/>
      <c r="H3491" s="391"/>
      <c r="I3491" s="391"/>
      <c r="J3491" s="391"/>
      <c r="K3491" s="391"/>
      <c r="L3491" s="391"/>
      <c r="M3491" s="391"/>
      <c r="N3491" s="391"/>
      <c r="O3491" s="391"/>
      <c r="P3491" s="391"/>
      <c r="Q3491" s="391"/>
      <c r="R3491" s="391"/>
      <c r="S3491" s="392"/>
      <c r="T3491" s="393"/>
      <c r="U3491" s="393"/>
      <c r="V3491" s="393"/>
      <c r="W3491" s="393"/>
    </row>
    <row r="3492" spans="1:23">
      <c r="A3492" s="386"/>
      <c r="B3492" s="387"/>
      <c r="C3492" s="388"/>
      <c r="D3492" s="389"/>
      <c r="E3492" s="390"/>
      <c r="F3492" s="390"/>
      <c r="G3492" s="391"/>
      <c r="H3492" s="391"/>
      <c r="I3492" s="391"/>
      <c r="J3492" s="391"/>
      <c r="K3492" s="391"/>
      <c r="L3492" s="391"/>
      <c r="M3492" s="391"/>
      <c r="N3492" s="391"/>
      <c r="O3492" s="391"/>
      <c r="P3492" s="391"/>
      <c r="Q3492" s="391"/>
      <c r="R3492" s="391"/>
      <c r="S3492" s="392"/>
      <c r="T3492" s="393"/>
      <c r="U3492" s="393"/>
      <c r="V3492" s="393"/>
      <c r="W3492" s="393"/>
    </row>
    <row r="3493" spans="1:23">
      <c r="A3493" s="386"/>
      <c r="B3493" s="387"/>
      <c r="C3493" s="388"/>
      <c r="D3493" s="389"/>
      <c r="E3493" s="390"/>
      <c r="F3493" s="390"/>
      <c r="G3493" s="391"/>
      <c r="H3493" s="391"/>
      <c r="I3493" s="391"/>
      <c r="J3493" s="391"/>
      <c r="K3493" s="391"/>
      <c r="L3493" s="391"/>
      <c r="M3493" s="391"/>
      <c r="N3493" s="391"/>
      <c r="O3493" s="391"/>
      <c r="P3493" s="391"/>
      <c r="Q3493" s="391"/>
      <c r="R3493" s="391"/>
      <c r="S3493" s="392"/>
      <c r="T3493" s="393"/>
      <c r="U3493" s="393"/>
      <c r="V3493" s="393"/>
      <c r="W3493" s="393"/>
    </row>
    <row r="3494" spans="1:23">
      <c r="A3494" s="386"/>
      <c r="B3494" s="387"/>
      <c r="C3494" s="388"/>
      <c r="D3494" s="389"/>
      <c r="E3494" s="390"/>
      <c r="F3494" s="390"/>
      <c r="G3494" s="391"/>
      <c r="H3494" s="391"/>
      <c r="I3494" s="391"/>
      <c r="J3494" s="391"/>
      <c r="K3494" s="391"/>
      <c r="L3494" s="391"/>
      <c r="M3494" s="391"/>
      <c r="N3494" s="391"/>
      <c r="O3494" s="391"/>
      <c r="P3494" s="391"/>
      <c r="Q3494" s="391"/>
      <c r="R3494" s="391"/>
      <c r="S3494" s="392"/>
      <c r="T3494" s="393"/>
      <c r="U3494" s="393"/>
      <c r="V3494" s="393"/>
      <c r="W3494" s="393"/>
    </row>
    <row r="3495" spans="1:23">
      <c r="A3495" s="386"/>
      <c r="B3495" s="387"/>
      <c r="C3495" s="388"/>
      <c r="D3495" s="389"/>
      <c r="E3495" s="390"/>
      <c r="F3495" s="390"/>
      <c r="G3495" s="391"/>
      <c r="H3495" s="391"/>
      <c r="I3495" s="391"/>
      <c r="J3495" s="391"/>
      <c r="K3495" s="391"/>
      <c r="L3495" s="391"/>
      <c r="M3495" s="391"/>
      <c r="N3495" s="391"/>
      <c r="O3495" s="391"/>
      <c r="P3495" s="391"/>
      <c r="Q3495" s="391"/>
      <c r="R3495" s="391"/>
      <c r="S3495" s="392"/>
      <c r="T3495" s="393"/>
      <c r="U3495" s="393"/>
      <c r="V3495" s="393"/>
      <c r="W3495" s="393"/>
    </row>
    <row r="3496" spans="1:23">
      <c r="A3496" s="386"/>
      <c r="B3496" s="387"/>
      <c r="C3496" s="388"/>
      <c r="D3496" s="389"/>
      <c r="E3496" s="390"/>
      <c r="F3496" s="390"/>
      <c r="G3496" s="391"/>
      <c r="H3496" s="391"/>
      <c r="I3496" s="391"/>
      <c r="J3496" s="391"/>
      <c r="K3496" s="391"/>
      <c r="L3496" s="391"/>
      <c r="M3496" s="391"/>
      <c r="N3496" s="391"/>
      <c r="O3496" s="391"/>
      <c r="P3496" s="391"/>
      <c r="Q3496" s="391"/>
      <c r="R3496" s="391"/>
      <c r="S3496" s="392"/>
      <c r="T3496" s="393"/>
      <c r="U3496" s="393"/>
      <c r="V3496" s="393"/>
      <c r="W3496" s="393"/>
    </row>
    <row r="3497" spans="1:23">
      <c r="A3497" s="386"/>
      <c r="B3497" s="387"/>
      <c r="C3497" s="388"/>
      <c r="D3497" s="389"/>
      <c r="E3497" s="390"/>
      <c r="F3497" s="390"/>
      <c r="G3497" s="391"/>
      <c r="H3497" s="391"/>
      <c r="I3497" s="391"/>
      <c r="J3497" s="391"/>
      <c r="K3497" s="391"/>
      <c r="L3497" s="391"/>
      <c r="M3497" s="391"/>
      <c r="N3497" s="391"/>
      <c r="O3497" s="391"/>
      <c r="P3497" s="391"/>
      <c r="Q3497" s="391"/>
      <c r="R3497" s="391"/>
      <c r="S3497" s="392"/>
      <c r="T3497" s="393"/>
      <c r="U3497" s="393"/>
      <c r="V3497" s="393"/>
      <c r="W3497" s="393"/>
    </row>
    <row r="3498" spans="1:23">
      <c r="A3498" s="386"/>
      <c r="B3498" s="387"/>
      <c r="C3498" s="388"/>
      <c r="D3498" s="389"/>
      <c r="E3498" s="390"/>
      <c r="F3498" s="390"/>
      <c r="G3498" s="391"/>
      <c r="H3498" s="391"/>
      <c r="I3498" s="391"/>
      <c r="J3498" s="391"/>
      <c r="K3498" s="391"/>
      <c r="L3498" s="391"/>
      <c r="M3498" s="391"/>
      <c r="N3498" s="391"/>
      <c r="O3498" s="391"/>
      <c r="P3498" s="391"/>
      <c r="Q3498" s="391"/>
      <c r="R3498" s="391"/>
      <c r="S3498" s="392"/>
      <c r="T3498" s="393"/>
      <c r="U3498" s="393"/>
      <c r="V3498" s="393"/>
      <c r="W3498" s="393"/>
    </row>
    <row r="3499" spans="1:23">
      <c r="A3499" s="386"/>
      <c r="B3499" s="387"/>
      <c r="C3499" s="388"/>
      <c r="D3499" s="389"/>
      <c r="E3499" s="390"/>
      <c r="F3499" s="390"/>
      <c r="G3499" s="391"/>
      <c r="H3499" s="391"/>
      <c r="I3499" s="391"/>
      <c r="J3499" s="391"/>
      <c r="K3499" s="391"/>
      <c r="L3499" s="391"/>
      <c r="M3499" s="391"/>
      <c r="N3499" s="391"/>
      <c r="O3499" s="391"/>
      <c r="P3499" s="391"/>
      <c r="Q3499" s="391"/>
      <c r="R3499" s="391"/>
      <c r="S3499" s="392"/>
      <c r="T3499" s="393"/>
      <c r="U3499" s="393"/>
      <c r="V3499" s="393"/>
      <c r="W3499" s="393"/>
    </row>
    <row r="3500" spans="1:23">
      <c r="A3500" s="386"/>
      <c r="B3500" s="387"/>
      <c r="C3500" s="388"/>
      <c r="D3500" s="389"/>
      <c r="E3500" s="390"/>
      <c r="F3500" s="390"/>
      <c r="G3500" s="391"/>
      <c r="H3500" s="391"/>
      <c r="I3500" s="391"/>
      <c r="J3500" s="391"/>
      <c r="K3500" s="391"/>
      <c r="L3500" s="391"/>
      <c r="M3500" s="391"/>
      <c r="N3500" s="391"/>
      <c r="O3500" s="391"/>
      <c r="P3500" s="391"/>
      <c r="Q3500" s="391"/>
      <c r="R3500" s="391"/>
      <c r="S3500" s="392"/>
      <c r="T3500" s="393"/>
      <c r="U3500" s="393"/>
      <c r="V3500" s="393"/>
      <c r="W3500" s="393"/>
    </row>
    <row r="3501" spans="1:23">
      <c r="A3501" s="386"/>
      <c r="B3501" s="387"/>
      <c r="C3501" s="388"/>
      <c r="D3501" s="389"/>
      <c r="E3501" s="390"/>
      <c r="F3501" s="390"/>
      <c r="G3501" s="391"/>
      <c r="H3501" s="391"/>
      <c r="I3501" s="391"/>
      <c r="J3501" s="391"/>
      <c r="K3501" s="391"/>
      <c r="L3501" s="391"/>
      <c r="M3501" s="391"/>
      <c r="N3501" s="391"/>
      <c r="O3501" s="391"/>
      <c r="P3501" s="391"/>
      <c r="Q3501" s="391"/>
      <c r="R3501" s="391"/>
      <c r="S3501" s="392"/>
      <c r="T3501" s="393"/>
      <c r="U3501" s="393"/>
      <c r="V3501" s="393"/>
      <c r="W3501" s="393"/>
    </row>
    <row r="3502" spans="1:23">
      <c r="A3502" s="386"/>
      <c r="B3502" s="387"/>
      <c r="C3502" s="388"/>
      <c r="D3502" s="389"/>
      <c r="E3502" s="390"/>
      <c r="F3502" s="390"/>
      <c r="G3502" s="391"/>
      <c r="H3502" s="391"/>
      <c r="I3502" s="391"/>
      <c r="J3502" s="391"/>
      <c r="K3502" s="391"/>
      <c r="L3502" s="391"/>
      <c r="M3502" s="391"/>
      <c r="N3502" s="391"/>
      <c r="O3502" s="391"/>
      <c r="P3502" s="391"/>
      <c r="Q3502" s="391"/>
      <c r="R3502" s="391"/>
      <c r="S3502" s="392"/>
      <c r="T3502" s="393"/>
      <c r="U3502" s="393"/>
      <c r="V3502" s="393"/>
      <c r="W3502" s="393"/>
    </row>
    <row r="3503" spans="1:23">
      <c r="A3503" s="386"/>
      <c r="B3503" s="387"/>
      <c r="C3503" s="388"/>
      <c r="D3503" s="389"/>
      <c r="E3503" s="390"/>
      <c r="F3503" s="390"/>
      <c r="G3503" s="391"/>
      <c r="H3503" s="391"/>
      <c r="I3503" s="391"/>
      <c r="J3503" s="391"/>
      <c r="K3503" s="391"/>
      <c r="L3503" s="391"/>
      <c r="M3503" s="391"/>
      <c r="N3503" s="391"/>
      <c r="O3503" s="391"/>
      <c r="P3503" s="391"/>
      <c r="Q3503" s="391"/>
      <c r="R3503" s="391"/>
      <c r="S3503" s="392"/>
      <c r="T3503" s="393"/>
      <c r="U3503" s="393"/>
      <c r="V3503" s="393"/>
      <c r="W3503" s="393"/>
    </row>
    <row r="3504" spans="1:23">
      <c r="A3504" s="386"/>
      <c r="B3504" s="387"/>
      <c r="C3504" s="388"/>
      <c r="D3504" s="389"/>
      <c r="E3504" s="390"/>
      <c r="F3504" s="390"/>
      <c r="G3504" s="391"/>
      <c r="H3504" s="391"/>
      <c r="I3504" s="391"/>
      <c r="J3504" s="391"/>
      <c r="K3504" s="391"/>
      <c r="L3504" s="391"/>
      <c r="M3504" s="391"/>
      <c r="N3504" s="391"/>
      <c r="O3504" s="391"/>
      <c r="P3504" s="391"/>
      <c r="Q3504" s="391"/>
      <c r="R3504" s="391"/>
      <c r="S3504" s="392"/>
      <c r="T3504" s="393"/>
      <c r="U3504" s="393"/>
      <c r="V3504" s="393"/>
      <c r="W3504" s="393"/>
    </row>
    <row r="3505" spans="1:23">
      <c r="A3505" s="386"/>
      <c r="B3505" s="387"/>
      <c r="C3505" s="388"/>
      <c r="D3505" s="389"/>
      <c r="E3505" s="390"/>
      <c r="F3505" s="390"/>
      <c r="G3505" s="391"/>
      <c r="H3505" s="391"/>
      <c r="I3505" s="391"/>
      <c r="J3505" s="391"/>
      <c r="K3505" s="391"/>
      <c r="L3505" s="391"/>
      <c r="M3505" s="391"/>
      <c r="N3505" s="391"/>
      <c r="O3505" s="391"/>
      <c r="P3505" s="391"/>
      <c r="Q3505" s="391"/>
      <c r="R3505" s="391"/>
      <c r="S3505" s="392"/>
      <c r="T3505" s="393"/>
      <c r="U3505" s="393"/>
      <c r="V3505" s="393"/>
      <c r="W3505" s="393"/>
    </row>
    <row r="3506" spans="1:23">
      <c r="A3506" s="386"/>
      <c r="B3506" s="387"/>
      <c r="C3506" s="388"/>
      <c r="D3506" s="389"/>
      <c r="E3506" s="390"/>
      <c r="F3506" s="390"/>
      <c r="G3506" s="391"/>
      <c r="H3506" s="391"/>
      <c r="I3506" s="391"/>
      <c r="J3506" s="391"/>
      <c r="K3506" s="391"/>
      <c r="L3506" s="391"/>
      <c r="M3506" s="391"/>
      <c r="N3506" s="391"/>
      <c r="O3506" s="391"/>
      <c r="P3506" s="391"/>
      <c r="Q3506" s="391"/>
      <c r="R3506" s="391"/>
      <c r="S3506" s="392"/>
      <c r="T3506" s="393"/>
      <c r="U3506" s="393"/>
      <c r="V3506" s="393"/>
      <c r="W3506" s="393"/>
    </row>
    <row r="3507" spans="1:23">
      <c r="A3507" s="386"/>
      <c r="B3507" s="387"/>
      <c r="C3507" s="388"/>
      <c r="D3507" s="389"/>
      <c r="E3507" s="390"/>
      <c r="F3507" s="390"/>
      <c r="G3507" s="391"/>
      <c r="H3507" s="391"/>
      <c r="I3507" s="391"/>
      <c r="J3507" s="391"/>
      <c r="K3507" s="391"/>
      <c r="L3507" s="391"/>
      <c r="M3507" s="391"/>
      <c r="N3507" s="391"/>
      <c r="O3507" s="391"/>
      <c r="P3507" s="391"/>
      <c r="Q3507" s="391"/>
      <c r="R3507" s="391"/>
      <c r="S3507" s="392"/>
      <c r="T3507" s="393"/>
      <c r="U3507" s="393"/>
      <c r="V3507" s="393"/>
      <c r="W3507" s="393"/>
    </row>
    <row r="3508" spans="1:23">
      <c r="A3508" s="386"/>
      <c r="B3508" s="387"/>
      <c r="C3508" s="388"/>
      <c r="D3508" s="389"/>
      <c r="E3508" s="390"/>
      <c r="F3508" s="390"/>
      <c r="G3508" s="391"/>
      <c r="H3508" s="391"/>
      <c r="I3508" s="391"/>
      <c r="J3508" s="391"/>
      <c r="K3508" s="391"/>
      <c r="L3508" s="391"/>
      <c r="M3508" s="391"/>
      <c r="N3508" s="391"/>
      <c r="O3508" s="391"/>
      <c r="P3508" s="391"/>
      <c r="Q3508" s="391"/>
      <c r="R3508" s="391"/>
      <c r="S3508" s="392"/>
      <c r="T3508" s="393"/>
      <c r="U3508" s="393"/>
      <c r="V3508" s="393"/>
      <c r="W3508" s="393"/>
    </row>
    <row r="3509" spans="1:23">
      <c r="A3509" s="386"/>
      <c r="B3509" s="387"/>
      <c r="C3509" s="388"/>
      <c r="D3509" s="389"/>
      <c r="E3509" s="390"/>
      <c r="F3509" s="390"/>
      <c r="G3509" s="391"/>
      <c r="H3509" s="391"/>
      <c r="I3509" s="391"/>
      <c r="J3509" s="391"/>
      <c r="K3509" s="391"/>
      <c r="L3509" s="391"/>
      <c r="M3509" s="391"/>
      <c r="N3509" s="391"/>
      <c r="O3509" s="391"/>
      <c r="P3509" s="391"/>
      <c r="Q3509" s="391"/>
      <c r="R3509" s="391"/>
      <c r="S3509" s="392"/>
      <c r="T3509" s="393"/>
      <c r="U3509" s="393"/>
      <c r="V3509" s="393"/>
      <c r="W3509" s="393"/>
    </row>
    <row r="3510" spans="1:23">
      <c r="A3510" s="386"/>
      <c r="B3510" s="387"/>
      <c r="C3510" s="388"/>
      <c r="D3510" s="389"/>
      <c r="E3510" s="390"/>
      <c r="F3510" s="390"/>
      <c r="G3510" s="391"/>
      <c r="H3510" s="391"/>
      <c r="I3510" s="391"/>
      <c r="J3510" s="391"/>
      <c r="K3510" s="391"/>
      <c r="L3510" s="391"/>
      <c r="M3510" s="391"/>
      <c r="N3510" s="391"/>
      <c r="O3510" s="391"/>
      <c r="P3510" s="391"/>
      <c r="Q3510" s="391"/>
      <c r="R3510" s="391"/>
      <c r="S3510" s="392"/>
      <c r="T3510" s="393"/>
      <c r="U3510" s="393"/>
      <c r="V3510" s="393"/>
      <c r="W3510" s="393"/>
    </row>
    <row r="3511" spans="1:23">
      <c r="A3511" s="386"/>
      <c r="B3511" s="387"/>
      <c r="C3511" s="388"/>
      <c r="D3511" s="389"/>
      <c r="E3511" s="390"/>
      <c r="F3511" s="390"/>
      <c r="G3511" s="391"/>
      <c r="H3511" s="391"/>
      <c r="I3511" s="391"/>
      <c r="J3511" s="391"/>
      <c r="K3511" s="391"/>
      <c r="L3511" s="391"/>
      <c r="M3511" s="391"/>
      <c r="N3511" s="391"/>
      <c r="O3511" s="391"/>
      <c r="P3511" s="391"/>
      <c r="Q3511" s="391"/>
      <c r="R3511" s="391"/>
      <c r="S3511" s="392"/>
      <c r="T3511" s="393"/>
      <c r="U3511" s="393"/>
      <c r="V3511" s="393"/>
      <c r="W3511" s="393"/>
    </row>
    <row r="3512" spans="1:23">
      <c r="A3512" s="386"/>
      <c r="B3512" s="387"/>
      <c r="C3512" s="388"/>
      <c r="D3512" s="389"/>
      <c r="E3512" s="390"/>
      <c r="F3512" s="390"/>
      <c r="G3512" s="391"/>
      <c r="H3512" s="391"/>
      <c r="I3512" s="391"/>
      <c r="J3512" s="391"/>
      <c r="K3512" s="391"/>
      <c r="L3512" s="391"/>
      <c r="M3512" s="391"/>
      <c r="N3512" s="391"/>
      <c r="O3512" s="391"/>
      <c r="P3512" s="391"/>
      <c r="Q3512" s="391"/>
      <c r="R3512" s="391"/>
      <c r="S3512" s="392"/>
      <c r="T3512" s="393"/>
      <c r="U3512" s="393"/>
      <c r="V3512" s="393"/>
      <c r="W3512" s="393"/>
    </row>
    <row r="3513" spans="1:23">
      <c r="A3513" s="386"/>
      <c r="B3513" s="387"/>
      <c r="C3513" s="388"/>
      <c r="D3513" s="389"/>
      <c r="E3513" s="390"/>
      <c r="F3513" s="390"/>
      <c r="G3513" s="391"/>
      <c r="H3513" s="391"/>
      <c r="I3513" s="391"/>
      <c r="J3513" s="391"/>
      <c r="K3513" s="391"/>
      <c r="L3513" s="391"/>
      <c r="M3513" s="391"/>
      <c r="N3513" s="391"/>
      <c r="O3513" s="391"/>
      <c r="P3513" s="391"/>
      <c r="Q3513" s="391"/>
      <c r="R3513" s="391"/>
      <c r="S3513" s="392"/>
      <c r="T3513" s="393"/>
      <c r="U3513" s="393"/>
      <c r="V3513" s="393"/>
      <c r="W3513" s="393"/>
    </row>
    <row r="3514" spans="1:23">
      <c r="A3514" s="386"/>
      <c r="B3514" s="387"/>
      <c r="C3514" s="388"/>
      <c r="D3514" s="389"/>
      <c r="E3514" s="390"/>
      <c r="F3514" s="390"/>
      <c r="G3514" s="391"/>
      <c r="H3514" s="391"/>
      <c r="I3514" s="391"/>
      <c r="J3514" s="391"/>
      <c r="K3514" s="391"/>
      <c r="L3514" s="391"/>
      <c r="M3514" s="391"/>
      <c r="N3514" s="391"/>
      <c r="O3514" s="391"/>
      <c r="P3514" s="391"/>
      <c r="Q3514" s="391"/>
      <c r="R3514" s="391"/>
      <c r="S3514" s="392"/>
      <c r="T3514" s="393"/>
      <c r="U3514" s="393"/>
      <c r="V3514" s="393"/>
      <c r="W3514" s="393"/>
    </row>
    <row r="3515" spans="1:23">
      <c r="A3515" s="386"/>
      <c r="B3515" s="387"/>
      <c r="C3515" s="388"/>
      <c r="D3515" s="389"/>
      <c r="E3515" s="390"/>
      <c r="F3515" s="390"/>
      <c r="G3515" s="391"/>
      <c r="H3515" s="391"/>
      <c r="I3515" s="391"/>
      <c r="J3515" s="391"/>
      <c r="K3515" s="391"/>
      <c r="L3515" s="391"/>
      <c r="M3515" s="391"/>
      <c r="N3515" s="391"/>
      <c r="O3515" s="391"/>
      <c r="P3515" s="391"/>
      <c r="Q3515" s="391"/>
      <c r="R3515" s="391"/>
      <c r="S3515" s="392"/>
      <c r="T3515" s="393"/>
      <c r="U3515" s="393"/>
      <c r="V3515" s="393"/>
      <c r="W3515" s="393"/>
    </row>
    <row r="3516" spans="1:23">
      <c r="A3516" s="386"/>
      <c r="B3516" s="387"/>
      <c r="C3516" s="388"/>
      <c r="D3516" s="389"/>
      <c r="E3516" s="390"/>
      <c r="F3516" s="390"/>
      <c r="G3516" s="391"/>
      <c r="H3516" s="391"/>
      <c r="I3516" s="391"/>
      <c r="J3516" s="391"/>
      <c r="K3516" s="391"/>
      <c r="L3516" s="391"/>
      <c r="M3516" s="391"/>
      <c r="N3516" s="391"/>
      <c r="O3516" s="391"/>
      <c r="P3516" s="391"/>
      <c r="Q3516" s="391"/>
      <c r="R3516" s="391"/>
      <c r="S3516" s="392"/>
      <c r="T3516" s="393"/>
      <c r="U3516" s="393"/>
      <c r="V3516" s="393"/>
      <c r="W3516" s="393"/>
    </row>
    <row r="3517" spans="1:23">
      <c r="A3517" s="386"/>
      <c r="B3517" s="387"/>
      <c r="C3517" s="388"/>
      <c r="D3517" s="389"/>
      <c r="E3517" s="390"/>
      <c r="F3517" s="390"/>
      <c r="G3517" s="391"/>
      <c r="H3517" s="391"/>
      <c r="I3517" s="391"/>
      <c r="J3517" s="391"/>
      <c r="K3517" s="391"/>
      <c r="L3517" s="391"/>
      <c r="M3517" s="391"/>
      <c r="N3517" s="391"/>
      <c r="O3517" s="391"/>
      <c r="P3517" s="391"/>
      <c r="Q3517" s="391"/>
      <c r="R3517" s="391"/>
      <c r="S3517" s="392"/>
      <c r="T3517" s="393"/>
      <c r="U3517" s="393"/>
      <c r="V3517" s="393"/>
      <c r="W3517" s="393"/>
    </row>
    <row r="3518" spans="1:23">
      <c r="A3518" s="386"/>
      <c r="B3518" s="387"/>
      <c r="C3518" s="388"/>
      <c r="D3518" s="389"/>
      <c r="E3518" s="390"/>
      <c r="F3518" s="390"/>
      <c r="G3518" s="391"/>
      <c r="H3518" s="391"/>
      <c r="I3518" s="391"/>
      <c r="J3518" s="391"/>
      <c r="K3518" s="391"/>
      <c r="L3518" s="391"/>
      <c r="M3518" s="391"/>
      <c r="N3518" s="391"/>
      <c r="O3518" s="391"/>
      <c r="P3518" s="391"/>
      <c r="Q3518" s="391"/>
      <c r="R3518" s="391"/>
      <c r="S3518" s="392"/>
      <c r="T3518" s="393"/>
      <c r="U3518" s="393"/>
      <c r="V3518" s="393"/>
      <c r="W3518" s="393"/>
    </row>
    <row r="3519" spans="1:23">
      <c r="A3519" s="386"/>
      <c r="B3519" s="387"/>
      <c r="C3519" s="388"/>
      <c r="D3519" s="389"/>
      <c r="E3519" s="390"/>
      <c r="F3519" s="390"/>
      <c r="G3519" s="391"/>
      <c r="H3519" s="391"/>
      <c r="I3519" s="391"/>
      <c r="J3519" s="391"/>
      <c r="K3519" s="391"/>
      <c r="L3519" s="391"/>
      <c r="M3519" s="391"/>
      <c r="N3519" s="391"/>
      <c r="O3519" s="391"/>
      <c r="P3519" s="391"/>
      <c r="Q3519" s="391"/>
      <c r="R3519" s="391"/>
      <c r="S3519" s="392"/>
      <c r="T3519" s="393"/>
      <c r="U3519" s="393"/>
      <c r="V3519" s="393"/>
      <c r="W3519" s="393"/>
    </row>
    <row r="3520" spans="1:23">
      <c r="A3520" s="386"/>
      <c r="B3520" s="387"/>
      <c r="C3520" s="388"/>
      <c r="D3520" s="389"/>
      <c r="E3520" s="390"/>
      <c r="F3520" s="390"/>
      <c r="G3520" s="391"/>
      <c r="H3520" s="391"/>
      <c r="I3520" s="391"/>
      <c r="J3520" s="391"/>
      <c r="K3520" s="391"/>
      <c r="L3520" s="391"/>
      <c r="M3520" s="391"/>
      <c r="N3520" s="391"/>
      <c r="O3520" s="391"/>
      <c r="P3520" s="391"/>
      <c r="Q3520" s="391"/>
      <c r="R3520" s="391"/>
      <c r="S3520" s="392"/>
      <c r="T3520" s="393"/>
      <c r="U3520" s="393"/>
      <c r="V3520" s="393"/>
      <c r="W3520" s="393"/>
    </row>
    <row r="3521" spans="1:23">
      <c r="A3521" s="386"/>
      <c r="B3521" s="387"/>
      <c r="C3521" s="388"/>
      <c r="D3521" s="389"/>
      <c r="E3521" s="390"/>
      <c r="F3521" s="390"/>
      <c r="G3521" s="391"/>
      <c r="H3521" s="391"/>
      <c r="I3521" s="391"/>
      <c r="J3521" s="391"/>
      <c r="K3521" s="391"/>
      <c r="L3521" s="391"/>
      <c r="M3521" s="391"/>
      <c r="N3521" s="391"/>
      <c r="O3521" s="391"/>
      <c r="P3521" s="391"/>
      <c r="Q3521" s="391"/>
      <c r="R3521" s="391"/>
      <c r="S3521" s="392"/>
      <c r="T3521" s="393"/>
      <c r="U3521" s="393"/>
      <c r="V3521" s="393"/>
      <c r="W3521" s="393"/>
    </row>
    <row r="3522" spans="1:23">
      <c r="A3522" s="386"/>
      <c r="B3522" s="387"/>
      <c r="C3522" s="388"/>
      <c r="D3522" s="389"/>
      <c r="E3522" s="390"/>
      <c r="F3522" s="390"/>
      <c r="G3522" s="391"/>
      <c r="H3522" s="391"/>
      <c r="I3522" s="391"/>
      <c r="J3522" s="391"/>
      <c r="K3522" s="391"/>
      <c r="L3522" s="391"/>
      <c r="M3522" s="391"/>
      <c r="N3522" s="391"/>
      <c r="O3522" s="391"/>
      <c r="P3522" s="391"/>
      <c r="Q3522" s="391"/>
      <c r="R3522" s="391"/>
      <c r="S3522" s="392"/>
      <c r="T3522" s="393"/>
      <c r="U3522" s="393"/>
      <c r="V3522" s="393"/>
      <c r="W3522" s="393"/>
    </row>
    <row r="3523" spans="1:23">
      <c r="A3523" s="386"/>
      <c r="B3523" s="387"/>
      <c r="C3523" s="388"/>
      <c r="D3523" s="389"/>
      <c r="E3523" s="390"/>
      <c r="F3523" s="390"/>
      <c r="G3523" s="391"/>
      <c r="H3523" s="391"/>
      <c r="I3523" s="391"/>
      <c r="J3523" s="391"/>
      <c r="K3523" s="391"/>
      <c r="L3523" s="391"/>
      <c r="M3523" s="391"/>
      <c r="N3523" s="391"/>
      <c r="O3523" s="391"/>
      <c r="P3523" s="391"/>
      <c r="Q3523" s="391"/>
      <c r="R3523" s="391"/>
      <c r="S3523" s="392"/>
      <c r="T3523" s="393"/>
      <c r="U3523" s="393"/>
      <c r="V3523" s="393"/>
      <c r="W3523" s="393"/>
    </row>
    <row r="3524" spans="1:23">
      <c r="A3524" s="386"/>
      <c r="B3524" s="387"/>
      <c r="C3524" s="388"/>
      <c r="D3524" s="389"/>
      <c r="E3524" s="390"/>
      <c r="F3524" s="390"/>
      <c r="G3524" s="391"/>
      <c r="H3524" s="391"/>
      <c r="I3524" s="391"/>
      <c r="J3524" s="391"/>
      <c r="K3524" s="391"/>
      <c r="L3524" s="391"/>
      <c r="M3524" s="391"/>
      <c r="N3524" s="391"/>
      <c r="O3524" s="391"/>
      <c r="P3524" s="391"/>
      <c r="Q3524" s="391"/>
      <c r="R3524" s="391"/>
      <c r="S3524" s="392"/>
      <c r="T3524" s="393"/>
      <c r="U3524" s="393"/>
      <c r="V3524" s="393"/>
      <c r="W3524" s="393"/>
    </row>
    <row r="3525" spans="1:23">
      <c r="A3525" s="386"/>
      <c r="B3525" s="387"/>
      <c r="C3525" s="388"/>
      <c r="D3525" s="389"/>
      <c r="E3525" s="390"/>
      <c r="F3525" s="390"/>
      <c r="G3525" s="391"/>
      <c r="H3525" s="391"/>
      <c r="I3525" s="391"/>
      <c r="J3525" s="391"/>
      <c r="K3525" s="391"/>
      <c r="L3525" s="391"/>
      <c r="M3525" s="391"/>
      <c r="N3525" s="391"/>
      <c r="O3525" s="391"/>
      <c r="P3525" s="391"/>
      <c r="Q3525" s="391"/>
      <c r="R3525" s="391"/>
      <c r="S3525" s="392"/>
      <c r="T3525" s="393"/>
      <c r="U3525" s="393"/>
      <c r="V3525" s="393"/>
      <c r="W3525" s="393"/>
    </row>
    <row r="3526" spans="1:23">
      <c r="A3526" s="386"/>
      <c r="B3526" s="387"/>
      <c r="C3526" s="388"/>
      <c r="D3526" s="389"/>
      <c r="E3526" s="390"/>
      <c r="F3526" s="390"/>
      <c r="G3526" s="391"/>
      <c r="H3526" s="391"/>
      <c r="I3526" s="391"/>
      <c r="J3526" s="391"/>
      <c r="K3526" s="391"/>
      <c r="L3526" s="391"/>
      <c r="M3526" s="391"/>
      <c r="N3526" s="391"/>
      <c r="O3526" s="391"/>
      <c r="P3526" s="391"/>
      <c r="Q3526" s="391"/>
      <c r="R3526" s="391"/>
      <c r="S3526" s="392"/>
      <c r="T3526" s="393"/>
      <c r="U3526" s="393"/>
      <c r="V3526" s="393"/>
      <c r="W3526" s="393"/>
    </row>
    <row r="3527" spans="1:23">
      <c r="A3527" s="386"/>
      <c r="B3527" s="387"/>
      <c r="C3527" s="388"/>
      <c r="D3527" s="389"/>
      <c r="E3527" s="390"/>
      <c r="F3527" s="390"/>
      <c r="G3527" s="391"/>
      <c r="H3527" s="391"/>
      <c r="I3527" s="391"/>
      <c r="J3527" s="391"/>
      <c r="K3527" s="391"/>
      <c r="L3527" s="391"/>
      <c r="M3527" s="391"/>
      <c r="N3527" s="391"/>
      <c r="O3527" s="391"/>
      <c r="P3527" s="391"/>
      <c r="Q3527" s="391"/>
      <c r="R3527" s="391"/>
      <c r="S3527" s="392"/>
      <c r="T3527" s="393"/>
      <c r="U3527" s="393"/>
      <c r="V3527" s="393"/>
      <c r="W3527" s="393"/>
    </row>
    <row r="3528" spans="1:23">
      <c r="A3528" s="386"/>
      <c r="B3528" s="387"/>
      <c r="C3528" s="388"/>
      <c r="D3528" s="389"/>
      <c r="E3528" s="390"/>
      <c r="F3528" s="390"/>
      <c r="G3528" s="391"/>
      <c r="H3528" s="391"/>
      <c r="I3528" s="391"/>
      <c r="J3528" s="391"/>
      <c r="K3528" s="391"/>
      <c r="L3528" s="391"/>
      <c r="M3528" s="391"/>
      <c r="N3528" s="391"/>
      <c r="O3528" s="391"/>
      <c r="P3528" s="391"/>
      <c r="Q3528" s="391"/>
      <c r="R3528" s="391"/>
      <c r="S3528" s="392"/>
      <c r="T3528" s="393"/>
      <c r="U3528" s="393"/>
      <c r="V3528" s="393"/>
      <c r="W3528" s="393"/>
    </row>
    <row r="3529" spans="1:23">
      <c r="A3529" s="386"/>
      <c r="B3529" s="387"/>
      <c r="C3529" s="388"/>
      <c r="D3529" s="389"/>
      <c r="E3529" s="390"/>
      <c r="F3529" s="390"/>
      <c r="G3529" s="391"/>
      <c r="H3529" s="391"/>
      <c r="I3529" s="391"/>
      <c r="J3529" s="391"/>
      <c r="K3529" s="391"/>
      <c r="L3529" s="391"/>
      <c r="M3529" s="391"/>
      <c r="N3529" s="391"/>
      <c r="O3529" s="391"/>
      <c r="P3529" s="391"/>
      <c r="Q3529" s="391"/>
      <c r="R3529" s="391"/>
      <c r="S3529" s="392"/>
      <c r="T3529" s="393"/>
      <c r="U3529" s="393"/>
      <c r="V3529" s="393"/>
      <c r="W3529" s="393"/>
    </row>
    <row r="3530" spans="1:23">
      <c r="A3530" s="386"/>
      <c r="B3530" s="387"/>
      <c r="C3530" s="388"/>
      <c r="D3530" s="389"/>
      <c r="E3530" s="390"/>
      <c r="F3530" s="390"/>
      <c r="G3530" s="391"/>
      <c r="H3530" s="391"/>
      <c r="I3530" s="391"/>
      <c r="J3530" s="391"/>
      <c r="K3530" s="391"/>
      <c r="L3530" s="391"/>
      <c r="M3530" s="391"/>
      <c r="N3530" s="391"/>
      <c r="O3530" s="391"/>
      <c r="P3530" s="391"/>
      <c r="Q3530" s="391"/>
      <c r="R3530" s="391"/>
      <c r="S3530" s="392"/>
      <c r="T3530" s="393"/>
      <c r="U3530" s="393"/>
      <c r="V3530" s="393"/>
      <c r="W3530" s="393"/>
    </row>
    <row r="3531" spans="1:23">
      <c r="A3531" s="386"/>
      <c r="B3531" s="387"/>
      <c r="C3531" s="388"/>
      <c r="D3531" s="389"/>
      <c r="E3531" s="390"/>
      <c r="F3531" s="390"/>
      <c r="G3531" s="391"/>
      <c r="H3531" s="391"/>
      <c r="I3531" s="391"/>
      <c r="J3531" s="391"/>
      <c r="K3531" s="391"/>
      <c r="L3531" s="391"/>
      <c r="M3531" s="391"/>
      <c r="N3531" s="391"/>
      <c r="O3531" s="391"/>
      <c r="P3531" s="391"/>
      <c r="Q3531" s="391"/>
      <c r="R3531" s="391"/>
      <c r="S3531" s="392"/>
      <c r="T3531" s="393"/>
      <c r="U3531" s="393"/>
      <c r="V3531" s="393"/>
      <c r="W3531" s="393"/>
    </row>
    <row r="3532" spans="1:23">
      <c r="A3532" s="386"/>
      <c r="B3532" s="387"/>
      <c r="C3532" s="388"/>
      <c r="D3532" s="389"/>
      <c r="E3532" s="390"/>
      <c r="F3532" s="390"/>
      <c r="G3532" s="391"/>
      <c r="H3532" s="391"/>
      <c r="I3532" s="391"/>
      <c r="J3532" s="391"/>
      <c r="K3532" s="391"/>
      <c r="L3532" s="391"/>
      <c r="M3532" s="391"/>
      <c r="N3532" s="391"/>
      <c r="O3532" s="391"/>
      <c r="P3532" s="391"/>
      <c r="Q3532" s="391"/>
      <c r="R3532" s="391"/>
      <c r="S3532" s="392"/>
      <c r="T3532" s="393"/>
      <c r="U3532" s="393"/>
      <c r="V3532" s="393"/>
      <c r="W3532" s="393"/>
    </row>
    <row r="3533" spans="1:23">
      <c r="A3533" s="386"/>
      <c r="B3533" s="387"/>
      <c r="C3533" s="388"/>
      <c r="D3533" s="389"/>
      <c r="E3533" s="390"/>
      <c r="F3533" s="390"/>
      <c r="G3533" s="391"/>
      <c r="H3533" s="391"/>
      <c r="I3533" s="391"/>
      <c r="J3533" s="391"/>
      <c r="K3533" s="391"/>
      <c r="L3533" s="391"/>
      <c r="M3533" s="391"/>
      <c r="N3533" s="391"/>
      <c r="O3533" s="391"/>
      <c r="P3533" s="391"/>
      <c r="Q3533" s="391"/>
      <c r="R3533" s="391"/>
      <c r="S3533" s="392"/>
      <c r="T3533" s="393"/>
      <c r="U3533" s="393"/>
      <c r="V3533" s="393"/>
      <c r="W3533" s="393"/>
    </row>
    <row r="3534" spans="1:23">
      <c r="A3534" s="386"/>
      <c r="B3534" s="387"/>
      <c r="C3534" s="388"/>
      <c r="D3534" s="389"/>
      <c r="E3534" s="390"/>
      <c r="F3534" s="390"/>
      <c r="G3534" s="391"/>
      <c r="H3534" s="391"/>
      <c r="I3534" s="391"/>
      <c r="J3534" s="391"/>
      <c r="K3534" s="391"/>
      <c r="L3534" s="391"/>
      <c r="M3534" s="391"/>
      <c r="N3534" s="391"/>
      <c r="O3534" s="391"/>
      <c r="P3534" s="391"/>
      <c r="Q3534" s="391"/>
      <c r="R3534" s="391"/>
      <c r="S3534" s="392"/>
      <c r="T3534" s="393"/>
      <c r="U3534" s="393"/>
      <c r="V3534" s="393"/>
      <c r="W3534" s="393"/>
    </row>
    <row r="3535" spans="1:23">
      <c r="A3535" s="386"/>
      <c r="B3535" s="387"/>
      <c r="C3535" s="388"/>
      <c r="D3535" s="389"/>
      <c r="E3535" s="390"/>
      <c r="F3535" s="390"/>
      <c r="G3535" s="391"/>
      <c r="H3535" s="391"/>
      <c r="I3535" s="391"/>
      <c r="J3535" s="391"/>
      <c r="K3535" s="391"/>
      <c r="L3535" s="391"/>
      <c r="M3535" s="391"/>
      <c r="N3535" s="391"/>
      <c r="O3535" s="391"/>
      <c r="P3535" s="391"/>
      <c r="Q3535" s="391"/>
      <c r="R3535" s="391"/>
      <c r="S3535" s="392"/>
      <c r="T3535" s="393"/>
      <c r="U3535" s="393"/>
      <c r="V3535" s="393"/>
      <c r="W3535" s="393"/>
    </row>
    <row r="3536" spans="1:23">
      <c r="A3536" s="386"/>
      <c r="B3536" s="387"/>
      <c r="C3536" s="388"/>
      <c r="D3536" s="389"/>
      <c r="E3536" s="390"/>
      <c r="F3536" s="390"/>
      <c r="G3536" s="391"/>
      <c r="H3536" s="391"/>
      <c r="I3536" s="391"/>
      <c r="J3536" s="391"/>
      <c r="K3536" s="391"/>
      <c r="L3536" s="391"/>
      <c r="M3536" s="391"/>
      <c r="N3536" s="391"/>
      <c r="O3536" s="391"/>
      <c r="P3536" s="391"/>
      <c r="Q3536" s="391"/>
      <c r="R3536" s="391"/>
      <c r="S3536" s="392"/>
      <c r="T3536" s="393"/>
      <c r="U3536" s="393"/>
      <c r="V3536" s="393"/>
      <c r="W3536" s="393"/>
    </row>
    <row r="3537" spans="1:23">
      <c r="A3537" s="386"/>
      <c r="B3537" s="387"/>
      <c r="C3537" s="388"/>
      <c r="D3537" s="389"/>
      <c r="E3537" s="390"/>
      <c r="F3537" s="390"/>
      <c r="G3537" s="391"/>
      <c r="H3537" s="391"/>
      <c r="I3537" s="391"/>
      <c r="J3537" s="391"/>
      <c r="K3537" s="391"/>
      <c r="L3537" s="391"/>
      <c r="M3537" s="391"/>
      <c r="N3537" s="391"/>
      <c r="O3537" s="391"/>
      <c r="P3537" s="391"/>
      <c r="Q3537" s="391"/>
      <c r="R3537" s="391"/>
      <c r="S3537" s="392"/>
      <c r="T3537" s="393"/>
      <c r="U3537" s="393"/>
      <c r="V3537" s="393"/>
      <c r="W3537" s="393"/>
    </row>
    <row r="3538" spans="1:23">
      <c r="A3538" s="386"/>
      <c r="B3538" s="387"/>
      <c r="C3538" s="388"/>
      <c r="D3538" s="389"/>
      <c r="E3538" s="390"/>
      <c r="F3538" s="390"/>
      <c r="G3538" s="391"/>
      <c r="H3538" s="391"/>
      <c r="I3538" s="391"/>
      <c r="J3538" s="391"/>
      <c r="K3538" s="391"/>
      <c r="L3538" s="391"/>
      <c r="M3538" s="391"/>
      <c r="N3538" s="391"/>
      <c r="O3538" s="391"/>
      <c r="P3538" s="391"/>
      <c r="Q3538" s="391"/>
      <c r="R3538" s="391"/>
      <c r="S3538" s="392"/>
      <c r="T3538" s="393"/>
      <c r="U3538" s="393"/>
      <c r="V3538" s="393"/>
      <c r="W3538" s="393"/>
    </row>
    <row r="3539" spans="1:23">
      <c r="A3539" s="386"/>
      <c r="B3539" s="387"/>
      <c r="C3539" s="388"/>
      <c r="D3539" s="389"/>
      <c r="E3539" s="390"/>
      <c r="F3539" s="390"/>
      <c r="G3539" s="391"/>
      <c r="H3539" s="391"/>
      <c r="I3539" s="391"/>
      <c r="J3539" s="391"/>
      <c r="K3539" s="391"/>
      <c r="L3539" s="391"/>
      <c r="M3539" s="391"/>
      <c r="N3539" s="391"/>
      <c r="O3539" s="391"/>
      <c r="P3539" s="391"/>
      <c r="Q3539" s="391"/>
      <c r="R3539" s="391"/>
      <c r="S3539" s="392"/>
      <c r="T3539" s="393"/>
      <c r="U3539" s="393"/>
      <c r="V3539" s="393"/>
      <c r="W3539" s="393"/>
    </row>
    <row r="3540" spans="1:23">
      <c r="A3540" s="386"/>
      <c r="B3540" s="387"/>
      <c r="C3540" s="388"/>
      <c r="D3540" s="389"/>
      <c r="E3540" s="390"/>
      <c r="F3540" s="390"/>
      <c r="G3540" s="391"/>
      <c r="H3540" s="391"/>
      <c r="I3540" s="391"/>
      <c r="J3540" s="391"/>
      <c r="K3540" s="391"/>
      <c r="L3540" s="391"/>
      <c r="M3540" s="391"/>
      <c r="N3540" s="391"/>
      <c r="O3540" s="391"/>
      <c r="P3540" s="391"/>
      <c r="Q3540" s="391"/>
      <c r="R3540" s="391"/>
      <c r="S3540" s="392"/>
      <c r="T3540" s="393"/>
      <c r="U3540" s="393"/>
      <c r="V3540" s="393"/>
      <c r="W3540" s="393"/>
    </row>
    <row r="3541" spans="1:23">
      <c r="A3541" s="386"/>
      <c r="B3541" s="387"/>
      <c r="C3541" s="388"/>
      <c r="D3541" s="389"/>
      <c r="E3541" s="390"/>
      <c r="F3541" s="390"/>
      <c r="G3541" s="391"/>
      <c r="H3541" s="391"/>
      <c r="I3541" s="391"/>
      <c r="J3541" s="391"/>
      <c r="K3541" s="391"/>
      <c r="L3541" s="391"/>
      <c r="M3541" s="391"/>
      <c r="N3541" s="391"/>
      <c r="O3541" s="391"/>
      <c r="P3541" s="391"/>
      <c r="Q3541" s="391"/>
      <c r="R3541" s="391"/>
      <c r="S3541" s="392"/>
      <c r="T3541" s="393"/>
      <c r="U3541" s="393"/>
      <c r="V3541" s="393"/>
      <c r="W3541" s="393"/>
    </row>
    <row r="3542" spans="1:23">
      <c r="A3542" s="386"/>
      <c r="B3542" s="387"/>
      <c r="C3542" s="388"/>
      <c r="D3542" s="389"/>
      <c r="E3542" s="390"/>
      <c r="F3542" s="390"/>
      <c r="G3542" s="391"/>
      <c r="H3542" s="391"/>
      <c r="I3542" s="391"/>
      <c r="J3542" s="391"/>
      <c r="K3542" s="391"/>
      <c r="L3542" s="391"/>
      <c r="M3542" s="391"/>
      <c r="N3542" s="391"/>
      <c r="O3542" s="391"/>
      <c r="P3542" s="391"/>
      <c r="Q3542" s="391"/>
      <c r="R3542" s="391"/>
      <c r="S3542" s="392"/>
      <c r="T3542" s="393"/>
      <c r="U3542" s="393"/>
      <c r="V3542" s="393"/>
      <c r="W3542" s="393"/>
    </row>
    <row r="3543" spans="1:23">
      <c r="A3543" s="386"/>
      <c r="B3543" s="387"/>
      <c r="C3543" s="388"/>
      <c r="D3543" s="389"/>
      <c r="E3543" s="390"/>
      <c r="F3543" s="390"/>
      <c r="G3543" s="391"/>
      <c r="H3543" s="391"/>
      <c r="I3543" s="391"/>
      <c r="J3543" s="391"/>
      <c r="K3543" s="391"/>
      <c r="L3543" s="391"/>
      <c r="M3543" s="391"/>
      <c r="N3543" s="391"/>
      <c r="O3543" s="391"/>
      <c r="P3543" s="391"/>
      <c r="Q3543" s="391"/>
      <c r="R3543" s="391"/>
      <c r="S3543" s="392"/>
      <c r="T3543" s="393"/>
      <c r="U3543" s="393"/>
      <c r="V3543" s="393"/>
      <c r="W3543" s="393"/>
    </row>
    <row r="3544" spans="1:23">
      <c r="A3544" s="386"/>
      <c r="B3544" s="387"/>
      <c r="C3544" s="388"/>
      <c r="D3544" s="389"/>
      <c r="E3544" s="390"/>
      <c r="F3544" s="390"/>
      <c r="G3544" s="391"/>
      <c r="H3544" s="391"/>
      <c r="I3544" s="391"/>
      <c r="J3544" s="391"/>
      <c r="K3544" s="391"/>
      <c r="L3544" s="391"/>
      <c r="M3544" s="391"/>
      <c r="N3544" s="391"/>
      <c r="O3544" s="391"/>
      <c r="P3544" s="391"/>
      <c r="Q3544" s="391"/>
      <c r="R3544" s="391"/>
      <c r="S3544" s="392"/>
      <c r="T3544" s="393"/>
      <c r="U3544" s="393"/>
      <c r="V3544" s="393"/>
      <c r="W3544" s="393"/>
    </row>
    <row r="3545" spans="1:23">
      <c r="A3545" s="386"/>
      <c r="B3545" s="387"/>
      <c r="C3545" s="388"/>
      <c r="D3545" s="389"/>
      <c r="E3545" s="390"/>
      <c r="F3545" s="390"/>
      <c r="G3545" s="391"/>
      <c r="H3545" s="391"/>
      <c r="I3545" s="391"/>
      <c r="J3545" s="391"/>
      <c r="K3545" s="391"/>
      <c r="L3545" s="391"/>
      <c r="M3545" s="391"/>
      <c r="N3545" s="391"/>
      <c r="O3545" s="391"/>
      <c r="P3545" s="391"/>
      <c r="Q3545" s="391"/>
      <c r="R3545" s="391"/>
      <c r="S3545" s="392"/>
      <c r="T3545" s="393"/>
      <c r="U3545" s="393"/>
      <c r="V3545" s="393"/>
      <c r="W3545" s="393"/>
    </row>
    <row r="3546" spans="1:23">
      <c r="A3546" s="386"/>
      <c r="B3546" s="387"/>
      <c r="C3546" s="388"/>
      <c r="D3546" s="389"/>
      <c r="E3546" s="390"/>
      <c r="F3546" s="390"/>
      <c r="G3546" s="391"/>
      <c r="H3546" s="391"/>
      <c r="I3546" s="391"/>
      <c r="J3546" s="391"/>
      <c r="K3546" s="391"/>
      <c r="L3546" s="391"/>
      <c r="M3546" s="391"/>
      <c r="N3546" s="391"/>
      <c r="O3546" s="391"/>
      <c r="P3546" s="391"/>
      <c r="Q3546" s="391"/>
      <c r="R3546" s="391"/>
      <c r="S3546" s="392"/>
      <c r="T3546" s="393"/>
      <c r="U3546" s="393"/>
      <c r="V3546" s="393"/>
      <c r="W3546" s="393"/>
    </row>
    <row r="3547" spans="1:23">
      <c r="A3547" s="386"/>
      <c r="B3547" s="387"/>
      <c r="C3547" s="388"/>
      <c r="D3547" s="389"/>
      <c r="E3547" s="390"/>
      <c r="F3547" s="390"/>
      <c r="G3547" s="391"/>
      <c r="H3547" s="391"/>
      <c r="I3547" s="391"/>
      <c r="J3547" s="391"/>
      <c r="K3547" s="391"/>
      <c r="L3547" s="391"/>
      <c r="M3547" s="391"/>
      <c r="N3547" s="391"/>
      <c r="O3547" s="391"/>
      <c r="P3547" s="391"/>
      <c r="Q3547" s="391"/>
      <c r="R3547" s="391"/>
      <c r="S3547" s="392"/>
      <c r="T3547" s="393"/>
      <c r="U3547" s="393"/>
      <c r="V3547" s="393"/>
      <c r="W3547" s="393"/>
    </row>
    <row r="3548" spans="1:23">
      <c r="A3548" s="386"/>
      <c r="B3548" s="387"/>
      <c r="C3548" s="388"/>
      <c r="D3548" s="389"/>
      <c r="E3548" s="390"/>
      <c r="F3548" s="390"/>
      <c r="G3548" s="391"/>
      <c r="H3548" s="391"/>
      <c r="I3548" s="391"/>
      <c r="J3548" s="391"/>
      <c r="K3548" s="391"/>
      <c r="L3548" s="391"/>
      <c r="M3548" s="391"/>
      <c r="N3548" s="391"/>
      <c r="O3548" s="391"/>
      <c r="P3548" s="391"/>
      <c r="Q3548" s="391"/>
      <c r="R3548" s="391"/>
      <c r="S3548" s="392"/>
      <c r="T3548" s="393"/>
      <c r="U3548" s="393"/>
      <c r="V3548" s="393"/>
      <c r="W3548" s="393"/>
    </row>
    <row r="3549" spans="1:23">
      <c r="A3549" s="386"/>
      <c r="B3549" s="387"/>
      <c r="C3549" s="388"/>
      <c r="D3549" s="389"/>
      <c r="E3549" s="390"/>
      <c r="F3549" s="390"/>
      <c r="G3549" s="391"/>
      <c r="H3549" s="391"/>
      <c r="I3549" s="391"/>
      <c r="J3549" s="391"/>
      <c r="K3549" s="391"/>
      <c r="L3549" s="391"/>
      <c r="M3549" s="391"/>
      <c r="N3549" s="391"/>
      <c r="O3549" s="391"/>
      <c r="P3549" s="391"/>
      <c r="Q3549" s="391"/>
      <c r="R3549" s="391"/>
      <c r="S3549" s="392"/>
      <c r="T3549" s="393"/>
      <c r="U3549" s="393"/>
      <c r="V3549" s="393"/>
      <c r="W3549" s="393"/>
    </row>
    <row r="3550" spans="1:23">
      <c r="A3550" s="386"/>
      <c r="B3550" s="387"/>
      <c r="C3550" s="388"/>
      <c r="D3550" s="389"/>
      <c r="E3550" s="390"/>
      <c r="F3550" s="390"/>
      <c r="G3550" s="391"/>
      <c r="H3550" s="391"/>
      <c r="I3550" s="391"/>
      <c r="J3550" s="391"/>
      <c r="K3550" s="391"/>
      <c r="L3550" s="391"/>
      <c r="M3550" s="391"/>
      <c r="N3550" s="391"/>
      <c r="O3550" s="391"/>
      <c r="P3550" s="391"/>
      <c r="Q3550" s="391"/>
      <c r="R3550" s="391"/>
      <c r="S3550" s="392"/>
      <c r="T3550" s="393"/>
      <c r="U3550" s="393"/>
      <c r="V3550" s="393"/>
      <c r="W3550" s="393"/>
    </row>
    <row r="3551" spans="1:23">
      <c r="A3551" s="386"/>
      <c r="B3551" s="387"/>
      <c r="C3551" s="388"/>
      <c r="D3551" s="389"/>
      <c r="E3551" s="390"/>
      <c r="F3551" s="390"/>
      <c r="G3551" s="391"/>
      <c r="H3551" s="391"/>
      <c r="I3551" s="391"/>
      <c r="J3551" s="391"/>
      <c r="K3551" s="391"/>
      <c r="L3551" s="391"/>
      <c r="M3551" s="391"/>
      <c r="N3551" s="391"/>
      <c r="O3551" s="391"/>
      <c r="P3551" s="391"/>
      <c r="Q3551" s="391"/>
      <c r="R3551" s="391"/>
      <c r="S3551" s="392"/>
      <c r="T3551" s="393"/>
      <c r="U3551" s="393"/>
      <c r="V3551" s="393"/>
      <c r="W3551" s="393"/>
    </row>
    <row r="3552" spans="1:23">
      <c r="A3552" s="386"/>
      <c r="B3552" s="387"/>
      <c r="C3552" s="388"/>
      <c r="D3552" s="389"/>
      <c r="E3552" s="390"/>
      <c r="F3552" s="390"/>
      <c r="G3552" s="391"/>
      <c r="H3552" s="391"/>
      <c r="I3552" s="391"/>
      <c r="J3552" s="391"/>
      <c r="K3552" s="391"/>
      <c r="L3552" s="391"/>
      <c r="M3552" s="391"/>
      <c r="N3552" s="391"/>
      <c r="O3552" s="391"/>
      <c r="P3552" s="391"/>
      <c r="Q3552" s="391"/>
      <c r="R3552" s="391"/>
      <c r="S3552" s="392"/>
      <c r="T3552" s="393"/>
      <c r="U3552" s="393"/>
      <c r="V3552" s="393"/>
      <c r="W3552" s="393"/>
    </row>
    <row r="3553" spans="1:23">
      <c r="A3553" s="386"/>
      <c r="B3553" s="387"/>
      <c r="C3553" s="388"/>
      <c r="D3553" s="389"/>
      <c r="E3553" s="390"/>
      <c r="F3553" s="390"/>
      <c r="G3553" s="391"/>
      <c r="H3553" s="391"/>
      <c r="I3553" s="391"/>
      <c r="J3553" s="391"/>
      <c r="K3553" s="391"/>
      <c r="L3553" s="391"/>
      <c r="M3553" s="391"/>
      <c r="N3553" s="391"/>
      <c r="O3553" s="391"/>
      <c r="P3553" s="391"/>
      <c r="Q3553" s="391"/>
      <c r="R3553" s="391"/>
      <c r="S3553" s="392"/>
      <c r="T3553" s="393"/>
      <c r="U3553" s="393"/>
      <c r="V3553" s="393"/>
      <c r="W3553" s="393"/>
    </row>
    <row r="3554" spans="1:23">
      <c r="A3554" s="386"/>
      <c r="B3554" s="387"/>
      <c r="C3554" s="388"/>
      <c r="D3554" s="389"/>
      <c r="E3554" s="390"/>
      <c r="F3554" s="390"/>
      <c r="G3554" s="391"/>
      <c r="H3554" s="391"/>
      <c r="I3554" s="391"/>
      <c r="J3554" s="391"/>
      <c r="K3554" s="391"/>
      <c r="L3554" s="391"/>
      <c r="M3554" s="391"/>
      <c r="N3554" s="391"/>
      <c r="O3554" s="391"/>
      <c r="P3554" s="391"/>
      <c r="Q3554" s="391"/>
      <c r="R3554" s="391"/>
      <c r="S3554" s="392"/>
      <c r="T3554" s="393"/>
      <c r="U3554" s="393"/>
      <c r="V3554" s="393"/>
      <c r="W3554" s="393"/>
    </row>
    <row r="3555" spans="1:23">
      <c r="A3555" s="386"/>
      <c r="B3555" s="387"/>
      <c r="C3555" s="388"/>
      <c r="D3555" s="389"/>
      <c r="E3555" s="390"/>
      <c r="F3555" s="390"/>
      <c r="G3555" s="391"/>
      <c r="H3555" s="391"/>
      <c r="I3555" s="391"/>
      <c r="J3555" s="391"/>
      <c r="K3555" s="391"/>
      <c r="L3555" s="391"/>
      <c r="M3555" s="391"/>
      <c r="N3555" s="391"/>
      <c r="O3555" s="391"/>
      <c r="P3555" s="391"/>
      <c r="Q3555" s="391"/>
      <c r="R3555" s="391"/>
      <c r="S3555" s="392"/>
      <c r="T3555" s="393"/>
      <c r="U3555" s="393"/>
      <c r="V3555" s="393"/>
      <c r="W3555" s="393"/>
    </row>
    <row r="3556" spans="1:23">
      <c r="A3556" s="386"/>
      <c r="B3556" s="387"/>
      <c r="C3556" s="388"/>
      <c r="D3556" s="389"/>
      <c r="E3556" s="390"/>
      <c r="F3556" s="390"/>
      <c r="G3556" s="391"/>
      <c r="H3556" s="391"/>
      <c r="I3556" s="391"/>
      <c r="J3556" s="391"/>
      <c r="K3556" s="391"/>
      <c r="L3556" s="391"/>
      <c r="M3556" s="391"/>
      <c r="N3556" s="391"/>
      <c r="O3556" s="391"/>
      <c r="P3556" s="391"/>
      <c r="Q3556" s="391"/>
      <c r="R3556" s="391"/>
      <c r="S3556" s="392"/>
      <c r="T3556" s="393"/>
      <c r="U3556" s="393"/>
      <c r="V3556" s="393"/>
      <c r="W3556" s="393"/>
    </row>
    <row r="3557" spans="1:23">
      <c r="A3557" s="386"/>
      <c r="B3557" s="387"/>
      <c r="C3557" s="388"/>
      <c r="D3557" s="389"/>
      <c r="E3557" s="390"/>
      <c r="F3557" s="390"/>
      <c r="G3557" s="391"/>
      <c r="H3557" s="391"/>
      <c r="I3557" s="391"/>
      <c r="J3557" s="391"/>
      <c r="K3557" s="391"/>
      <c r="L3557" s="391"/>
      <c r="M3557" s="391"/>
      <c r="N3557" s="391"/>
      <c r="O3557" s="391"/>
      <c r="P3557" s="391"/>
      <c r="Q3557" s="391"/>
      <c r="R3557" s="391"/>
      <c r="S3557" s="392"/>
      <c r="T3557" s="393"/>
      <c r="U3557" s="393"/>
      <c r="V3557" s="393"/>
      <c r="W3557" s="393"/>
    </row>
    <row r="3558" spans="1:23">
      <c r="A3558" s="386"/>
      <c r="B3558" s="387"/>
      <c r="C3558" s="388"/>
      <c r="D3558" s="389"/>
      <c r="E3558" s="390"/>
      <c r="F3558" s="390"/>
      <c r="G3558" s="391"/>
      <c r="H3558" s="391"/>
      <c r="I3558" s="391"/>
      <c r="J3558" s="391"/>
      <c r="K3558" s="391"/>
      <c r="L3558" s="391"/>
      <c r="M3558" s="391"/>
      <c r="N3558" s="391"/>
      <c r="O3558" s="391"/>
      <c r="P3558" s="391"/>
      <c r="Q3558" s="391"/>
      <c r="R3558" s="391"/>
      <c r="S3558" s="392"/>
      <c r="T3558" s="393"/>
      <c r="U3558" s="393"/>
      <c r="V3558" s="393"/>
      <c r="W3558" s="393"/>
    </row>
    <row r="3559" spans="1:23">
      <c r="A3559" s="386"/>
      <c r="B3559" s="387"/>
      <c r="C3559" s="388"/>
      <c r="D3559" s="389"/>
      <c r="E3559" s="390"/>
      <c r="F3559" s="390"/>
      <c r="G3559" s="391"/>
      <c r="H3559" s="391"/>
      <c r="I3559" s="391"/>
      <c r="J3559" s="391"/>
      <c r="K3559" s="391"/>
      <c r="L3559" s="391"/>
      <c r="M3559" s="391"/>
      <c r="N3559" s="391"/>
      <c r="O3559" s="391"/>
      <c r="P3559" s="391"/>
      <c r="Q3559" s="391"/>
      <c r="R3559" s="391"/>
      <c r="S3559" s="392"/>
      <c r="T3559" s="393"/>
      <c r="U3559" s="393"/>
      <c r="V3559" s="393"/>
      <c r="W3559" s="393"/>
    </row>
    <row r="3560" spans="1:23">
      <c r="A3560" s="386"/>
      <c r="B3560" s="387"/>
      <c r="C3560" s="388"/>
      <c r="D3560" s="389"/>
      <c r="E3560" s="390"/>
      <c r="F3560" s="390"/>
      <c r="G3560" s="391"/>
      <c r="H3560" s="391"/>
      <c r="I3560" s="391"/>
      <c r="J3560" s="391"/>
      <c r="K3560" s="391"/>
      <c r="L3560" s="391"/>
      <c r="M3560" s="391"/>
      <c r="N3560" s="391"/>
      <c r="O3560" s="391"/>
      <c r="P3560" s="391"/>
      <c r="Q3560" s="391"/>
      <c r="R3560" s="391"/>
      <c r="S3560" s="392"/>
      <c r="T3560" s="393"/>
      <c r="U3560" s="393"/>
      <c r="V3560" s="393"/>
      <c r="W3560" s="393"/>
    </row>
    <row r="3561" spans="1:23">
      <c r="A3561" s="386"/>
      <c r="B3561" s="387"/>
      <c r="C3561" s="388"/>
      <c r="D3561" s="389"/>
      <c r="E3561" s="390"/>
      <c r="F3561" s="390"/>
      <c r="G3561" s="391"/>
      <c r="H3561" s="391"/>
      <c r="I3561" s="391"/>
      <c r="J3561" s="391"/>
      <c r="K3561" s="391"/>
      <c r="L3561" s="391"/>
      <c r="M3561" s="391"/>
      <c r="N3561" s="391"/>
      <c r="O3561" s="391"/>
      <c r="P3561" s="391"/>
      <c r="Q3561" s="391"/>
      <c r="R3561" s="391"/>
      <c r="S3561" s="392"/>
      <c r="T3561" s="393"/>
      <c r="U3561" s="393"/>
      <c r="V3561" s="393"/>
      <c r="W3561" s="393"/>
    </row>
    <row r="3562" spans="1:23">
      <c r="A3562" s="386"/>
      <c r="B3562" s="387"/>
      <c r="C3562" s="388"/>
      <c r="D3562" s="389"/>
      <c r="E3562" s="390"/>
      <c r="F3562" s="390"/>
      <c r="G3562" s="391"/>
      <c r="H3562" s="391"/>
      <c r="I3562" s="391"/>
      <c r="J3562" s="391"/>
      <c r="K3562" s="391"/>
      <c r="L3562" s="391"/>
      <c r="M3562" s="391"/>
      <c r="N3562" s="391"/>
      <c r="O3562" s="391"/>
      <c r="P3562" s="391"/>
      <c r="Q3562" s="391"/>
      <c r="R3562" s="391"/>
      <c r="S3562" s="392"/>
      <c r="T3562" s="393"/>
      <c r="U3562" s="393"/>
      <c r="V3562" s="393"/>
      <c r="W3562" s="393"/>
    </row>
    <row r="3563" spans="1:23">
      <c r="A3563" s="386"/>
      <c r="B3563" s="387"/>
      <c r="C3563" s="388"/>
      <c r="D3563" s="389"/>
      <c r="E3563" s="390"/>
      <c r="F3563" s="390"/>
      <c r="G3563" s="391"/>
      <c r="H3563" s="391"/>
      <c r="I3563" s="391"/>
      <c r="J3563" s="391"/>
      <c r="K3563" s="391"/>
      <c r="L3563" s="391"/>
      <c r="M3563" s="391"/>
      <c r="N3563" s="391"/>
      <c r="O3563" s="391"/>
      <c r="P3563" s="391"/>
      <c r="Q3563" s="391"/>
      <c r="R3563" s="391"/>
      <c r="S3563" s="392"/>
      <c r="T3563" s="393"/>
      <c r="U3563" s="393"/>
      <c r="V3563" s="393"/>
      <c r="W3563" s="393"/>
    </row>
    <row r="3564" spans="1:23">
      <c r="A3564" s="386"/>
      <c r="B3564" s="387"/>
      <c r="C3564" s="388"/>
      <c r="D3564" s="389"/>
      <c r="E3564" s="390"/>
      <c r="F3564" s="390"/>
      <c r="G3564" s="391"/>
      <c r="H3564" s="391"/>
      <c r="I3564" s="391"/>
      <c r="J3564" s="391"/>
      <c r="K3564" s="391"/>
      <c r="L3564" s="391"/>
      <c r="M3564" s="391"/>
      <c r="N3564" s="391"/>
      <c r="O3564" s="391"/>
      <c r="P3564" s="391"/>
      <c r="Q3564" s="391"/>
      <c r="R3564" s="391"/>
      <c r="S3564" s="392"/>
      <c r="T3564" s="393"/>
      <c r="U3564" s="393"/>
      <c r="V3564" s="393"/>
      <c r="W3564" s="393"/>
    </row>
    <row r="3565" spans="1:23">
      <c r="A3565" s="386"/>
      <c r="B3565" s="387"/>
      <c r="C3565" s="388"/>
      <c r="D3565" s="389"/>
      <c r="E3565" s="390"/>
      <c r="F3565" s="390"/>
      <c r="G3565" s="391"/>
      <c r="H3565" s="391"/>
      <c r="I3565" s="391"/>
      <c r="J3565" s="391"/>
      <c r="K3565" s="391"/>
      <c r="L3565" s="391"/>
      <c r="M3565" s="391"/>
      <c r="N3565" s="391"/>
      <c r="O3565" s="391"/>
      <c r="P3565" s="391"/>
      <c r="Q3565" s="391"/>
      <c r="R3565" s="391"/>
      <c r="S3565" s="392"/>
      <c r="T3565" s="393"/>
      <c r="U3565" s="393"/>
      <c r="V3565" s="393"/>
      <c r="W3565" s="393"/>
    </row>
    <row r="3566" spans="1:23">
      <c r="A3566" s="386"/>
      <c r="B3566" s="387"/>
      <c r="C3566" s="388"/>
      <c r="D3566" s="389"/>
      <c r="E3566" s="390"/>
      <c r="F3566" s="390"/>
      <c r="G3566" s="391"/>
      <c r="H3566" s="391"/>
      <c r="I3566" s="391"/>
      <c r="J3566" s="391"/>
      <c r="K3566" s="391"/>
      <c r="L3566" s="391"/>
      <c r="M3566" s="391"/>
      <c r="N3566" s="391"/>
      <c r="O3566" s="391"/>
      <c r="P3566" s="391"/>
      <c r="Q3566" s="391"/>
      <c r="R3566" s="391"/>
      <c r="S3566" s="392"/>
      <c r="T3566" s="393"/>
      <c r="U3566" s="393"/>
      <c r="V3566" s="393"/>
      <c r="W3566" s="393"/>
    </row>
    <row r="3567" spans="1:23">
      <c r="A3567" s="386"/>
      <c r="B3567" s="387"/>
      <c r="C3567" s="388"/>
      <c r="D3567" s="389"/>
      <c r="E3567" s="390"/>
      <c r="F3567" s="390"/>
      <c r="G3567" s="391"/>
      <c r="H3567" s="391"/>
      <c r="I3567" s="391"/>
      <c r="J3567" s="391"/>
      <c r="K3567" s="391"/>
      <c r="L3567" s="391"/>
      <c r="M3567" s="391"/>
      <c r="N3567" s="391"/>
      <c r="O3567" s="391"/>
      <c r="P3567" s="391"/>
      <c r="Q3567" s="391"/>
      <c r="R3567" s="391"/>
      <c r="S3567" s="392"/>
      <c r="T3567" s="393"/>
      <c r="U3567" s="393"/>
      <c r="V3567" s="393"/>
      <c r="W3567" s="393"/>
    </row>
    <row r="3568" spans="1:23">
      <c r="A3568" s="386"/>
      <c r="B3568" s="387"/>
      <c r="C3568" s="388"/>
      <c r="D3568" s="389"/>
      <c r="E3568" s="390"/>
      <c r="F3568" s="390"/>
      <c r="G3568" s="391"/>
      <c r="H3568" s="391"/>
      <c r="I3568" s="391"/>
      <c r="J3568" s="391"/>
      <c r="K3568" s="391"/>
      <c r="L3568" s="391"/>
      <c r="M3568" s="391"/>
      <c r="N3568" s="391"/>
      <c r="O3568" s="391"/>
      <c r="P3568" s="391"/>
      <c r="Q3568" s="391"/>
      <c r="R3568" s="391"/>
      <c r="S3568" s="392"/>
      <c r="T3568" s="393"/>
      <c r="U3568" s="393"/>
      <c r="V3568" s="393"/>
      <c r="W3568" s="393"/>
    </row>
    <row r="3569" spans="1:23">
      <c r="A3569" s="386"/>
      <c r="B3569" s="387"/>
      <c r="C3569" s="388"/>
      <c r="D3569" s="389"/>
      <c r="E3569" s="390"/>
      <c r="F3569" s="390"/>
      <c r="G3569" s="391"/>
      <c r="H3569" s="391"/>
      <c r="I3569" s="391"/>
      <c r="J3569" s="391"/>
      <c r="K3569" s="391"/>
      <c r="L3569" s="391"/>
      <c r="M3569" s="391"/>
      <c r="N3569" s="391"/>
      <c r="O3569" s="391"/>
      <c r="P3569" s="391"/>
      <c r="Q3569" s="391"/>
      <c r="R3569" s="391"/>
      <c r="S3569" s="392"/>
      <c r="T3569" s="393"/>
      <c r="U3569" s="393"/>
      <c r="V3569" s="393"/>
      <c r="W3569" s="393"/>
    </row>
    <row r="3570" spans="1:23">
      <c r="A3570" s="386"/>
      <c r="B3570" s="387"/>
      <c r="C3570" s="388"/>
      <c r="D3570" s="389"/>
      <c r="E3570" s="390"/>
      <c r="F3570" s="390"/>
      <c r="G3570" s="391"/>
      <c r="H3570" s="391"/>
      <c r="I3570" s="391"/>
      <c r="J3570" s="391"/>
      <c r="K3570" s="391"/>
      <c r="L3570" s="391"/>
      <c r="M3570" s="391"/>
      <c r="N3570" s="391"/>
      <c r="O3570" s="391"/>
      <c r="P3570" s="391"/>
      <c r="Q3570" s="391"/>
      <c r="R3570" s="391"/>
      <c r="S3570" s="392"/>
      <c r="T3570" s="393"/>
      <c r="U3570" s="393"/>
      <c r="V3570" s="393"/>
      <c r="W3570" s="393"/>
    </row>
    <row r="3571" spans="1:23">
      <c r="A3571" s="386"/>
      <c r="B3571" s="387"/>
      <c r="C3571" s="388"/>
      <c r="D3571" s="389"/>
      <c r="E3571" s="390"/>
      <c r="F3571" s="390"/>
      <c r="G3571" s="391"/>
      <c r="H3571" s="391"/>
      <c r="I3571" s="391"/>
      <c r="J3571" s="391"/>
      <c r="K3571" s="391"/>
      <c r="L3571" s="391"/>
      <c r="M3571" s="391"/>
      <c r="N3571" s="391"/>
      <c r="O3571" s="391"/>
      <c r="P3571" s="391"/>
      <c r="Q3571" s="391"/>
      <c r="R3571" s="391"/>
      <c r="S3571" s="392"/>
      <c r="T3571" s="393"/>
      <c r="U3571" s="393"/>
      <c r="V3571" s="393"/>
      <c r="W3571" s="393"/>
    </row>
    <row r="3572" spans="1:23">
      <c r="A3572" s="386"/>
      <c r="B3572" s="387"/>
      <c r="C3572" s="388"/>
      <c r="D3572" s="389"/>
      <c r="E3572" s="390"/>
      <c r="F3572" s="390"/>
      <c r="G3572" s="391"/>
      <c r="H3572" s="391"/>
      <c r="I3572" s="391"/>
      <c r="J3572" s="391"/>
      <c r="K3572" s="391"/>
      <c r="L3572" s="391"/>
      <c r="M3572" s="391"/>
      <c r="N3572" s="391"/>
      <c r="O3572" s="391"/>
      <c r="P3572" s="391"/>
      <c r="Q3572" s="391"/>
      <c r="R3572" s="391"/>
      <c r="S3572" s="392"/>
      <c r="T3572" s="393"/>
      <c r="U3572" s="393"/>
      <c r="V3572" s="393"/>
      <c r="W3572" s="393"/>
    </row>
    <row r="3573" spans="1:23">
      <c r="A3573" s="386"/>
      <c r="B3573" s="387"/>
      <c r="C3573" s="388"/>
      <c r="D3573" s="389"/>
      <c r="E3573" s="390"/>
      <c r="F3573" s="390"/>
      <c r="G3573" s="391"/>
      <c r="H3573" s="391"/>
      <c r="I3573" s="391"/>
      <c r="J3573" s="391"/>
      <c r="K3573" s="391"/>
      <c r="L3573" s="391"/>
      <c r="M3573" s="391"/>
      <c r="N3573" s="391"/>
      <c r="O3573" s="391"/>
      <c r="P3573" s="391"/>
      <c r="Q3573" s="391"/>
      <c r="R3573" s="391"/>
      <c r="S3573" s="392"/>
      <c r="T3573" s="393"/>
      <c r="U3573" s="393"/>
      <c r="V3573" s="393"/>
      <c r="W3573" s="393"/>
    </row>
    <row r="3574" spans="1:23">
      <c r="A3574" s="386"/>
      <c r="B3574" s="387"/>
      <c r="C3574" s="388"/>
      <c r="D3574" s="389"/>
      <c r="E3574" s="390"/>
      <c r="F3574" s="390"/>
      <c r="G3574" s="391"/>
      <c r="H3574" s="391"/>
      <c r="I3574" s="391"/>
      <c r="J3574" s="391"/>
      <c r="K3574" s="391"/>
      <c r="L3574" s="391"/>
      <c r="M3574" s="391"/>
      <c r="N3574" s="391"/>
      <c r="O3574" s="391"/>
      <c r="P3574" s="391"/>
      <c r="Q3574" s="391"/>
      <c r="R3574" s="391"/>
      <c r="S3574" s="392"/>
      <c r="T3574" s="393"/>
      <c r="U3574" s="393"/>
      <c r="V3574" s="393"/>
      <c r="W3574" s="393"/>
    </row>
    <row r="3575" spans="1:23">
      <c r="A3575" s="386"/>
      <c r="B3575" s="387"/>
      <c r="C3575" s="388"/>
      <c r="D3575" s="389"/>
      <c r="E3575" s="390"/>
      <c r="F3575" s="390"/>
      <c r="G3575" s="391"/>
      <c r="H3575" s="391"/>
      <c r="I3575" s="391"/>
      <c r="J3575" s="391"/>
      <c r="K3575" s="391"/>
      <c r="L3575" s="391"/>
      <c r="M3575" s="391"/>
      <c r="N3575" s="391"/>
      <c r="O3575" s="391"/>
      <c r="P3575" s="391"/>
      <c r="Q3575" s="391"/>
      <c r="R3575" s="391"/>
      <c r="S3575" s="392"/>
      <c r="T3575" s="393"/>
      <c r="U3575" s="393"/>
      <c r="V3575" s="393"/>
      <c r="W3575" s="393"/>
    </row>
    <row r="3576" spans="1:23">
      <c r="A3576" s="386"/>
      <c r="B3576" s="387"/>
      <c r="C3576" s="388"/>
      <c r="D3576" s="389"/>
      <c r="E3576" s="390"/>
      <c r="F3576" s="390"/>
      <c r="G3576" s="391"/>
      <c r="H3576" s="391"/>
      <c r="I3576" s="391"/>
      <c r="J3576" s="391"/>
      <c r="K3576" s="391"/>
      <c r="L3576" s="391"/>
      <c r="M3576" s="391"/>
      <c r="N3576" s="391"/>
      <c r="O3576" s="391"/>
      <c r="P3576" s="391"/>
      <c r="Q3576" s="391"/>
      <c r="R3576" s="391"/>
      <c r="S3576" s="392"/>
      <c r="T3576" s="393"/>
      <c r="U3576" s="393"/>
      <c r="V3576" s="393"/>
      <c r="W3576" s="393"/>
    </row>
    <row r="3577" spans="1:23">
      <c r="A3577" s="386"/>
      <c r="B3577" s="387"/>
      <c r="C3577" s="388"/>
      <c r="D3577" s="389"/>
      <c r="E3577" s="390"/>
      <c r="F3577" s="390"/>
      <c r="G3577" s="391"/>
      <c r="H3577" s="391"/>
      <c r="I3577" s="391"/>
      <c r="J3577" s="391"/>
      <c r="K3577" s="391"/>
      <c r="L3577" s="391"/>
      <c r="M3577" s="391"/>
      <c r="N3577" s="391"/>
      <c r="O3577" s="391"/>
      <c r="P3577" s="391"/>
      <c r="Q3577" s="391"/>
      <c r="R3577" s="391"/>
      <c r="S3577" s="392"/>
      <c r="T3577" s="393"/>
      <c r="U3577" s="393"/>
      <c r="V3577" s="393"/>
      <c r="W3577" s="393"/>
    </row>
    <row r="3578" spans="1:23">
      <c r="A3578" s="386"/>
      <c r="B3578" s="387"/>
      <c r="C3578" s="388"/>
      <c r="D3578" s="389"/>
      <c r="E3578" s="390"/>
      <c r="F3578" s="390"/>
      <c r="G3578" s="391"/>
      <c r="H3578" s="391"/>
      <c r="I3578" s="391"/>
      <c r="J3578" s="391"/>
      <c r="K3578" s="391"/>
      <c r="L3578" s="391"/>
      <c r="M3578" s="391"/>
      <c r="N3578" s="391"/>
      <c r="O3578" s="391"/>
      <c r="P3578" s="391"/>
      <c r="Q3578" s="391"/>
      <c r="R3578" s="391"/>
      <c r="S3578" s="392"/>
      <c r="T3578" s="393"/>
      <c r="U3578" s="393"/>
      <c r="V3578" s="393"/>
      <c r="W3578" s="393"/>
    </row>
    <row r="3579" spans="1:23">
      <c r="A3579" s="386"/>
      <c r="B3579" s="387"/>
      <c r="C3579" s="388"/>
      <c r="D3579" s="389"/>
      <c r="E3579" s="390"/>
      <c r="F3579" s="390"/>
      <c r="G3579" s="391"/>
      <c r="H3579" s="391"/>
      <c r="I3579" s="391"/>
      <c r="J3579" s="391"/>
      <c r="K3579" s="391"/>
      <c r="L3579" s="391"/>
      <c r="M3579" s="391"/>
      <c r="N3579" s="391"/>
      <c r="O3579" s="391"/>
      <c r="P3579" s="391"/>
      <c r="Q3579" s="391"/>
      <c r="R3579" s="391"/>
      <c r="S3579" s="392"/>
      <c r="T3579" s="393"/>
      <c r="U3579" s="393"/>
      <c r="V3579" s="393"/>
      <c r="W3579" s="393"/>
    </row>
    <row r="3580" spans="1:23">
      <c r="A3580" s="386"/>
      <c r="B3580" s="387"/>
      <c r="C3580" s="388"/>
      <c r="D3580" s="389"/>
      <c r="E3580" s="390"/>
      <c r="F3580" s="390"/>
      <c r="G3580" s="391"/>
      <c r="H3580" s="391"/>
      <c r="I3580" s="391"/>
      <c r="J3580" s="391"/>
      <c r="K3580" s="391"/>
      <c r="L3580" s="391"/>
      <c r="M3580" s="391"/>
      <c r="N3580" s="391"/>
      <c r="O3580" s="391"/>
      <c r="P3580" s="391"/>
      <c r="Q3580" s="391"/>
      <c r="R3580" s="391"/>
      <c r="S3580" s="392"/>
      <c r="T3580" s="393"/>
      <c r="U3580" s="393"/>
      <c r="V3580" s="393"/>
      <c r="W3580" s="393"/>
    </row>
    <row r="3581" spans="1:23">
      <c r="A3581" s="386"/>
      <c r="B3581" s="387"/>
      <c r="C3581" s="388"/>
      <c r="D3581" s="389"/>
      <c r="E3581" s="390"/>
      <c r="F3581" s="390"/>
      <c r="G3581" s="391"/>
      <c r="H3581" s="391"/>
      <c r="I3581" s="391"/>
      <c r="J3581" s="391"/>
      <c r="K3581" s="391"/>
      <c r="L3581" s="391"/>
      <c r="M3581" s="391"/>
      <c r="N3581" s="391"/>
      <c r="O3581" s="391"/>
      <c r="P3581" s="391"/>
      <c r="Q3581" s="391"/>
      <c r="R3581" s="391"/>
      <c r="S3581" s="392"/>
      <c r="T3581" s="393"/>
      <c r="U3581" s="393"/>
      <c r="V3581" s="393"/>
      <c r="W3581" s="393"/>
    </row>
    <row r="3582" spans="1:23">
      <c r="A3582" s="386"/>
      <c r="B3582" s="387"/>
      <c r="C3582" s="388"/>
      <c r="D3582" s="389"/>
      <c r="E3582" s="390"/>
      <c r="F3582" s="390"/>
      <c r="G3582" s="391"/>
      <c r="H3582" s="391"/>
      <c r="I3582" s="391"/>
      <c r="J3582" s="391"/>
      <c r="K3582" s="391"/>
      <c r="L3582" s="391"/>
      <c r="M3582" s="391"/>
      <c r="N3582" s="391"/>
      <c r="O3582" s="391"/>
      <c r="P3582" s="391"/>
      <c r="Q3582" s="391"/>
      <c r="R3582" s="391"/>
      <c r="S3582" s="392"/>
      <c r="T3582" s="393"/>
      <c r="U3582" s="393"/>
      <c r="V3582" s="393"/>
      <c r="W3582" s="393"/>
    </row>
    <row r="3583" spans="1:23">
      <c r="A3583" s="386"/>
      <c r="B3583" s="387"/>
      <c r="C3583" s="388"/>
      <c r="D3583" s="389"/>
      <c r="E3583" s="390"/>
      <c r="F3583" s="390"/>
      <c r="G3583" s="391"/>
      <c r="H3583" s="391"/>
      <c r="I3583" s="391"/>
      <c r="J3583" s="391"/>
      <c r="K3583" s="391"/>
      <c r="L3583" s="391"/>
      <c r="M3583" s="391"/>
      <c r="N3583" s="391"/>
      <c r="O3583" s="391"/>
      <c r="P3583" s="391"/>
      <c r="Q3583" s="391"/>
      <c r="R3583" s="391"/>
      <c r="S3583" s="392"/>
      <c r="T3583" s="393"/>
      <c r="U3583" s="393"/>
      <c r="V3583" s="393"/>
      <c r="W3583" s="393"/>
    </row>
    <row r="3584" spans="1:23">
      <c r="A3584" s="386"/>
      <c r="B3584" s="387"/>
      <c r="C3584" s="388"/>
      <c r="D3584" s="389"/>
      <c r="E3584" s="390"/>
      <c r="F3584" s="390"/>
      <c r="G3584" s="391"/>
      <c r="H3584" s="391"/>
      <c r="I3584" s="391"/>
      <c r="J3584" s="391"/>
      <c r="K3584" s="391"/>
      <c r="L3584" s="391"/>
      <c r="M3584" s="391"/>
      <c r="N3584" s="391"/>
      <c r="O3584" s="391"/>
      <c r="P3584" s="391"/>
      <c r="Q3584" s="391"/>
      <c r="R3584" s="391"/>
      <c r="S3584" s="392"/>
      <c r="T3584" s="393"/>
      <c r="U3584" s="393"/>
      <c r="V3584" s="393"/>
      <c r="W3584" s="393"/>
    </row>
    <row r="3585" spans="1:23">
      <c r="A3585" s="386"/>
      <c r="B3585" s="387"/>
      <c r="C3585" s="388"/>
      <c r="D3585" s="389"/>
      <c r="E3585" s="390"/>
      <c r="F3585" s="390"/>
      <c r="G3585" s="391"/>
      <c r="H3585" s="391"/>
      <c r="I3585" s="391"/>
      <c r="J3585" s="391"/>
      <c r="K3585" s="391"/>
      <c r="L3585" s="391"/>
      <c r="M3585" s="391"/>
      <c r="N3585" s="391"/>
      <c r="O3585" s="391"/>
      <c r="P3585" s="391"/>
      <c r="Q3585" s="391"/>
      <c r="R3585" s="391"/>
      <c r="S3585" s="392"/>
      <c r="T3585" s="393"/>
      <c r="U3585" s="393"/>
      <c r="V3585" s="393"/>
      <c r="W3585" s="393"/>
    </row>
    <row r="3586" spans="1:23">
      <c r="A3586" s="386"/>
      <c r="B3586" s="387"/>
      <c r="C3586" s="388"/>
      <c r="D3586" s="389"/>
      <c r="E3586" s="390"/>
      <c r="F3586" s="390"/>
      <c r="G3586" s="391"/>
      <c r="H3586" s="391"/>
      <c r="I3586" s="391"/>
      <c r="J3586" s="391"/>
      <c r="K3586" s="391"/>
      <c r="L3586" s="391"/>
      <c r="M3586" s="391"/>
      <c r="N3586" s="391"/>
      <c r="O3586" s="391"/>
      <c r="P3586" s="391"/>
      <c r="Q3586" s="391"/>
      <c r="R3586" s="391"/>
      <c r="S3586" s="392"/>
      <c r="T3586" s="393"/>
      <c r="U3586" s="393"/>
      <c r="V3586" s="393"/>
      <c r="W3586" s="393"/>
    </row>
    <row r="3587" spans="1:23">
      <c r="A3587" s="386"/>
      <c r="B3587" s="387"/>
      <c r="C3587" s="388"/>
      <c r="D3587" s="389"/>
      <c r="E3587" s="390"/>
      <c r="F3587" s="390"/>
      <c r="G3587" s="391"/>
      <c r="H3587" s="391"/>
      <c r="I3587" s="391"/>
      <c r="J3587" s="391"/>
      <c r="K3587" s="391"/>
      <c r="L3587" s="391"/>
      <c r="M3587" s="391"/>
      <c r="N3587" s="391"/>
      <c r="O3587" s="391"/>
      <c r="P3587" s="391"/>
      <c r="Q3587" s="391"/>
      <c r="R3587" s="391"/>
      <c r="S3587" s="392"/>
      <c r="T3587" s="393"/>
      <c r="U3587" s="393"/>
      <c r="V3587" s="393"/>
      <c r="W3587" s="393"/>
    </row>
    <row r="3588" spans="1:23">
      <c r="A3588" s="386"/>
      <c r="B3588" s="387"/>
      <c r="C3588" s="388"/>
      <c r="D3588" s="389"/>
      <c r="E3588" s="390"/>
      <c r="F3588" s="390"/>
      <c r="G3588" s="391"/>
      <c r="H3588" s="391"/>
      <c r="I3588" s="391"/>
      <c r="J3588" s="391"/>
      <c r="K3588" s="391"/>
      <c r="L3588" s="391"/>
      <c r="M3588" s="391"/>
      <c r="N3588" s="391"/>
      <c r="O3588" s="391"/>
      <c r="P3588" s="391"/>
      <c r="Q3588" s="391"/>
      <c r="R3588" s="391"/>
      <c r="S3588" s="392"/>
      <c r="T3588" s="393"/>
      <c r="U3588" s="393"/>
      <c r="V3588" s="393"/>
      <c r="W3588" s="393"/>
    </row>
    <row r="3589" spans="1:23">
      <c r="A3589" s="386"/>
      <c r="B3589" s="387"/>
      <c r="C3589" s="388"/>
      <c r="D3589" s="389"/>
      <c r="E3589" s="390"/>
      <c r="F3589" s="390"/>
      <c r="G3589" s="391"/>
      <c r="H3589" s="391"/>
      <c r="I3589" s="391"/>
      <c r="J3589" s="391"/>
      <c r="K3589" s="391"/>
      <c r="L3589" s="391"/>
      <c r="M3589" s="391"/>
      <c r="N3589" s="391"/>
      <c r="O3589" s="391"/>
      <c r="P3589" s="391"/>
      <c r="Q3589" s="391"/>
      <c r="R3589" s="391"/>
      <c r="S3589" s="392"/>
      <c r="T3589" s="393"/>
      <c r="U3589" s="393"/>
      <c r="V3589" s="393"/>
      <c r="W3589" s="393"/>
    </row>
    <row r="3590" spans="1:23">
      <c r="A3590" s="386"/>
      <c r="B3590" s="387"/>
      <c r="C3590" s="388"/>
      <c r="D3590" s="389"/>
      <c r="E3590" s="390"/>
      <c r="F3590" s="390"/>
      <c r="G3590" s="391"/>
      <c r="H3590" s="391"/>
      <c r="I3590" s="391"/>
      <c r="J3590" s="391"/>
      <c r="K3590" s="391"/>
      <c r="L3590" s="391"/>
      <c r="M3590" s="391"/>
      <c r="N3590" s="391"/>
      <c r="O3590" s="391"/>
      <c r="P3590" s="391"/>
      <c r="Q3590" s="391"/>
      <c r="R3590" s="391"/>
      <c r="S3590" s="392"/>
      <c r="T3590" s="393"/>
      <c r="U3590" s="393"/>
      <c r="V3590" s="393"/>
      <c r="W3590" s="393"/>
    </row>
    <row r="3591" spans="1:23">
      <c r="A3591" s="386"/>
      <c r="B3591" s="387"/>
      <c r="C3591" s="388"/>
      <c r="D3591" s="389"/>
      <c r="E3591" s="390"/>
      <c r="F3591" s="390"/>
      <c r="G3591" s="391"/>
      <c r="H3591" s="391"/>
      <c r="I3591" s="391"/>
      <c r="J3591" s="391"/>
      <c r="K3591" s="391"/>
      <c r="L3591" s="391"/>
      <c r="M3591" s="391"/>
      <c r="N3591" s="391"/>
      <c r="O3591" s="391"/>
      <c r="P3591" s="391"/>
      <c r="Q3591" s="391"/>
      <c r="R3591" s="391"/>
      <c r="S3591" s="392"/>
      <c r="T3591" s="393"/>
      <c r="U3591" s="393"/>
      <c r="V3591" s="393"/>
      <c r="W3591" s="393"/>
    </row>
    <row r="3592" spans="1:23">
      <c r="A3592" s="386"/>
      <c r="B3592" s="387"/>
      <c r="C3592" s="388"/>
      <c r="D3592" s="389"/>
      <c r="E3592" s="390"/>
      <c r="F3592" s="390"/>
      <c r="G3592" s="391"/>
      <c r="H3592" s="391"/>
      <c r="I3592" s="391"/>
      <c r="J3592" s="391"/>
      <c r="K3592" s="391"/>
      <c r="L3592" s="391"/>
      <c r="M3592" s="391"/>
      <c r="N3592" s="391"/>
      <c r="O3592" s="391"/>
      <c r="P3592" s="391"/>
      <c r="Q3592" s="391"/>
      <c r="R3592" s="391"/>
      <c r="S3592" s="392"/>
      <c r="T3592" s="393"/>
      <c r="U3592" s="393"/>
      <c r="V3592" s="393"/>
      <c r="W3592" s="393"/>
    </row>
    <row r="3593" spans="1:23">
      <c r="A3593" s="386"/>
      <c r="B3593" s="387"/>
      <c r="C3593" s="388"/>
      <c r="D3593" s="389"/>
      <c r="E3593" s="390"/>
      <c r="F3593" s="390"/>
      <c r="G3593" s="391"/>
      <c r="H3593" s="391"/>
      <c r="I3593" s="391"/>
      <c r="J3593" s="391"/>
      <c r="K3593" s="391"/>
      <c r="L3593" s="391"/>
      <c r="M3593" s="391"/>
      <c r="N3593" s="391"/>
      <c r="O3593" s="391"/>
      <c r="P3593" s="391"/>
      <c r="Q3593" s="391"/>
      <c r="R3593" s="391"/>
      <c r="S3593" s="392"/>
      <c r="T3593" s="393"/>
      <c r="U3593" s="393"/>
      <c r="V3593" s="393"/>
      <c r="W3593" s="393"/>
    </row>
    <row r="3594" spans="1:23">
      <c r="A3594" s="386"/>
      <c r="B3594" s="387"/>
      <c r="C3594" s="388"/>
      <c r="D3594" s="389"/>
      <c r="E3594" s="390"/>
      <c r="F3594" s="390"/>
      <c r="G3594" s="391"/>
      <c r="H3594" s="391"/>
      <c r="I3594" s="391"/>
      <c r="J3594" s="391"/>
      <c r="K3594" s="391"/>
      <c r="L3594" s="391"/>
      <c r="M3594" s="391"/>
      <c r="N3594" s="391"/>
      <c r="O3594" s="391"/>
      <c r="P3594" s="391"/>
      <c r="Q3594" s="391"/>
      <c r="R3594" s="391"/>
      <c r="S3594" s="392"/>
      <c r="T3594" s="393"/>
      <c r="U3594" s="393"/>
      <c r="V3594" s="393"/>
      <c r="W3594" s="393"/>
    </row>
    <row r="3595" spans="1:23">
      <c r="A3595" s="386"/>
      <c r="B3595" s="387"/>
      <c r="C3595" s="388"/>
      <c r="D3595" s="389"/>
      <c r="E3595" s="390"/>
      <c r="F3595" s="390"/>
      <c r="G3595" s="391"/>
      <c r="H3595" s="391"/>
      <c r="I3595" s="391"/>
      <c r="J3595" s="391"/>
      <c r="K3595" s="391"/>
      <c r="L3595" s="391"/>
      <c r="M3595" s="391"/>
      <c r="N3595" s="391"/>
      <c r="O3595" s="391"/>
      <c r="P3595" s="391"/>
      <c r="Q3595" s="391"/>
      <c r="R3595" s="391"/>
      <c r="S3595" s="392"/>
      <c r="T3595" s="393"/>
      <c r="U3595" s="393"/>
      <c r="V3595" s="393"/>
      <c r="W3595" s="393"/>
    </row>
    <row r="3596" spans="1:23">
      <c r="A3596" s="386"/>
      <c r="B3596" s="387"/>
      <c r="C3596" s="388"/>
      <c r="D3596" s="389"/>
      <c r="E3596" s="390"/>
      <c r="F3596" s="390"/>
      <c r="G3596" s="391"/>
      <c r="H3596" s="391"/>
      <c r="I3596" s="391"/>
      <c r="J3596" s="391"/>
      <c r="K3596" s="391"/>
      <c r="L3596" s="391"/>
      <c r="M3596" s="391"/>
      <c r="N3596" s="391"/>
      <c r="O3596" s="391"/>
      <c r="P3596" s="391"/>
      <c r="Q3596" s="391"/>
      <c r="R3596" s="391"/>
      <c r="S3596" s="392"/>
      <c r="T3596" s="393"/>
      <c r="U3596" s="393"/>
      <c r="V3596" s="393"/>
      <c r="W3596" s="393"/>
    </row>
    <row r="3597" spans="1:23">
      <c r="A3597" s="386"/>
      <c r="B3597" s="387"/>
      <c r="C3597" s="388"/>
      <c r="D3597" s="389"/>
      <c r="E3597" s="390"/>
      <c r="F3597" s="390"/>
      <c r="G3597" s="391"/>
      <c r="H3597" s="391"/>
      <c r="I3597" s="391"/>
      <c r="J3597" s="391"/>
      <c r="K3597" s="391"/>
      <c r="L3597" s="391"/>
      <c r="M3597" s="391"/>
      <c r="N3597" s="391"/>
      <c r="O3597" s="391"/>
      <c r="P3597" s="391"/>
      <c r="Q3597" s="391"/>
      <c r="R3597" s="391"/>
      <c r="S3597" s="392"/>
      <c r="T3597" s="393"/>
      <c r="U3597" s="393"/>
      <c r="V3597" s="393"/>
      <c r="W3597" s="393"/>
    </row>
    <row r="3598" spans="1:23">
      <c r="A3598" s="386"/>
      <c r="B3598" s="387"/>
      <c r="C3598" s="388"/>
      <c r="D3598" s="389"/>
      <c r="E3598" s="390"/>
      <c r="F3598" s="390"/>
      <c r="G3598" s="391"/>
      <c r="H3598" s="391"/>
      <c r="I3598" s="391"/>
      <c r="J3598" s="391"/>
      <c r="K3598" s="391"/>
      <c r="L3598" s="391"/>
      <c r="M3598" s="391"/>
      <c r="N3598" s="391"/>
      <c r="O3598" s="391"/>
      <c r="P3598" s="391"/>
      <c r="Q3598" s="391"/>
      <c r="R3598" s="391"/>
      <c r="S3598" s="392"/>
      <c r="T3598" s="393"/>
      <c r="U3598" s="393"/>
      <c r="V3598" s="393"/>
      <c r="W3598" s="393"/>
    </row>
    <row r="3599" spans="1:23">
      <c r="A3599" s="386"/>
      <c r="B3599" s="387"/>
      <c r="C3599" s="388"/>
      <c r="D3599" s="389"/>
      <c r="E3599" s="390"/>
      <c r="F3599" s="390"/>
      <c r="G3599" s="391"/>
      <c r="H3599" s="391"/>
      <c r="I3599" s="391"/>
      <c r="J3599" s="391"/>
      <c r="K3599" s="391"/>
      <c r="L3599" s="391"/>
      <c r="M3599" s="391"/>
      <c r="N3599" s="391"/>
      <c r="O3599" s="391"/>
      <c r="P3599" s="391"/>
      <c r="Q3599" s="391"/>
      <c r="R3599" s="391"/>
      <c r="S3599" s="392"/>
      <c r="T3599" s="393"/>
      <c r="U3599" s="393"/>
      <c r="V3599" s="393"/>
      <c r="W3599" s="393"/>
    </row>
    <row r="3600" spans="1:23">
      <c r="A3600" s="386"/>
      <c r="B3600" s="387"/>
      <c r="C3600" s="388"/>
      <c r="D3600" s="389"/>
      <c r="E3600" s="390"/>
      <c r="F3600" s="390"/>
      <c r="G3600" s="391"/>
      <c r="H3600" s="391"/>
      <c r="I3600" s="391"/>
      <c r="J3600" s="391"/>
      <c r="K3600" s="391"/>
      <c r="L3600" s="391"/>
      <c r="M3600" s="391"/>
      <c r="N3600" s="391"/>
      <c r="O3600" s="391"/>
      <c r="P3600" s="391"/>
      <c r="Q3600" s="391"/>
      <c r="R3600" s="391"/>
      <c r="S3600" s="392"/>
      <c r="T3600" s="393"/>
      <c r="U3600" s="393"/>
      <c r="V3600" s="393"/>
      <c r="W3600" s="393"/>
    </row>
    <row r="3601" spans="1:23">
      <c r="A3601" s="386"/>
      <c r="B3601" s="387"/>
      <c r="C3601" s="388"/>
      <c r="D3601" s="389"/>
      <c r="E3601" s="390"/>
      <c r="F3601" s="390"/>
      <c r="G3601" s="391"/>
      <c r="H3601" s="391"/>
      <c r="I3601" s="391"/>
      <c r="J3601" s="391"/>
      <c r="K3601" s="391"/>
      <c r="L3601" s="391"/>
      <c r="M3601" s="391"/>
      <c r="N3601" s="391"/>
      <c r="O3601" s="391"/>
      <c r="P3601" s="391"/>
      <c r="Q3601" s="391"/>
      <c r="R3601" s="391"/>
      <c r="S3601" s="392"/>
      <c r="T3601" s="393"/>
      <c r="U3601" s="393"/>
      <c r="V3601" s="393"/>
      <c r="W3601" s="393"/>
    </row>
    <row r="3602" spans="1:23">
      <c r="A3602" s="386"/>
      <c r="B3602" s="387"/>
      <c r="C3602" s="388"/>
      <c r="D3602" s="389"/>
      <c r="E3602" s="390"/>
      <c r="F3602" s="390"/>
      <c r="G3602" s="391"/>
      <c r="H3602" s="391"/>
      <c r="I3602" s="391"/>
      <c r="J3602" s="391"/>
      <c r="K3602" s="391"/>
      <c r="L3602" s="391"/>
      <c r="M3602" s="391"/>
      <c r="N3602" s="391"/>
      <c r="O3602" s="391"/>
      <c r="P3602" s="391"/>
      <c r="Q3602" s="391"/>
      <c r="R3602" s="391"/>
      <c r="S3602" s="392"/>
      <c r="T3602" s="393"/>
      <c r="U3602" s="393"/>
      <c r="V3602" s="393"/>
      <c r="W3602" s="393"/>
    </row>
    <row r="3603" spans="1:23">
      <c r="A3603" s="386"/>
      <c r="B3603" s="387"/>
      <c r="C3603" s="388"/>
      <c r="D3603" s="389"/>
      <c r="E3603" s="390"/>
      <c r="F3603" s="390"/>
      <c r="G3603" s="391"/>
      <c r="H3603" s="391"/>
      <c r="I3603" s="391"/>
      <c r="J3603" s="391"/>
      <c r="K3603" s="391"/>
      <c r="L3603" s="391"/>
      <c r="M3603" s="391"/>
      <c r="N3603" s="391"/>
      <c r="O3603" s="391"/>
      <c r="P3603" s="391"/>
      <c r="Q3603" s="391"/>
      <c r="R3603" s="391"/>
      <c r="S3603" s="392"/>
      <c r="T3603" s="393"/>
      <c r="U3603" s="393"/>
      <c r="V3603" s="393"/>
      <c r="W3603" s="393"/>
    </row>
    <row r="3604" spans="1:23">
      <c r="A3604" s="386"/>
      <c r="B3604" s="387"/>
      <c r="C3604" s="388"/>
      <c r="D3604" s="389"/>
      <c r="E3604" s="390"/>
      <c r="F3604" s="390"/>
      <c r="G3604" s="391"/>
      <c r="H3604" s="391"/>
      <c r="I3604" s="391"/>
      <c r="J3604" s="391"/>
      <c r="K3604" s="391"/>
      <c r="L3604" s="391"/>
      <c r="M3604" s="391"/>
      <c r="N3604" s="391"/>
      <c r="O3604" s="391"/>
      <c r="P3604" s="391"/>
      <c r="Q3604" s="391"/>
      <c r="R3604" s="391"/>
      <c r="S3604" s="392"/>
      <c r="T3604" s="393"/>
      <c r="U3604" s="393"/>
      <c r="V3604" s="393"/>
      <c r="W3604" s="393"/>
    </row>
    <row r="3605" spans="1:23">
      <c r="A3605" s="386"/>
      <c r="B3605" s="387"/>
      <c r="C3605" s="388"/>
      <c r="D3605" s="389"/>
      <c r="E3605" s="390"/>
      <c r="F3605" s="390"/>
      <c r="G3605" s="391"/>
      <c r="H3605" s="391"/>
      <c r="I3605" s="391"/>
      <c r="J3605" s="391"/>
      <c r="K3605" s="391"/>
      <c r="L3605" s="391"/>
      <c r="M3605" s="391"/>
      <c r="N3605" s="391"/>
      <c r="O3605" s="391"/>
      <c r="P3605" s="391"/>
      <c r="Q3605" s="391"/>
      <c r="R3605" s="391"/>
      <c r="S3605" s="392"/>
      <c r="T3605" s="393"/>
      <c r="U3605" s="393"/>
      <c r="V3605" s="393"/>
      <c r="W3605" s="393"/>
    </row>
    <row r="3606" spans="1:23">
      <c r="A3606" s="386"/>
      <c r="B3606" s="387"/>
      <c r="C3606" s="388"/>
      <c r="D3606" s="389"/>
      <c r="E3606" s="390"/>
      <c r="F3606" s="390"/>
      <c r="G3606" s="391"/>
      <c r="H3606" s="391"/>
      <c r="I3606" s="391"/>
      <c r="J3606" s="391"/>
      <c r="K3606" s="391"/>
      <c r="L3606" s="391"/>
      <c r="M3606" s="391"/>
      <c r="N3606" s="391"/>
      <c r="O3606" s="391"/>
      <c r="P3606" s="391"/>
      <c r="Q3606" s="391"/>
      <c r="R3606" s="391"/>
      <c r="S3606" s="392"/>
      <c r="T3606" s="393"/>
      <c r="U3606" s="393"/>
      <c r="V3606" s="393"/>
      <c r="W3606" s="393"/>
    </row>
    <row r="3607" spans="1:23">
      <c r="A3607" s="386"/>
      <c r="B3607" s="387"/>
      <c r="C3607" s="388"/>
      <c r="D3607" s="389"/>
      <c r="E3607" s="390"/>
      <c r="F3607" s="390"/>
      <c r="G3607" s="391"/>
      <c r="H3607" s="391"/>
      <c r="I3607" s="391"/>
      <c r="J3607" s="391"/>
      <c r="K3607" s="391"/>
      <c r="L3607" s="391"/>
      <c r="M3607" s="391"/>
      <c r="N3607" s="391"/>
      <c r="O3607" s="391"/>
      <c r="P3607" s="391"/>
      <c r="Q3607" s="391"/>
      <c r="R3607" s="391"/>
      <c r="S3607" s="392"/>
      <c r="T3607" s="393"/>
      <c r="U3607" s="393"/>
      <c r="V3607" s="393"/>
      <c r="W3607" s="393"/>
    </row>
    <row r="3608" spans="1:23">
      <c r="A3608" s="386"/>
      <c r="B3608" s="387"/>
      <c r="C3608" s="388"/>
      <c r="D3608" s="389"/>
      <c r="E3608" s="390"/>
      <c r="F3608" s="390"/>
      <c r="G3608" s="391"/>
      <c r="H3608" s="391"/>
      <c r="I3608" s="391"/>
      <c r="J3608" s="391"/>
      <c r="K3608" s="391"/>
      <c r="L3608" s="391"/>
      <c r="M3608" s="391"/>
      <c r="N3608" s="391"/>
      <c r="O3608" s="391"/>
      <c r="P3608" s="391"/>
      <c r="Q3608" s="391"/>
      <c r="R3608" s="391"/>
      <c r="S3608" s="392"/>
      <c r="T3608" s="393"/>
      <c r="U3608" s="393"/>
      <c r="V3608" s="393"/>
      <c r="W3608" s="393"/>
    </row>
    <row r="3609" spans="1:23">
      <c r="A3609" s="386"/>
      <c r="B3609" s="387"/>
      <c r="C3609" s="388"/>
      <c r="D3609" s="389"/>
      <c r="E3609" s="390"/>
      <c r="F3609" s="390"/>
      <c r="G3609" s="391"/>
      <c r="H3609" s="391"/>
      <c r="I3609" s="391"/>
      <c r="J3609" s="391"/>
      <c r="K3609" s="391"/>
      <c r="L3609" s="391"/>
      <c r="M3609" s="391"/>
      <c r="N3609" s="391"/>
      <c r="O3609" s="391"/>
      <c r="P3609" s="391"/>
      <c r="Q3609" s="391"/>
      <c r="R3609" s="391"/>
      <c r="S3609" s="392"/>
      <c r="T3609" s="393"/>
      <c r="U3609" s="393"/>
      <c r="V3609" s="393"/>
      <c r="W3609" s="393"/>
    </row>
    <row r="3610" spans="1:23">
      <c r="A3610" s="386"/>
      <c r="B3610" s="387"/>
      <c r="C3610" s="388"/>
      <c r="D3610" s="389"/>
      <c r="E3610" s="390"/>
      <c r="F3610" s="390"/>
      <c r="G3610" s="391"/>
      <c r="H3610" s="391"/>
      <c r="I3610" s="391"/>
      <c r="J3610" s="391"/>
      <c r="K3610" s="391"/>
      <c r="L3610" s="391"/>
      <c r="M3610" s="391"/>
      <c r="N3610" s="391"/>
      <c r="O3610" s="391"/>
      <c r="P3610" s="391"/>
      <c r="Q3610" s="391"/>
      <c r="R3610" s="391"/>
      <c r="S3610" s="392"/>
      <c r="T3610" s="393"/>
      <c r="U3610" s="393"/>
      <c r="V3610" s="393"/>
      <c r="W3610" s="393"/>
    </row>
    <row r="3611" spans="1:23">
      <c r="A3611" s="386"/>
      <c r="B3611" s="387"/>
      <c r="C3611" s="388"/>
      <c r="D3611" s="389"/>
      <c r="E3611" s="390"/>
      <c r="F3611" s="390"/>
      <c r="G3611" s="391"/>
      <c r="H3611" s="391"/>
      <c r="I3611" s="391"/>
      <c r="J3611" s="391"/>
      <c r="K3611" s="391"/>
      <c r="L3611" s="391"/>
      <c r="M3611" s="391"/>
      <c r="N3611" s="391"/>
      <c r="O3611" s="391"/>
      <c r="P3611" s="391"/>
      <c r="Q3611" s="391"/>
      <c r="R3611" s="391"/>
      <c r="S3611" s="392"/>
      <c r="T3611" s="393"/>
      <c r="U3611" s="393"/>
      <c r="V3611" s="393"/>
      <c r="W3611" s="393"/>
    </row>
    <row r="3612" spans="1:23">
      <c r="A3612" s="386"/>
      <c r="B3612" s="387"/>
      <c r="C3612" s="388"/>
      <c r="D3612" s="389"/>
      <c r="E3612" s="390"/>
      <c r="F3612" s="390"/>
      <c r="G3612" s="391"/>
      <c r="H3612" s="391"/>
      <c r="I3612" s="391"/>
      <c r="J3612" s="391"/>
      <c r="K3612" s="391"/>
      <c r="L3612" s="391"/>
      <c r="M3612" s="391"/>
      <c r="N3612" s="391"/>
      <c r="O3612" s="391"/>
      <c r="P3612" s="391"/>
      <c r="Q3612" s="391"/>
      <c r="R3612" s="391"/>
      <c r="S3612" s="392"/>
      <c r="T3612" s="393"/>
      <c r="U3612" s="393"/>
      <c r="V3612" s="393"/>
      <c r="W3612" s="393"/>
    </row>
    <row r="3613" spans="1:23">
      <c r="A3613" s="386"/>
      <c r="B3613" s="387"/>
      <c r="C3613" s="388"/>
      <c r="D3613" s="389"/>
      <c r="E3613" s="390"/>
      <c r="F3613" s="390"/>
      <c r="G3613" s="391"/>
      <c r="H3613" s="391"/>
      <c r="I3613" s="391"/>
      <c r="J3613" s="391"/>
      <c r="K3613" s="391"/>
      <c r="L3613" s="391"/>
      <c r="M3613" s="391"/>
      <c r="N3613" s="391"/>
      <c r="O3613" s="391"/>
      <c r="P3613" s="391"/>
      <c r="Q3613" s="391"/>
      <c r="R3613" s="391"/>
      <c r="S3613" s="392"/>
      <c r="T3613" s="393"/>
      <c r="U3613" s="393"/>
      <c r="V3613" s="393"/>
      <c r="W3613" s="393"/>
    </row>
    <row r="3614" spans="1:23">
      <c r="A3614" s="386"/>
      <c r="B3614" s="387"/>
      <c r="C3614" s="388"/>
      <c r="D3614" s="389"/>
      <c r="E3614" s="390"/>
      <c r="F3614" s="390"/>
      <c r="G3614" s="391"/>
      <c r="H3614" s="391"/>
      <c r="I3614" s="391"/>
      <c r="J3614" s="391"/>
      <c r="K3614" s="391"/>
      <c r="L3614" s="391"/>
      <c r="M3614" s="391"/>
      <c r="N3614" s="391"/>
      <c r="O3614" s="391"/>
      <c r="P3614" s="391"/>
      <c r="Q3614" s="391"/>
      <c r="R3614" s="391"/>
      <c r="S3614" s="392"/>
      <c r="T3614" s="393"/>
      <c r="U3614" s="393"/>
      <c r="V3614" s="393"/>
      <c r="W3614" s="393"/>
    </row>
    <row r="3615" spans="1:23">
      <c r="A3615" s="386"/>
      <c r="B3615" s="387"/>
      <c r="C3615" s="388"/>
      <c r="D3615" s="389"/>
      <c r="E3615" s="390"/>
      <c r="F3615" s="390"/>
      <c r="G3615" s="391"/>
      <c r="H3615" s="391"/>
      <c r="I3615" s="391"/>
      <c r="J3615" s="391"/>
      <c r="K3615" s="391"/>
      <c r="L3615" s="391"/>
      <c r="M3615" s="391"/>
      <c r="N3615" s="391"/>
      <c r="O3615" s="391"/>
      <c r="P3615" s="391"/>
      <c r="Q3615" s="391"/>
      <c r="R3615" s="391"/>
      <c r="S3615" s="392"/>
      <c r="T3615" s="393"/>
      <c r="U3615" s="393"/>
      <c r="V3615" s="393"/>
      <c r="W3615" s="393"/>
    </row>
    <row r="3616" spans="1:23">
      <c r="A3616" s="386"/>
      <c r="B3616" s="387"/>
      <c r="C3616" s="388"/>
      <c r="D3616" s="389"/>
      <c r="E3616" s="390"/>
      <c r="F3616" s="390"/>
      <c r="G3616" s="391"/>
      <c r="H3616" s="391"/>
      <c r="I3616" s="391"/>
      <c r="J3616" s="391"/>
      <c r="K3616" s="391"/>
      <c r="L3616" s="391"/>
      <c r="M3616" s="391"/>
      <c r="N3616" s="391"/>
      <c r="O3616" s="391"/>
      <c r="P3616" s="391"/>
      <c r="Q3616" s="391"/>
      <c r="R3616" s="391"/>
      <c r="S3616" s="392"/>
      <c r="T3616" s="393"/>
      <c r="U3616" s="393"/>
      <c r="V3616" s="393"/>
      <c r="W3616" s="393"/>
    </row>
    <row r="3617" spans="1:23">
      <c r="A3617" s="386"/>
      <c r="B3617" s="387"/>
      <c r="C3617" s="388"/>
      <c r="D3617" s="389"/>
      <c r="E3617" s="390"/>
      <c r="F3617" s="390"/>
      <c r="G3617" s="391"/>
      <c r="H3617" s="391"/>
      <c r="I3617" s="391"/>
      <c r="J3617" s="391"/>
      <c r="K3617" s="391"/>
      <c r="L3617" s="391"/>
      <c r="M3617" s="391"/>
      <c r="N3617" s="391"/>
      <c r="O3617" s="391"/>
      <c r="P3617" s="391"/>
      <c r="Q3617" s="391"/>
      <c r="R3617" s="391"/>
      <c r="S3617" s="392"/>
      <c r="T3617" s="393"/>
      <c r="U3617" s="393"/>
      <c r="V3617" s="393"/>
      <c r="W3617" s="393"/>
    </row>
    <row r="3618" spans="1:23">
      <c r="A3618" s="386"/>
      <c r="B3618" s="387"/>
      <c r="C3618" s="388"/>
      <c r="D3618" s="389"/>
      <c r="E3618" s="390"/>
      <c r="F3618" s="390"/>
      <c r="G3618" s="391"/>
      <c r="H3618" s="391"/>
      <c r="I3618" s="391"/>
      <c r="J3618" s="391"/>
      <c r="K3618" s="391"/>
      <c r="L3618" s="391"/>
      <c r="M3618" s="391"/>
      <c r="N3618" s="391"/>
      <c r="O3618" s="391"/>
      <c r="P3618" s="391"/>
      <c r="Q3618" s="391"/>
      <c r="R3618" s="391"/>
      <c r="S3618" s="392"/>
      <c r="T3618" s="393"/>
      <c r="U3618" s="393"/>
      <c r="V3618" s="393"/>
      <c r="W3618" s="393"/>
    </row>
    <row r="3619" spans="1:23">
      <c r="A3619" s="386"/>
      <c r="B3619" s="387"/>
      <c r="C3619" s="388"/>
      <c r="D3619" s="389"/>
      <c r="E3619" s="390"/>
      <c r="F3619" s="390"/>
      <c r="G3619" s="391"/>
      <c r="H3619" s="391"/>
      <c r="I3619" s="391"/>
      <c r="J3619" s="391"/>
      <c r="K3619" s="391"/>
      <c r="L3619" s="391"/>
      <c r="M3619" s="391"/>
      <c r="N3619" s="391"/>
      <c r="O3619" s="391"/>
      <c r="P3619" s="391"/>
      <c r="Q3619" s="391"/>
      <c r="R3619" s="391"/>
      <c r="S3619" s="392"/>
      <c r="T3619" s="393"/>
      <c r="U3619" s="393"/>
      <c r="V3619" s="393"/>
      <c r="W3619" s="393"/>
    </row>
    <row r="3620" spans="1:23">
      <c r="A3620" s="386"/>
      <c r="B3620" s="387"/>
      <c r="C3620" s="388"/>
      <c r="D3620" s="389"/>
      <c r="E3620" s="390"/>
      <c r="F3620" s="390"/>
      <c r="G3620" s="391"/>
      <c r="H3620" s="391"/>
      <c r="I3620" s="391"/>
      <c r="J3620" s="391"/>
      <c r="K3620" s="391"/>
      <c r="L3620" s="391"/>
      <c r="M3620" s="391"/>
      <c r="N3620" s="391"/>
      <c r="O3620" s="391"/>
      <c r="P3620" s="391"/>
      <c r="Q3620" s="391"/>
      <c r="R3620" s="391"/>
      <c r="S3620" s="392"/>
      <c r="T3620" s="393"/>
      <c r="U3620" s="393"/>
      <c r="V3620" s="393"/>
      <c r="W3620" s="393"/>
    </row>
    <row r="3621" spans="1:23">
      <c r="A3621" s="386"/>
      <c r="B3621" s="387"/>
      <c r="C3621" s="388"/>
      <c r="D3621" s="389"/>
      <c r="E3621" s="390"/>
      <c r="F3621" s="390"/>
      <c r="G3621" s="391"/>
      <c r="H3621" s="391"/>
      <c r="I3621" s="391"/>
      <c r="J3621" s="391"/>
      <c r="K3621" s="391"/>
      <c r="L3621" s="391"/>
      <c r="M3621" s="391"/>
      <c r="N3621" s="391"/>
      <c r="O3621" s="391"/>
      <c r="P3621" s="391"/>
      <c r="Q3621" s="391"/>
      <c r="R3621" s="391"/>
      <c r="S3621" s="392"/>
      <c r="T3621" s="393"/>
      <c r="U3621" s="393"/>
      <c r="V3621" s="393"/>
      <c r="W3621" s="393"/>
    </row>
    <row r="3622" spans="1:23">
      <c r="A3622" s="386"/>
      <c r="B3622" s="387"/>
      <c r="C3622" s="388"/>
      <c r="D3622" s="389"/>
      <c r="E3622" s="390"/>
      <c r="F3622" s="390"/>
      <c r="G3622" s="391"/>
      <c r="H3622" s="391"/>
      <c r="I3622" s="391"/>
      <c r="J3622" s="391"/>
      <c r="K3622" s="391"/>
      <c r="L3622" s="391"/>
      <c r="M3622" s="391"/>
      <c r="N3622" s="391"/>
      <c r="O3622" s="391"/>
      <c r="P3622" s="391"/>
      <c r="Q3622" s="391"/>
      <c r="R3622" s="391"/>
      <c r="S3622" s="392"/>
      <c r="T3622" s="393"/>
      <c r="U3622" s="393"/>
      <c r="V3622" s="393"/>
      <c r="W3622" s="393"/>
    </row>
    <row r="3623" spans="1:23">
      <c r="A3623" s="386"/>
      <c r="B3623" s="387"/>
      <c r="C3623" s="388"/>
      <c r="D3623" s="389"/>
      <c r="E3623" s="390"/>
      <c r="F3623" s="390"/>
      <c r="G3623" s="391"/>
      <c r="H3623" s="391"/>
      <c r="I3623" s="391"/>
      <c r="J3623" s="391"/>
      <c r="K3623" s="391"/>
      <c r="L3623" s="391"/>
      <c r="M3623" s="391"/>
      <c r="N3623" s="391"/>
      <c r="O3623" s="391"/>
      <c r="P3623" s="391"/>
      <c r="Q3623" s="391"/>
      <c r="R3623" s="391"/>
      <c r="S3623" s="392"/>
      <c r="T3623" s="393"/>
      <c r="U3623" s="393"/>
      <c r="V3623" s="393"/>
      <c r="W3623" s="393"/>
    </row>
    <row r="3624" spans="1:23">
      <c r="A3624" s="386"/>
      <c r="B3624" s="387"/>
      <c r="C3624" s="388"/>
      <c r="D3624" s="389"/>
      <c r="E3624" s="390"/>
      <c r="F3624" s="390"/>
      <c r="G3624" s="391"/>
      <c r="H3624" s="391"/>
      <c r="I3624" s="391"/>
      <c r="J3624" s="391"/>
      <c r="K3624" s="391"/>
      <c r="L3624" s="391"/>
      <c r="M3624" s="391"/>
      <c r="N3624" s="391"/>
      <c r="O3624" s="391"/>
      <c r="P3624" s="391"/>
      <c r="Q3624" s="391"/>
      <c r="R3624" s="391"/>
      <c r="S3624" s="392"/>
      <c r="T3624" s="393"/>
      <c r="U3624" s="393"/>
      <c r="V3624" s="393"/>
      <c r="W3624" s="393"/>
    </row>
    <row r="3625" spans="1:23">
      <c r="A3625" s="386"/>
      <c r="B3625" s="387"/>
      <c r="C3625" s="388"/>
      <c r="D3625" s="389"/>
      <c r="E3625" s="390"/>
      <c r="F3625" s="390"/>
      <c r="G3625" s="391"/>
      <c r="H3625" s="391"/>
      <c r="I3625" s="391"/>
      <c r="J3625" s="391"/>
      <c r="K3625" s="391"/>
      <c r="L3625" s="391"/>
      <c r="M3625" s="391"/>
      <c r="N3625" s="391"/>
      <c r="O3625" s="391"/>
      <c r="P3625" s="391"/>
      <c r="Q3625" s="391"/>
      <c r="R3625" s="391"/>
      <c r="S3625" s="392"/>
      <c r="T3625" s="393"/>
      <c r="U3625" s="393"/>
      <c r="V3625" s="393"/>
      <c r="W3625" s="393"/>
    </row>
    <row r="3626" spans="1:23">
      <c r="A3626" s="386"/>
      <c r="B3626" s="387"/>
      <c r="C3626" s="388"/>
      <c r="D3626" s="389"/>
      <c r="E3626" s="390"/>
      <c r="F3626" s="390"/>
      <c r="G3626" s="391"/>
      <c r="H3626" s="391"/>
      <c r="I3626" s="391"/>
      <c r="J3626" s="391"/>
      <c r="K3626" s="391"/>
      <c r="L3626" s="391"/>
      <c r="M3626" s="391"/>
      <c r="N3626" s="391"/>
      <c r="O3626" s="391"/>
      <c r="P3626" s="391"/>
      <c r="Q3626" s="391"/>
      <c r="R3626" s="391"/>
      <c r="S3626" s="392"/>
      <c r="T3626" s="393"/>
      <c r="U3626" s="393"/>
      <c r="V3626" s="393"/>
      <c r="W3626" s="393"/>
    </row>
    <row r="3627" spans="1:23">
      <c r="A3627" s="386"/>
      <c r="B3627" s="387"/>
      <c r="C3627" s="388"/>
      <c r="D3627" s="389"/>
      <c r="E3627" s="390"/>
      <c r="F3627" s="390"/>
      <c r="G3627" s="391"/>
      <c r="H3627" s="391"/>
      <c r="I3627" s="391"/>
      <c r="J3627" s="391"/>
      <c r="K3627" s="391"/>
      <c r="L3627" s="391"/>
      <c r="M3627" s="391"/>
      <c r="N3627" s="391"/>
      <c r="O3627" s="391"/>
      <c r="P3627" s="391"/>
      <c r="Q3627" s="391"/>
      <c r="R3627" s="391"/>
      <c r="S3627" s="392"/>
      <c r="T3627" s="393"/>
      <c r="U3627" s="393"/>
      <c r="V3627" s="393"/>
      <c r="W3627" s="393"/>
    </row>
    <row r="3628" spans="1:23">
      <c r="A3628" s="386"/>
      <c r="B3628" s="387"/>
      <c r="C3628" s="388"/>
      <c r="D3628" s="389"/>
      <c r="E3628" s="390"/>
      <c r="F3628" s="390"/>
      <c r="G3628" s="391"/>
      <c r="H3628" s="391"/>
      <c r="I3628" s="391"/>
      <c r="J3628" s="391"/>
      <c r="K3628" s="391"/>
      <c r="L3628" s="391"/>
      <c r="M3628" s="391"/>
      <c r="N3628" s="391"/>
      <c r="O3628" s="391"/>
      <c r="P3628" s="391"/>
      <c r="Q3628" s="391"/>
      <c r="R3628" s="391"/>
      <c r="S3628" s="392"/>
      <c r="T3628" s="393"/>
      <c r="U3628" s="393"/>
      <c r="V3628" s="393"/>
      <c r="W3628" s="393"/>
    </row>
    <row r="3629" spans="1:23">
      <c r="A3629" s="386"/>
      <c r="B3629" s="387"/>
      <c r="C3629" s="388"/>
      <c r="D3629" s="389"/>
      <c r="E3629" s="390"/>
      <c r="F3629" s="390"/>
      <c r="G3629" s="391"/>
      <c r="H3629" s="391"/>
      <c r="I3629" s="391"/>
      <c r="J3629" s="391"/>
      <c r="K3629" s="391"/>
      <c r="L3629" s="391"/>
      <c r="M3629" s="391"/>
      <c r="N3629" s="391"/>
      <c r="O3629" s="391"/>
      <c r="P3629" s="391"/>
      <c r="Q3629" s="391"/>
      <c r="R3629" s="391"/>
      <c r="S3629" s="392"/>
      <c r="T3629" s="393"/>
      <c r="U3629" s="393"/>
      <c r="V3629" s="393"/>
      <c r="W3629" s="393"/>
    </row>
    <row r="3630" spans="1:23">
      <c r="A3630" s="386"/>
      <c r="B3630" s="387"/>
      <c r="C3630" s="388"/>
      <c r="D3630" s="389"/>
      <c r="E3630" s="390"/>
      <c r="F3630" s="390"/>
      <c r="G3630" s="391"/>
      <c r="H3630" s="391"/>
      <c r="I3630" s="391"/>
      <c r="J3630" s="391"/>
      <c r="K3630" s="391"/>
      <c r="L3630" s="391"/>
      <c r="M3630" s="391"/>
      <c r="N3630" s="391"/>
      <c r="O3630" s="391"/>
      <c r="P3630" s="391"/>
      <c r="Q3630" s="391"/>
      <c r="R3630" s="391"/>
      <c r="S3630" s="392"/>
      <c r="T3630" s="393"/>
      <c r="U3630" s="393"/>
      <c r="V3630" s="393"/>
      <c r="W3630" s="393"/>
    </row>
    <row r="3631" spans="1:23">
      <c r="A3631" s="386"/>
      <c r="B3631" s="387"/>
      <c r="C3631" s="388"/>
      <c r="D3631" s="389"/>
      <c r="E3631" s="390"/>
      <c r="F3631" s="390"/>
      <c r="G3631" s="391"/>
      <c r="H3631" s="391"/>
      <c r="I3631" s="391"/>
      <c r="J3631" s="391"/>
      <c r="K3631" s="391"/>
      <c r="L3631" s="391"/>
      <c r="M3631" s="391"/>
      <c r="N3631" s="391"/>
      <c r="O3631" s="391"/>
      <c r="P3631" s="391"/>
      <c r="Q3631" s="391"/>
      <c r="R3631" s="391"/>
      <c r="S3631" s="392"/>
      <c r="T3631" s="393"/>
      <c r="U3631" s="393"/>
      <c r="V3631" s="393"/>
      <c r="W3631" s="393"/>
    </row>
    <row r="3632" spans="1:23">
      <c r="A3632" s="386"/>
      <c r="B3632" s="387"/>
      <c r="C3632" s="388"/>
      <c r="D3632" s="389"/>
      <c r="E3632" s="390"/>
      <c r="F3632" s="390"/>
      <c r="G3632" s="391"/>
      <c r="H3632" s="391"/>
      <c r="I3632" s="391"/>
      <c r="J3632" s="391"/>
      <c r="K3632" s="391"/>
      <c r="L3632" s="391"/>
      <c r="M3632" s="391"/>
      <c r="N3632" s="391"/>
      <c r="O3632" s="391"/>
      <c r="P3632" s="391"/>
      <c r="Q3632" s="391"/>
      <c r="R3632" s="391"/>
      <c r="S3632" s="392"/>
      <c r="T3632" s="393"/>
      <c r="U3632" s="393"/>
      <c r="V3632" s="393"/>
      <c r="W3632" s="393"/>
    </row>
    <row r="3633" spans="1:23">
      <c r="A3633" s="386"/>
      <c r="B3633" s="387"/>
      <c r="C3633" s="388"/>
      <c r="D3633" s="389"/>
      <c r="E3633" s="390"/>
      <c r="F3633" s="390"/>
      <c r="G3633" s="391"/>
      <c r="H3633" s="391"/>
      <c r="I3633" s="391"/>
      <c r="J3633" s="391"/>
      <c r="K3633" s="391"/>
      <c r="L3633" s="391"/>
      <c r="M3633" s="391"/>
      <c r="N3633" s="391"/>
      <c r="O3633" s="391"/>
      <c r="P3633" s="391"/>
      <c r="Q3633" s="391"/>
      <c r="R3633" s="391"/>
      <c r="S3633" s="392"/>
      <c r="T3633" s="393"/>
      <c r="U3633" s="393"/>
      <c r="V3633" s="393"/>
      <c r="W3633" s="393"/>
    </row>
    <row r="3634" spans="1:23">
      <c r="A3634" s="386"/>
      <c r="B3634" s="387"/>
      <c r="C3634" s="388"/>
      <c r="D3634" s="389"/>
      <c r="E3634" s="390"/>
      <c r="F3634" s="390"/>
      <c r="G3634" s="391"/>
      <c r="H3634" s="391"/>
      <c r="I3634" s="391"/>
      <c r="J3634" s="391"/>
      <c r="K3634" s="391"/>
      <c r="L3634" s="391"/>
      <c r="M3634" s="391"/>
      <c r="N3634" s="391"/>
      <c r="O3634" s="391"/>
      <c r="P3634" s="391"/>
      <c r="Q3634" s="391"/>
      <c r="R3634" s="391"/>
      <c r="S3634" s="392"/>
      <c r="T3634" s="393"/>
      <c r="U3634" s="393"/>
      <c r="V3634" s="393"/>
      <c r="W3634" s="393"/>
    </row>
    <row r="3635" spans="1:23">
      <c r="A3635" s="386"/>
      <c r="B3635" s="387"/>
      <c r="C3635" s="388"/>
      <c r="D3635" s="389"/>
      <c r="E3635" s="390"/>
      <c r="F3635" s="390"/>
      <c r="G3635" s="391"/>
      <c r="H3635" s="391"/>
      <c r="I3635" s="391"/>
      <c r="J3635" s="391"/>
      <c r="K3635" s="391"/>
      <c r="L3635" s="391"/>
      <c r="M3635" s="391"/>
      <c r="N3635" s="391"/>
      <c r="O3635" s="391"/>
      <c r="P3635" s="391"/>
      <c r="Q3635" s="391"/>
      <c r="R3635" s="391"/>
      <c r="S3635" s="392"/>
      <c r="T3635" s="393"/>
      <c r="U3635" s="393"/>
      <c r="V3635" s="393"/>
      <c r="W3635" s="393"/>
    </row>
    <row r="3636" spans="1:23">
      <c r="A3636" s="386"/>
      <c r="B3636" s="387"/>
      <c r="C3636" s="388"/>
      <c r="D3636" s="389"/>
      <c r="E3636" s="390"/>
      <c r="F3636" s="390"/>
      <c r="G3636" s="391"/>
      <c r="H3636" s="391"/>
      <c r="I3636" s="391"/>
      <c r="J3636" s="391"/>
      <c r="K3636" s="391"/>
      <c r="L3636" s="391"/>
      <c r="M3636" s="391"/>
      <c r="N3636" s="391"/>
      <c r="O3636" s="391"/>
      <c r="P3636" s="391"/>
      <c r="Q3636" s="391"/>
      <c r="R3636" s="391"/>
      <c r="S3636" s="392"/>
      <c r="T3636" s="393"/>
      <c r="U3636" s="393"/>
      <c r="V3636" s="393"/>
      <c r="W3636" s="393"/>
    </row>
    <row r="3637" spans="1:23">
      <c r="A3637" s="386"/>
      <c r="B3637" s="387"/>
      <c r="C3637" s="388"/>
      <c r="D3637" s="389"/>
      <c r="E3637" s="390"/>
      <c r="F3637" s="390"/>
      <c r="G3637" s="391"/>
      <c r="H3637" s="391"/>
      <c r="I3637" s="391"/>
      <c r="J3637" s="391"/>
      <c r="K3637" s="391"/>
      <c r="L3637" s="391"/>
      <c r="M3637" s="391"/>
      <c r="N3637" s="391"/>
      <c r="O3637" s="391"/>
      <c r="P3637" s="391"/>
      <c r="Q3637" s="391"/>
      <c r="R3637" s="391"/>
      <c r="S3637" s="392"/>
      <c r="T3637" s="393"/>
      <c r="U3637" s="393"/>
      <c r="V3637" s="393"/>
      <c r="W3637" s="393"/>
    </row>
    <row r="3638" spans="1:23">
      <c r="A3638" s="386"/>
      <c r="B3638" s="387"/>
      <c r="C3638" s="388"/>
      <c r="D3638" s="389"/>
      <c r="E3638" s="390"/>
      <c r="F3638" s="390"/>
      <c r="G3638" s="391"/>
      <c r="H3638" s="391"/>
      <c r="I3638" s="391"/>
      <c r="J3638" s="391"/>
      <c r="K3638" s="391"/>
      <c r="L3638" s="391"/>
      <c r="M3638" s="391"/>
      <c r="N3638" s="391"/>
      <c r="O3638" s="391"/>
      <c r="P3638" s="391"/>
      <c r="Q3638" s="391"/>
      <c r="R3638" s="391"/>
      <c r="S3638" s="392"/>
      <c r="T3638" s="393"/>
      <c r="U3638" s="393"/>
      <c r="V3638" s="393"/>
      <c r="W3638" s="393"/>
    </row>
    <row r="3639" spans="1:23">
      <c r="A3639" s="386"/>
      <c r="B3639" s="387"/>
      <c r="C3639" s="388"/>
      <c r="D3639" s="389"/>
      <c r="E3639" s="390"/>
      <c r="F3639" s="390"/>
      <c r="G3639" s="391"/>
      <c r="H3639" s="391"/>
      <c r="I3639" s="391"/>
      <c r="J3639" s="391"/>
      <c r="K3639" s="391"/>
      <c r="L3639" s="391"/>
      <c r="M3639" s="391"/>
      <c r="N3639" s="391"/>
      <c r="O3639" s="391"/>
      <c r="P3639" s="391"/>
      <c r="Q3639" s="391"/>
      <c r="R3639" s="391"/>
      <c r="S3639" s="392"/>
      <c r="T3639" s="393"/>
      <c r="U3639" s="393"/>
      <c r="V3639" s="393"/>
      <c r="W3639" s="393"/>
    </row>
    <row r="3640" spans="1:23">
      <c r="A3640" s="386"/>
      <c r="B3640" s="387"/>
      <c r="C3640" s="388"/>
      <c r="D3640" s="389"/>
      <c r="E3640" s="390"/>
      <c r="F3640" s="390"/>
      <c r="G3640" s="391"/>
      <c r="H3640" s="391"/>
      <c r="I3640" s="391"/>
      <c r="J3640" s="391"/>
      <c r="K3640" s="391"/>
      <c r="L3640" s="391"/>
      <c r="M3640" s="391"/>
      <c r="N3640" s="391"/>
      <c r="O3640" s="391"/>
      <c r="P3640" s="391"/>
      <c r="Q3640" s="391"/>
      <c r="R3640" s="391"/>
      <c r="S3640" s="392"/>
      <c r="T3640" s="393"/>
      <c r="U3640" s="393"/>
      <c r="V3640" s="393"/>
      <c r="W3640" s="393"/>
    </row>
    <row r="3641" spans="1:23">
      <c r="A3641" s="386"/>
      <c r="B3641" s="387"/>
      <c r="C3641" s="388"/>
      <c r="D3641" s="389"/>
      <c r="E3641" s="390"/>
      <c r="F3641" s="390"/>
      <c r="G3641" s="391"/>
      <c r="H3641" s="391"/>
      <c r="I3641" s="391"/>
      <c r="J3641" s="391"/>
      <c r="K3641" s="391"/>
      <c r="L3641" s="391"/>
      <c r="M3641" s="391"/>
      <c r="N3641" s="391"/>
      <c r="O3641" s="391"/>
      <c r="P3641" s="391"/>
      <c r="Q3641" s="391"/>
      <c r="R3641" s="391"/>
      <c r="S3641" s="392"/>
      <c r="T3641" s="393"/>
      <c r="U3641" s="393"/>
      <c r="V3641" s="393"/>
      <c r="W3641" s="393"/>
    </row>
    <row r="3642" spans="1:23">
      <c r="A3642" s="386"/>
      <c r="B3642" s="387"/>
      <c r="C3642" s="388"/>
      <c r="D3642" s="389"/>
      <c r="E3642" s="390"/>
      <c r="F3642" s="390"/>
      <c r="G3642" s="391"/>
      <c r="H3642" s="391"/>
      <c r="I3642" s="391"/>
      <c r="J3642" s="391"/>
      <c r="K3642" s="391"/>
      <c r="L3642" s="391"/>
      <c r="M3642" s="391"/>
      <c r="N3642" s="391"/>
      <c r="O3642" s="391"/>
      <c r="P3642" s="391"/>
      <c r="Q3642" s="391"/>
      <c r="R3642" s="391"/>
      <c r="S3642" s="392"/>
      <c r="T3642" s="393"/>
      <c r="U3642" s="393"/>
      <c r="V3642" s="393"/>
      <c r="W3642" s="393"/>
    </row>
    <row r="3643" spans="1:23">
      <c r="A3643" s="386"/>
      <c r="B3643" s="387"/>
      <c r="C3643" s="388"/>
      <c r="D3643" s="389"/>
      <c r="E3643" s="390"/>
      <c r="F3643" s="390"/>
      <c r="G3643" s="391"/>
      <c r="H3643" s="391"/>
      <c r="I3643" s="391"/>
      <c r="J3643" s="391"/>
      <c r="K3643" s="391"/>
      <c r="L3643" s="391"/>
      <c r="M3643" s="391"/>
      <c r="N3643" s="391"/>
      <c r="O3643" s="391"/>
      <c r="P3643" s="391"/>
      <c r="Q3643" s="391"/>
      <c r="R3643" s="391"/>
      <c r="S3643" s="392"/>
      <c r="T3643" s="393"/>
      <c r="U3643" s="393"/>
      <c r="V3643" s="393"/>
      <c r="W3643" s="393"/>
    </row>
    <row r="3644" spans="1:23">
      <c r="A3644" s="386"/>
      <c r="B3644" s="387"/>
      <c r="C3644" s="388"/>
      <c r="D3644" s="389"/>
      <c r="E3644" s="390"/>
      <c r="F3644" s="390"/>
      <c r="G3644" s="391"/>
      <c r="H3644" s="391"/>
      <c r="I3644" s="391"/>
      <c r="J3644" s="391"/>
      <c r="K3644" s="391"/>
      <c r="L3644" s="391"/>
      <c r="M3644" s="391"/>
      <c r="N3644" s="391"/>
      <c r="O3644" s="391"/>
      <c r="P3644" s="391"/>
      <c r="Q3644" s="391"/>
      <c r="R3644" s="391"/>
      <c r="S3644" s="392"/>
      <c r="T3644" s="393"/>
      <c r="U3644" s="393"/>
      <c r="V3644" s="393"/>
      <c r="W3644" s="393"/>
    </row>
    <row r="3645" spans="1:23">
      <c r="A3645" s="386"/>
      <c r="B3645" s="387"/>
      <c r="C3645" s="388"/>
      <c r="D3645" s="389"/>
      <c r="E3645" s="390"/>
      <c r="F3645" s="390"/>
      <c r="G3645" s="391"/>
      <c r="H3645" s="391"/>
      <c r="I3645" s="391"/>
      <c r="J3645" s="391"/>
      <c r="K3645" s="391"/>
      <c r="L3645" s="391"/>
      <c r="M3645" s="391"/>
      <c r="N3645" s="391"/>
      <c r="O3645" s="391"/>
      <c r="P3645" s="391"/>
      <c r="Q3645" s="391"/>
      <c r="R3645" s="391"/>
      <c r="S3645" s="392"/>
      <c r="T3645" s="393"/>
      <c r="U3645" s="393"/>
      <c r="V3645" s="393"/>
      <c r="W3645" s="393"/>
    </row>
    <row r="3646" spans="1:23">
      <c r="A3646" s="386"/>
      <c r="B3646" s="387"/>
      <c r="C3646" s="388"/>
      <c r="D3646" s="389"/>
      <c r="E3646" s="390"/>
      <c r="F3646" s="390"/>
      <c r="G3646" s="391"/>
      <c r="H3646" s="391"/>
      <c r="I3646" s="391"/>
      <c r="J3646" s="391"/>
      <c r="K3646" s="391"/>
      <c r="L3646" s="391"/>
      <c r="M3646" s="391"/>
      <c r="N3646" s="391"/>
      <c r="O3646" s="391"/>
      <c r="P3646" s="391"/>
      <c r="Q3646" s="391"/>
      <c r="R3646" s="391"/>
      <c r="S3646" s="392"/>
      <c r="T3646" s="393"/>
      <c r="U3646" s="393"/>
      <c r="V3646" s="393"/>
      <c r="W3646" s="393"/>
    </row>
    <row r="3647" spans="1:23">
      <c r="A3647" s="386"/>
      <c r="B3647" s="387"/>
      <c r="C3647" s="388"/>
      <c r="D3647" s="389"/>
      <c r="E3647" s="390"/>
      <c r="F3647" s="390"/>
      <c r="G3647" s="391"/>
      <c r="H3647" s="391"/>
      <c r="I3647" s="391"/>
      <c r="J3647" s="391"/>
      <c r="K3647" s="391"/>
      <c r="L3647" s="391"/>
      <c r="M3647" s="391"/>
      <c r="N3647" s="391"/>
      <c r="O3647" s="391"/>
      <c r="P3647" s="391"/>
      <c r="Q3647" s="391"/>
      <c r="R3647" s="391"/>
      <c r="S3647" s="392"/>
      <c r="T3647" s="393"/>
      <c r="U3647" s="393"/>
      <c r="V3647" s="393"/>
      <c r="W3647" s="393"/>
    </row>
    <row r="3648" spans="1:23">
      <c r="A3648" s="386"/>
      <c r="B3648" s="387"/>
      <c r="C3648" s="388"/>
      <c r="D3648" s="389"/>
      <c r="E3648" s="390"/>
      <c r="F3648" s="390"/>
      <c r="G3648" s="391"/>
      <c r="H3648" s="391"/>
      <c r="I3648" s="391"/>
      <c r="J3648" s="391"/>
      <c r="K3648" s="391"/>
      <c r="L3648" s="391"/>
      <c r="M3648" s="391"/>
      <c r="N3648" s="391"/>
      <c r="O3648" s="391"/>
      <c r="P3648" s="391"/>
      <c r="Q3648" s="391"/>
      <c r="R3648" s="391"/>
      <c r="S3648" s="392"/>
      <c r="T3648" s="393"/>
      <c r="U3648" s="393"/>
      <c r="V3648" s="393"/>
      <c r="W3648" s="393"/>
    </row>
    <row r="3649" spans="1:23">
      <c r="A3649" s="386"/>
      <c r="B3649" s="387"/>
      <c r="C3649" s="388"/>
      <c r="D3649" s="389"/>
      <c r="E3649" s="390"/>
      <c r="F3649" s="390"/>
      <c r="G3649" s="391"/>
      <c r="H3649" s="391"/>
      <c r="I3649" s="391"/>
      <c r="J3649" s="391"/>
      <c r="K3649" s="391"/>
      <c r="L3649" s="391"/>
      <c r="M3649" s="391"/>
      <c r="N3649" s="391"/>
      <c r="O3649" s="391"/>
      <c r="P3649" s="391"/>
      <c r="Q3649" s="391"/>
      <c r="R3649" s="391"/>
      <c r="S3649" s="392"/>
      <c r="T3649" s="393"/>
      <c r="U3649" s="393"/>
      <c r="V3649" s="393"/>
      <c r="W3649" s="393"/>
    </row>
    <row r="3650" spans="1:23">
      <c r="A3650" s="386"/>
      <c r="B3650" s="387"/>
      <c r="C3650" s="388"/>
      <c r="D3650" s="389"/>
      <c r="E3650" s="390"/>
      <c r="F3650" s="390"/>
      <c r="G3650" s="391"/>
      <c r="H3650" s="391"/>
      <c r="I3650" s="391"/>
      <c r="J3650" s="391"/>
      <c r="K3650" s="391"/>
      <c r="L3650" s="391"/>
      <c r="M3650" s="391"/>
      <c r="N3650" s="391"/>
      <c r="O3650" s="391"/>
      <c r="P3650" s="391"/>
      <c r="Q3650" s="391"/>
      <c r="R3650" s="391"/>
      <c r="S3650" s="392"/>
      <c r="T3650" s="393"/>
      <c r="U3650" s="393"/>
      <c r="V3650" s="393"/>
      <c r="W3650" s="393"/>
    </row>
    <row r="3651" spans="1:23">
      <c r="A3651" s="386"/>
      <c r="B3651" s="387"/>
      <c r="C3651" s="388"/>
      <c r="D3651" s="389"/>
      <c r="E3651" s="390"/>
      <c r="F3651" s="390"/>
      <c r="G3651" s="391"/>
      <c r="H3651" s="391"/>
      <c r="I3651" s="391"/>
      <c r="J3651" s="391"/>
      <c r="K3651" s="391"/>
      <c r="L3651" s="391"/>
      <c r="M3651" s="391"/>
      <c r="N3651" s="391"/>
      <c r="O3651" s="391"/>
      <c r="P3651" s="391"/>
      <c r="Q3651" s="391"/>
      <c r="R3651" s="391"/>
      <c r="S3651" s="392"/>
      <c r="T3651" s="393"/>
      <c r="U3651" s="393"/>
      <c r="V3651" s="393"/>
      <c r="W3651" s="393"/>
    </row>
    <row r="3652" spans="1:23">
      <c r="A3652" s="386"/>
      <c r="B3652" s="387"/>
      <c r="C3652" s="388"/>
      <c r="D3652" s="389"/>
      <c r="E3652" s="390"/>
      <c r="F3652" s="390"/>
      <c r="G3652" s="391"/>
      <c r="H3652" s="391"/>
      <c r="I3652" s="391"/>
      <c r="J3652" s="391"/>
      <c r="K3652" s="391"/>
      <c r="L3652" s="391"/>
      <c r="M3652" s="391"/>
      <c r="N3652" s="391"/>
      <c r="O3652" s="391"/>
      <c r="P3652" s="391"/>
      <c r="Q3652" s="391"/>
      <c r="R3652" s="391"/>
      <c r="S3652" s="392"/>
      <c r="T3652" s="393"/>
      <c r="U3652" s="393"/>
      <c r="V3652" s="393"/>
      <c r="W3652" s="393"/>
    </row>
    <row r="3653" spans="1:23">
      <c r="A3653" s="386"/>
      <c r="B3653" s="387"/>
      <c r="C3653" s="388"/>
      <c r="D3653" s="389"/>
      <c r="E3653" s="390"/>
      <c r="F3653" s="390"/>
      <c r="G3653" s="391"/>
      <c r="H3653" s="391"/>
      <c r="I3653" s="391"/>
      <c r="J3653" s="391"/>
      <c r="K3653" s="391"/>
      <c r="L3653" s="391"/>
      <c r="M3653" s="391"/>
      <c r="N3653" s="391"/>
      <c r="O3653" s="391"/>
      <c r="P3653" s="391"/>
      <c r="Q3653" s="391"/>
      <c r="R3653" s="391"/>
      <c r="S3653" s="392"/>
      <c r="T3653" s="393"/>
      <c r="U3653" s="393"/>
      <c r="V3653" s="393"/>
      <c r="W3653" s="393"/>
    </row>
    <row r="3654" spans="1:23">
      <c r="A3654" s="386"/>
      <c r="B3654" s="387"/>
      <c r="C3654" s="388"/>
      <c r="D3654" s="389"/>
      <c r="E3654" s="390"/>
      <c r="F3654" s="390"/>
      <c r="G3654" s="391"/>
      <c r="H3654" s="391"/>
      <c r="I3654" s="391"/>
      <c r="J3654" s="391"/>
      <c r="K3654" s="391"/>
      <c r="L3654" s="391"/>
      <c r="M3654" s="391"/>
      <c r="N3654" s="391"/>
      <c r="O3654" s="391"/>
      <c r="P3654" s="391"/>
      <c r="Q3654" s="391"/>
      <c r="R3654" s="391"/>
      <c r="S3654" s="392"/>
      <c r="T3654" s="393"/>
      <c r="U3654" s="393"/>
      <c r="V3654" s="393"/>
      <c r="W3654" s="393"/>
    </row>
    <row r="3655" spans="1:23">
      <c r="A3655" s="386"/>
      <c r="B3655" s="387"/>
      <c r="C3655" s="388"/>
      <c r="D3655" s="389"/>
      <c r="E3655" s="390"/>
      <c r="F3655" s="390"/>
      <c r="G3655" s="391"/>
      <c r="H3655" s="391"/>
      <c r="I3655" s="391"/>
      <c r="J3655" s="391"/>
      <c r="K3655" s="391"/>
      <c r="L3655" s="391"/>
      <c r="M3655" s="391"/>
      <c r="N3655" s="391"/>
      <c r="O3655" s="391"/>
      <c r="P3655" s="391"/>
      <c r="Q3655" s="391"/>
      <c r="R3655" s="391"/>
      <c r="S3655" s="392"/>
      <c r="T3655" s="393"/>
      <c r="U3655" s="393"/>
      <c r="V3655" s="393"/>
      <c r="W3655" s="393"/>
    </row>
    <row r="3656" spans="1:23">
      <c r="A3656" s="386"/>
      <c r="B3656" s="387"/>
      <c r="C3656" s="388"/>
      <c r="D3656" s="389"/>
      <c r="E3656" s="390"/>
      <c r="F3656" s="390"/>
      <c r="G3656" s="391"/>
      <c r="H3656" s="391"/>
      <c r="I3656" s="391"/>
      <c r="J3656" s="391"/>
      <c r="K3656" s="391"/>
      <c r="L3656" s="391"/>
      <c r="M3656" s="391"/>
      <c r="N3656" s="391"/>
      <c r="O3656" s="391"/>
      <c r="P3656" s="391"/>
      <c r="Q3656" s="391"/>
      <c r="R3656" s="391"/>
      <c r="S3656" s="392"/>
      <c r="T3656" s="393"/>
      <c r="U3656" s="393"/>
      <c r="V3656" s="393"/>
      <c r="W3656" s="393"/>
    </row>
    <row r="3657" spans="1:23">
      <c r="A3657" s="386"/>
      <c r="B3657" s="387"/>
      <c r="C3657" s="388"/>
      <c r="D3657" s="389"/>
      <c r="E3657" s="390"/>
      <c r="F3657" s="390"/>
      <c r="G3657" s="391"/>
      <c r="H3657" s="391"/>
      <c r="I3657" s="391"/>
      <c r="J3657" s="391"/>
      <c r="K3657" s="391"/>
      <c r="L3657" s="391"/>
      <c r="M3657" s="391"/>
      <c r="N3657" s="391"/>
      <c r="O3657" s="391"/>
      <c r="P3657" s="391"/>
      <c r="Q3657" s="391"/>
      <c r="R3657" s="391"/>
      <c r="S3657" s="392"/>
      <c r="T3657" s="393"/>
      <c r="U3657" s="393"/>
      <c r="V3657" s="393"/>
      <c r="W3657" s="393"/>
    </row>
    <row r="3658" spans="1:23">
      <c r="A3658" s="386"/>
      <c r="B3658" s="387"/>
      <c r="C3658" s="388"/>
      <c r="D3658" s="389"/>
      <c r="E3658" s="390"/>
      <c r="F3658" s="390"/>
      <c r="G3658" s="391"/>
      <c r="H3658" s="391"/>
      <c r="I3658" s="391"/>
      <c r="J3658" s="391"/>
      <c r="K3658" s="391"/>
      <c r="L3658" s="391"/>
      <c r="M3658" s="391"/>
      <c r="N3658" s="391"/>
      <c r="O3658" s="391"/>
      <c r="P3658" s="391"/>
      <c r="Q3658" s="391"/>
      <c r="R3658" s="391"/>
      <c r="S3658" s="392"/>
      <c r="T3658" s="393"/>
      <c r="U3658" s="393"/>
      <c r="V3658" s="393"/>
      <c r="W3658" s="393"/>
    </row>
    <row r="3659" spans="1:23">
      <c r="A3659" s="386"/>
      <c r="B3659" s="387"/>
      <c r="C3659" s="388"/>
      <c r="D3659" s="389"/>
      <c r="E3659" s="390"/>
      <c r="F3659" s="390"/>
      <c r="G3659" s="391"/>
      <c r="H3659" s="391"/>
      <c r="I3659" s="391"/>
      <c r="J3659" s="391"/>
      <c r="K3659" s="391"/>
      <c r="L3659" s="391"/>
      <c r="M3659" s="391"/>
      <c r="N3659" s="391"/>
      <c r="O3659" s="391"/>
      <c r="P3659" s="391"/>
      <c r="Q3659" s="391"/>
      <c r="R3659" s="391"/>
      <c r="S3659" s="392"/>
      <c r="T3659" s="393"/>
      <c r="U3659" s="393"/>
      <c r="V3659" s="393"/>
      <c r="W3659" s="393"/>
    </row>
    <row r="3660" spans="1:23">
      <c r="A3660" s="386"/>
      <c r="B3660" s="387"/>
      <c r="C3660" s="388"/>
      <c r="D3660" s="389"/>
      <c r="E3660" s="390"/>
      <c r="F3660" s="390"/>
      <c r="G3660" s="391"/>
      <c r="H3660" s="391"/>
      <c r="I3660" s="391"/>
      <c r="J3660" s="391"/>
      <c r="K3660" s="391"/>
      <c r="L3660" s="391"/>
      <c r="M3660" s="391"/>
      <c r="N3660" s="391"/>
      <c r="O3660" s="391"/>
      <c r="P3660" s="391"/>
      <c r="Q3660" s="391"/>
      <c r="R3660" s="391"/>
      <c r="S3660" s="392"/>
      <c r="T3660" s="393"/>
      <c r="U3660" s="393"/>
      <c r="V3660" s="393"/>
      <c r="W3660" s="393"/>
    </row>
    <row r="3661" spans="1:23">
      <c r="A3661" s="386"/>
      <c r="B3661" s="387"/>
      <c r="C3661" s="388"/>
      <c r="D3661" s="389"/>
      <c r="E3661" s="390"/>
      <c r="F3661" s="390"/>
      <c r="G3661" s="391"/>
      <c r="H3661" s="391"/>
      <c r="I3661" s="391"/>
      <c r="J3661" s="391"/>
      <c r="K3661" s="391"/>
      <c r="L3661" s="391"/>
      <c r="M3661" s="391"/>
      <c r="N3661" s="391"/>
      <c r="O3661" s="391"/>
      <c r="P3661" s="391"/>
      <c r="Q3661" s="391"/>
      <c r="R3661" s="391"/>
      <c r="S3661" s="392"/>
      <c r="T3661" s="393"/>
      <c r="U3661" s="393"/>
      <c r="V3661" s="393"/>
      <c r="W3661" s="393"/>
    </row>
    <row r="3662" spans="1:23">
      <c r="A3662" s="386"/>
      <c r="B3662" s="387"/>
      <c r="C3662" s="388"/>
      <c r="D3662" s="389"/>
      <c r="E3662" s="390"/>
      <c r="F3662" s="390"/>
      <c r="G3662" s="391"/>
      <c r="H3662" s="391"/>
      <c r="I3662" s="391"/>
      <c r="J3662" s="391"/>
      <c r="K3662" s="391"/>
      <c r="L3662" s="391"/>
      <c r="M3662" s="391"/>
      <c r="N3662" s="391"/>
      <c r="O3662" s="391"/>
      <c r="P3662" s="391"/>
      <c r="Q3662" s="391"/>
      <c r="R3662" s="391"/>
      <c r="S3662" s="392"/>
      <c r="T3662" s="393"/>
      <c r="U3662" s="393"/>
      <c r="V3662" s="393"/>
      <c r="W3662" s="393"/>
    </row>
    <row r="3663" spans="1:23">
      <c r="A3663" s="386"/>
      <c r="B3663" s="387"/>
      <c r="C3663" s="388"/>
      <c r="D3663" s="389"/>
      <c r="E3663" s="390"/>
      <c r="F3663" s="390"/>
      <c r="G3663" s="391"/>
      <c r="H3663" s="391"/>
      <c r="I3663" s="391"/>
      <c r="J3663" s="391"/>
      <c r="K3663" s="391"/>
      <c r="L3663" s="391"/>
      <c r="M3663" s="391"/>
      <c r="N3663" s="391"/>
      <c r="O3663" s="391"/>
      <c r="P3663" s="391"/>
      <c r="Q3663" s="391"/>
      <c r="R3663" s="391"/>
      <c r="S3663" s="392"/>
      <c r="T3663" s="393"/>
      <c r="U3663" s="393"/>
      <c r="V3663" s="393"/>
      <c r="W3663" s="393"/>
    </row>
    <row r="3664" spans="1:23">
      <c r="A3664" s="386"/>
      <c r="B3664" s="387"/>
      <c r="C3664" s="388"/>
      <c r="D3664" s="389"/>
      <c r="E3664" s="390"/>
      <c r="F3664" s="390"/>
      <c r="G3664" s="391"/>
      <c r="H3664" s="391"/>
      <c r="I3664" s="391"/>
      <c r="J3664" s="391"/>
      <c r="K3664" s="391"/>
      <c r="L3664" s="391"/>
      <c r="M3664" s="391"/>
      <c r="N3664" s="391"/>
      <c r="O3664" s="391"/>
      <c r="P3664" s="391"/>
      <c r="Q3664" s="391"/>
      <c r="R3664" s="391"/>
      <c r="S3664" s="392"/>
      <c r="T3664" s="393"/>
      <c r="U3664" s="393"/>
      <c r="V3664" s="393"/>
      <c r="W3664" s="393"/>
    </row>
    <row r="3665" spans="1:23">
      <c r="A3665" s="386"/>
      <c r="B3665" s="387"/>
      <c r="C3665" s="388"/>
      <c r="D3665" s="389"/>
      <c r="E3665" s="390"/>
      <c r="F3665" s="390"/>
      <c r="G3665" s="391"/>
      <c r="H3665" s="391"/>
      <c r="I3665" s="391"/>
      <c r="J3665" s="391"/>
      <c r="K3665" s="391"/>
      <c r="L3665" s="391"/>
      <c r="M3665" s="391"/>
      <c r="N3665" s="391"/>
      <c r="O3665" s="391"/>
      <c r="P3665" s="391"/>
      <c r="Q3665" s="391"/>
      <c r="R3665" s="391"/>
      <c r="S3665" s="392"/>
      <c r="T3665" s="393"/>
      <c r="U3665" s="393"/>
      <c r="V3665" s="393"/>
      <c r="W3665" s="393"/>
    </row>
    <row r="3666" spans="1:23">
      <c r="A3666" s="386"/>
      <c r="B3666" s="387"/>
      <c r="C3666" s="388"/>
      <c r="D3666" s="389"/>
      <c r="E3666" s="390"/>
      <c r="F3666" s="390"/>
      <c r="G3666" s="391"/>
      <c r="H3666" s="391"/>
      <c r="I3666" s="391"/>
      <c r="J3666" s="391"/>
      <c r="K3666" s="391"/>
      <c r="L3666" s="391"/>
      <c r="M3666" s="391"/>
      <c r="N3666" s="391"/>
      <c r="O3666" s="391"/>
      <c r="P3666" s="391"/>
      <c r="Q3666" s="391"/>
      <c r="R3666" s="391"/>
      <c r="S3666" s="392"/>
      <c r="T3666" s="393"/>
      <c r="U3666" s="393"/>
      <c r="V3666" s="393"/>
      <c r="W3666" s="393"/>
    </row>
    <row r="3667" spans="1:23">
      <c r="A3667" s="386"/>
      <c r="B3667" s="387"/>
      <c r="C3667" s="388"/>
      <c r="D3667" s="389"/>
      <c r="E3667" s="390"/>
      <c r="F3667" s="390"/>
      <c r="G3667" s="391"/>
      <c r="H3667" s="391"/>
      <c r="I3667" s="391"/>
      <c r="J3667" s="391"/>
      <c r="K3667" s="391"/>
      <c r="L3667" s="391"/>
      <c r="M3667" s="391"/>
      <c r="N3667" s="391"/>
      <c r="O3667" s="391"/>
      <c r="P3667" s="391"/>
      <c r="Q3667" s="391"/>
      <c r="R3667" s="391"/>
      <c r="S3667" s="392"/>
      <c r="T3667" s="393"/>
      <c r="U3667" s="393"/>
      <c r="V3667" s="393"/>
      <c r="W3667" s="393"/>
    </row>
    <row r="3668" spans="1:23">
      <c r="A3668" s="386"/>
      <c r="B3668" s="387"/>
      <c r="C3668" s="388"/>
      <c r="D3668" s="389"/>
      <c r="E3668" s="390"/>
      <c r="F3668" s="390"/>
      <c r="G3668" s="391"/>
      <c r="H3668" s="391"/>
      <c r="I3668" s="391"/>
      <c r="J3668" s="391"/>
      <c r="K3668" s="391"/>
      <c r="L3668" s="391"/>
      <c r="M3668" s="391"/>
      <c r="N3668" s="391"/>
      <c r="O3668" s="391"/>
      <c r="P3668" s="391"/>
      <c r="Q3668" s="391"/>
      <c r="R3668" s="391"/>
      <c r="S3668" s="392"/>
      <c r="T3668" s="393"/>
      <c r="U3668" s="393"/>
      <c r="V3668" s="393"/>
      <c r="W3668" s="393"/>
    </row>
    <row r="3669" spans="1:23">
      <c r="A3669" s="386"/>
      <c r="B3669" s="387"/>
      <c r="C3669" s="388"/>
      <c r="D3669" s="389"/>
      <c r="E3669" s="390"/>
      <c r="F3669" s="390"/>
      <c r="G3669" s="391"/>
      <c r="H3669" s="391"/>
      <c r="I3669" s="391"/>
      <c r="J3669" s="391"/>
      <c r="K3669" s="391"/>
      <c r="L3669" s="391"/>
      <c r="M3669" s="391"/>
      <c r="N3669" s="391"/>
      <c r="O3669" s="391"/>
      <c r="P3669" s="391"/>
      <c r="Q3669" s="391"/>
      <c r="R3669" s="391"/>
      <c r="S3669" s="392"/>
      <c r="T3669" s="393"/>
      <c r="U3669" s="393"/>
      <c r="V3669" s="393"/>
      <c r="W3669" s="393"/>
    </row>
    <row r="3670" spans="1:23">
      <c r="A3670" s="386"/>
      <c r="B3670" s="387"/>
      <c r="C3670" s="388"/>
      <c r="D3670" s="389"/>
      <c r="E3670" s="390"/>
      <c r="F3670" s="390"/>
      <c r="G3670" s="391"/>
      <c r="H3670" s="391"/>
      <c r="I3670" s="391"/>
      <c r="J3670" s="391"/>
      <c r="K3670" s="391"/>
      <c r="L3670" s="391"/>
      <c r="M3670" s="391"/>
      <c r="N3670" s="391"/>
      <c r="O3670" s="391"/>
      <c r="P3670" s="391"/>
      <c r="Q3670" s="391"/>
      <c r="R3670" s="391"/>
      <c r="S3670" s="392"/>
      <c r="T3670" s="393"/>
      <c r="U3670" s="393"/>
      <c r="V3670" s="393"/>
      <c r="W3670" s="393"/>
    </row>
    <row r="3671" spans="1:23">
      <c r="A3671" s="386"/>
      <c r="B3671" s="387"/>
      <c r="C3671" s="388"/>
      <c r="D3671" s="389"/>
      <c r="E3671" s="390"/>
      <c r="F3671" s="390"/>
      <c r="G3671" s="391"/>
      <c r="H3671" s="391"/>
      <c r="I3671" s="391"/>
      <c r="J3671" s="391"/>
      <c r="K3671" s="391"/>
      <c r="L3671" s="391"/>
      <c r="M3671" s="391"/>
      <c r="N3671" s="391"/>
      <c r="O3671" s="391"/>
      <c r="P3671" s="391"/>
      <c r="Q3671" s="391"/>
      <c r="R3671" s="391"/>
      <c r="S3671" s="392"/>
      <c r="T3671" s="393"/>
      <c r="U3671" s="393"/>
      <c r="V3671" s="393"/>
      <c r="W3671" s="393"/>
    </row>
    <row r="3672" spans="1:23">
      <c r="A3672" s="386"/>
      <c r="B3672" s="387"/>
      <c r="C3672" s="388"/>
      <c r="D3672" s="389"/>
      <c r="E3672" s="390"/>
      <c r="F3672" s="390"/>
      <c r="G3672" s="391"/>
      <c r="H3672" s="391"/>
      <c r="I3672" s="391"/>
      <c r="J3672" s="391"/>
      <c r="K3672" s="391"/>
      <c r="L3672" s="391"/>
      <c r="M3672" s="391"/>
      <c r="N3672" s="391"/>
      <c r="O3672" s="391"/>
      <c r="P3672" s="391"/>
      <c r="Q3672" s="391"/>
      <c r="R3672" s="391"/>
      <c r="S3672" s="392"/>
      <c r="T3672" s="393"/>
      <c r="U3672" s="393"/>
      <c r="V3672" s="393"/>
      <c r="W3672" s="393"/>
    </row>
    <row r="3673" spans="1:23">
      <c r="A3673" s="386"/>
      <c r="B3673" s="387"/>
      <c r="C3673" s="388"/>
      <c r="D3673" s="389"/>
      <c r="E3673" s="390"/>
      <c r="F3673" s="390"/>
      <c r="G3673" s="391"/>
      <c r="H3673" s="391"/>
      <c r="I3673" s="391"/>
      <c r="J3673" s="391"/>
      <c r="K3673" s="391"/>
      <c r="L3673" s="391"/>
      <c r="M3673" s="391"/>
      <c r="N3673" s="391"/>
      <c r="O3673" s="391"/>
      <c r="P3673" s="391"/>
      <c r="Q3673" s="391"/>
      <c r="R3673" s="391"/>
      <c r="S3673" s="392"/>
      <c r="T3673" s="393"/>
      <c r="U3673" s="393"/>
      <c r="V3673" s="393"/>
      <c r="W3673" s="393"/>
    </row>
    <row r="3674" spans="1:23">
      <c r="A3674" s="386"/>
      <c r="B3674" s="387"/>
      <c r="C3674" s="388"/>
      <c r="D3674" s="389"/>
      <c r="E3674" s="390"/>
      <c r="F3674" s="390"/>
      <c r="G3674" s="391"/>
      <c r="H3674" s="391"/>
      <c r="I3674" s="391"/>
      <c r="J3674" s="391"/>
      <c r="K3674" s="391"/>
      <c r="L3674" s="391"/>
      <c r="M3674" s="391"/>
      <c r="N3674" s="391"/>
      <c r="O3674" s="391"/>
      <c r="P3674" s="391"/>
      <c r="Q3674" s="391"/>
      <c r="R3674" s="391"/>
      <c r="S3674" s="392"/>
      <c r="T3674" s="393"/>
      <c r="U3674" s="393"/>
      <c r="V3674" s="393"/>
      <c r="W3674" s="393"/>
    </row>
    <row r="3675" spans="1:23">
      <c r="A3675" s="386"/>
      <c r="B3675" s="387"/>
      <c r="C3675" s="388"/>
      <c r="D3675" s="389"/>
      <c r="E3675" s="390"/>
      <c r="F3675" s="390"/>
      <c r="G3675" s="391"/>
      <c r="H3675" s="391"/>
      <c r="I3675" s="391"/>
      <c r="J3675" s="391"/>
      <c r="K3675" s="391"/>
      <c r="L3675" s="391"/>
      <c r="M3675" s="391"/>
      <c r="N3675" s="391"/>
      <c r="O3675" s="391"/>
      <c r="P3675" s="391"/>
      <c r="Q3675" s="391"/>
      <c r="R3675" s="391"/>
      <c r="S3675" s="392"/>
      <c r="T3675" s="393"/>
      <c r="U3675" s="393"/>
      <c r="V3675" s="393"/>
      <c r="W3675" s="393"/>
    </row>
    <row r="3676" spans="1:23">
      <c r="A3676" s="386"/>
      <c r="B3676" s="387"/>
      <c r="C3676" s="388"/>
      <c r="D3676" s="389"/>
      <c r="E3676" s="390"/>
      <c r="F3676" s="390"/>
      <c r="G3676" s="391"/>
      <c r="H3676" s="391"/>
      <c r="I3676" s="391"/>
      <c r="J3676" s="391"/>
      <c r="K3676" s="391"/>
      <c r="L3676" s="391"/>
      <c r="M3676" s="391"/>
      <c r="N3676" s="391"/>
      <c r="O3676" s="391"/>
      <c r="P3676" s="391"/>
      <c r="Q3676" s="391"/>
      <c r="R3676" s="391"/>
      <c r="S3676" s="392"/>
      <c r="T3676" s="393"/>
      <c r="U3676" s="393"/>
      <c r="V3676" s="393"/>
      <c r="W3676" s="393"/>
    </row>
    <row r="3677" spans="1:23">
      <c r="A3677" s="386"/>
      <c r="B3677" s="387"/>
      <c r="C3677" s="388"/>
      <c r="D3677" s="389"/>
      <c r="E3677" s="390"/>
      <c r="F3677" s="390"/>
      <c r="G3677" s="391"/>
      <c r="H3677" s="391"/>
      <c r="I3677" s="391"/>
      <c r="J3677" s="391"/>
      <c r="K3677" s="391"/>
      <c r="L3677" s="391"/>
      <c r="M3677" s="391"/>
      <c r="N3677" s="391"/>
      <c r="O3677" s="391"/>
      <c r="P3677" s="391"/>
      <c r="Q3677" s="391"/>
      <c r="R3677" s="391"/>
      <c r="S3677" s="392"/>
      <c r="T3677" s="393"/>
      <c r="U3677" s="393"/>
      <c r="V3677" s="393"/>
      <c r="W3677" s="393"/>
    </row>
    <row r="3678" spans="1:23">
      <c r="A3678" s="386"/>
      <c r="B3678" s="387"/>
      <c r="C3678" s="388"/>
      <c r="D3678" s="389"/>
      <c r="E3678" s="390"/>
      <c r="F3678" s="390"/>
      <c r="G3678" s="391"/>
      <c r="H3678" s="391"/>
      <c r="I3678" s="391"/>
      <c r="J3678" s="391"/>
      <c r="K3678" s="391"/>
      <c r="L3678" s="391"/>
      <c r="M3678" s="391"/>
      <c r="N3678" s="391"/>
      <c r="O3678" s="391"/>
      <c r="P3678" s="391"/>
      <c r="Q3678" s="391"/>
      <c r="R3678" s="391"/>
      <c r="S3678" s="392"/>
      <c r="T3678" s="393"/>
      <c r="U3678" s="393"/>
      <c r="V3678" s="393"/>
      <c r="W3678" s="393"/>
    </row>
    <row r="3679" spans="1:23">
      <c r="A3679" s="386"/>
      <c r="B3679" s="387"/>
      <c r="C3679" s="388"/>
      <c r="D3679" s="389"/>
      <c r="E3679" s="390"/>
      <c r="F3679" s="390"/>
      <c r="G3679" s="391"/>
      <c r="H3679" s="391"/>
      <c r="I3679" s="391"/>
      <c r="J3679" s="391"/>
      <c r="K3679" s="391"/>
      <c r="L3679" s="391"/>
      <c r="M3679" s="391"/>
      <c r="N3679" s="391"/>
      <c r="O3679" s="391"/>
      <c r="P3679" s="391"/>
      <c r="Q3679" s="391"/>
      <c r="R3679" s="391"/>
      <c r="S3679" s="392"/>
      <c r="T3679" s="393"/>
      <c r="U3679" s="393"/>
      <c r="V3679" s="393"/>
      <c r="W3679" s="393"/>
    </row>
    <row r="3680" spans="1:23">
      <c r="A3680" s="386"/>
      <c r="B3680" s="387"/>
      <c r="C3680" s="388"/>
      <c r="D3680" s="389"/>
      <c r="E3680" s="390"/>
      <c r="F3680" s="390"/>
      <c r="G3680" s="391"/>
      <c r="H3680" s="391"/>
      <c r="I3680" s="391"/>
      <c r="J3680" s="391"/>
      <c r="K3680" s="391"/>
      <c r="L3680" s="391"/>
      <c r="M3680" s="391"/>
      <c r="N3680" s="391"/>
      <c r="O3680" s="391"/>
      <c r="P3680" s="391"/>
      <c r="Q3680" s="391"/>
      <c r="R3680" s="391"/>
      <c r="S3680" s="392"/>
      <c r="T3680" s="393"/>
      <c r="U3680" s="393"/>
      <c r="V3680" s="393"/>
      <c r="W3680" s="393"/>
    </row>
    <row r="3681" spans="1:23">
      <c r="A3681" s="386"/>
      <c r="B3681" s="387"/>
      <c r="C3681" s="388"/>
      <c r="D3681" s="389"/>
      <c r="E3681" s="390"/>
      <c r="F3681" s="390"/>
      <c r="G3681" s="391"/>
      <c r="H3681" s="391"/>
      <c r="I3681" s="391"/>
      <c r="J3681" s="391"/>
      <c r="K3681" s="391"/>
      <c r="L3681" s="391"/>
      <c r="M3681" s="391"/>
      <c r="N3681" s="391"/>
      <c r="O3681" s="391"/>
      <c r="P3681" s="391"/>
      <c r="Q3681" s="391"/>
      <c r="R3681" s="391"/>
      <c r="S3681" s="392"/>
      <c r="T3681" s="393"/>
      <c r="U3681" s="393"/>
      <c r="V3681" s="393"/>
      <c r="W3681" s="393"/>
    </row>
    <row r="3682" spans="1:23">
      <c r="A3682" s="386"/>
      <c r="B3682" s="387"/>
      <c r="C3682" s="388"/>
      <c r="D3682" s="389"/>
      <c r="E3682" s="390"/>
      <c r="F3682" s="390"/>
      <c r="G3682" s="391"/>
      <c r="H3682" s="391"/>
      <c r="I3682" s="391"/>
      <c r="J3682" s="391"/>
      <c r="K3682" s="391"/>
      <c r="L3682" s="391"/>
      <c r="M3682" s="391"/>
      <c r="N3682" s="391"/>
      <c r="O3682" s="391"/>
      <c r="P3682" s="391"/>
      <c r="Q3682" s="391"/>
      <c r="R3682" s="391"/>
      <c r="S3682" s="392"/>
      <c r="T3682" s="393"/>
      <c r="U3682" s="393"/>
      <c r="V3682" s="393"/>
      <c r="W3682" s="393"/>
    </row>
    <row r="3683" spans="1:23">
      <c r="A3683" s="386"/>
      <c r="B3683" s="387"/>
      <c r="C3683" s="388"/>
      <c r="D3683" s="389"/>
      <c r="E3683" s="390"/>
      <c r="F3683" s="390"/>
      <c r="G3683" s="391"/>
      <c r="H3683" s="391"/>
      <c r="I3683" s="391"/>
      <c r="J3683" s="391"/>
      <c r="K3683" s="391"/>
      <c r="L3683" s="391"/>
      <c r="M3683" s="391"/>
      <c r="N3683" s="391"/>
      <c r="O3683" s="391"/>
      <c r="P3683" s="391"/>
      <c r="Q3683" s="391"/>
      <c r="R3683" s="391"/>
      <c r="S3683" s="392"/>
      <c r="T3683" s="393"/>
      <c r="U3683" s="393"/>
      <c r="V3683" s="393"/>
      <c r="W3683" s="393"/>
    </row>
    <row r="3684" spans="1:23">
      <c r="A3684" s="386"/>
      <c r="B3684" s="387"/>
      <c r="C3684" s="388"/>
      <c r="D3684" s="389"/>
      <c r="E3684" s="390"/>
      <c r="F3684" s="390"/>
      <c r="G3684" s="391"/>
      <c r="H3684" s="391"/>
      <c r="I3684" s="391"/>
      <c r="J3684" s="391"/>
      <c r="K3684" s="391"/>
      <c r="L3684" s="391"/>
      <c r="M3684" s="391"/>
      <c r="N3684" s="391"/>
      <c r="O3684" s="391"/>
      <c r="P3684" s="391"/>
      <c r="Q3684" s="391"/>
      <c r="R3684" s="391"/>
      <c r="S3684" s="392"/>
      <c r="T3684" s="393"/>
      <c r="U3684" s="393"/>
      <c r="V3684" s="393"/>
      <c r="W3684" s="393"/>
    </row>
    <row r="3685" spans="1:23">
      <c r="A3685" s="386"/>
      <c r="B3685" s="387"/>
      <c r="C3685" s="388"/>
      <c r="D3685" s="389"/>
      <c r="E3685" s="390"/>
      <c r="F3685" s="390"/>
      <c r="G3685" s="391"/>
      <c r="H3685" s="391"/>
      <c r="I3685" s="391"/>
      <c r="J3685" s="391"/>
      <c r="K3685" s="391"/>
      <c r="L3685" s="391"/>
      <c r="M3685" s="391"/>
      <c r="N3685" s="391"/>
      <c r="O3685" s="391"/>
      <c r="P3685" s="391"/>
      <c r="Q3685" s="391"/>
      <c r="R3685" s="391"/>
      <c r="S3685" s="392"/>
      <c r="T3685" s="393"/>
      <c r="U3685" s="393"/>
      <c r="V3685" s="393"/>
      <c r="W3685" s="393"/>
    </row>
    <row r="3686" spans="1:23">
      <c r="A3686" s="386"/>
      <c r="B3686" s="387"/>
      <c r="C3686" s="388"/>
      <c r="D3686" s="389"/>
      <c r="E3686" s="390"/>
      <c r="F3686" s="390"/>
      <c r="G3686" s="391"/>
      <c r="H3686" s="391"/>
      <c r="I3686" s="391"/>
      <c r="J3686" s="391"/>
      <c r="K3686" s="391"/>
      <c r="L3686" s="391"/>
      <c r="M3686" s="391"/>
      <c r="N3686" s="391"/>
      <c r="O3686" s="391"/>
      <c r="P3686" s="391"/>
      <c r="Q3686" s="391"/>
      <c r="R3686" s="391"/>
      <c r="S3686" s="392"/>
      <c r="T3686" s="393"/>
      <c r="U3686" s="393"/>
      <c r="V3686" s="393"/>
      <c r="W3686" s="393"/>
    </row>
    <row r="3687" spans="1:23">
      <c r="A3687" s="386"/>
      <c r="B3687" s="387"/>
      <c r="C3687" s="388"/>
      <c r="D3687" s="389"/>
      <c r="E3687" s="390"/>
      <c r="F3687" s="390"/>
      <c r="G3687" s="391"/>
      <c r="H3687" s="391"/>
      <c r="I3687" s="391"/>
      <c r="J3687" s="391"/>
      <c r="K3687" s="391"/>
      <c r="L3687" s="391"/>
      <c r="M3687" s="391"/>
      <c r="N3687" s="391"/>
      <c r="O3687" s="391"/>
      <c r="P3687" s="391"/>
      <c r="Q3687" s="391"/>
      <c r="R3687" s="391"/>
      <c r="S3687" s="392"/>
      <c r="T3687" s="393"/>
      <c r="U3687" s="393"/>
      <c r="V3687" s="393"/>
      <c r="W3687" s="393"/>
    </row>
    <row r="3688" spans="1:23">
      <c r="A3688" s="386"/>
      <c r="B3688" s="387"/>
      <c r="C3688" s="388"/>
      <c r="D3688" s="389"/>
      <c r="E3688" s="390"/>
      <c r="F3688" s="390"/>
      <c r="G3688" s="391"/>
      <c r="H3688" s="391"/>
      <c r="I3688" s="391"/>
      <c r="J3688" s="391"/>
      <c r="K3688" s="391"/>
      <c r="L3688" s="391"/>
      <c r="M3688" s="391"/>
      <c r="N3688" s="391"/>
      <c r="O3688" s="391"/>
      <c r="P3688" s="391"/>
      <c r="Q3688" s="391"/>
      <c r="R3688" s="391"/>
      <c r="S3688" s="392"/>
      <c r="T3688" s="393"/>
      <c r="U3688" s="393"/>
      <c r="V3688" s="393"/>
      <c r="W3688" s="393"/>
    </row>
    <row r="3689" spans="1:23">
      <c r="A3689" s="386"/>
      <c r="B3689" s="387"/>
      <c r="C3689" s="388"/>
      <c r="D3689" s="389"/>
      <c r="E3689" s="390"/>
      <c r="F3689" s="390"/>
      <c r="G3689" s="391"/>
      <c r="H3689" s="391"/>
      <c r="I3689" s="391"/>
      <c r="J3689" s="391"/>
      <c r="K3689" s="391"/>
      <c r="L3689" s="391"/>
      <c r="M3689" s="391"/>
      <c r="N3689" s="391"/>
      <c r="O3689" s="391"/>
      <c r="P3689" s="391"/>
      <c r="Q3689" s="391"/>
      <c r="R3689" s="391"/>
      <c r="S3689" s="392"/>
      <c r="T3689" s="393"/>
      <c r="U3689" s="393"/>
      <c r="V3689" s="393"/>
      <c r="W3689" s="393"/>
    </row>
    <row r="3690" spans="1:23">
      <c r="A3690" s="386"/>
      <c r="B3690" s="387"/>
      <c r="C3690" s="388"/>
      <c r="D3690" s="389"/>
      <c r="E3690" s="390"/>
      <c r="F3690" s="390"/>
      <c r="G3690" s="391"/>
      <c r="H3690" s="391"/>
      <c r="I3690" s="391"/>
      <c r="J3690" s="391"/>
      <c r="K3690" s="391"/>
      <c r="L3690" s="391"/>
      <c r="M3690" s="391"/>
      <c r="N3690" s="391"/>
      <c r="O3690" s="391"/>
      <c r="P3690" s="391"/>
      <c r="Q3690" s="391"/>
      <c r="R3690" s="391"/>
      <c r="S3690" s="392"/>
      <c r="T3690" s="393"/>
      <c r="U3690" s="393"/>
      <c r="V3690" s="393"/>
      <c r="W3690" s="393"/>
    </row>
    <row r="3691" spans="1:23">
      <c r="A3691" s="386"/>
      <c r="B3691" s="387"/>
      <c r="C3691" s="388"/>
      <c r="D3691" s="389"/>
      <c r="E3691" s="390"/>
      <c r="F3691" s="390"/>
      <c r="G3691" s="391"/>
      <c r="H3691" s="391"/>
      <c r="I3691" s="391"/>
      <c r="J3691" s="391"/>
      <c r="K3691" s="391"/>
      <c r="L3691" s="391"/>
      <c r="M3691" s="391"/>
      <c r="N3691" s="391"/>
      <c r="O3691" s="391"/>
      <c r="P3691" s="391"/>
      <c r="Q3691" s="391"/>
      <c r="R3691" s="391"/>
      <c r="S3691" s="392"/>
      <c r="T3691" s="393"/>
      <c r="U3691" s="393"/>
      <c r="V3691" s="393"/>
      <c r="W3691" s="393"/>
    </row>
    <row r="3692" spans="1:23">
      <c r="A3692" s="386"/>
      <c r="B3692" s="387"/>
      <c r="C3692" s="388"/>
      <c r="D3692" s="389"/>
      <c r="E3692" s="390"/>
      <c r="F3692" s="390"/>
      <c r="G3692" s="391"/>
      <c r="H3692" s="391"/>
      <c r="I3692" s="391"/>
      <c r="J3692" s="391"/>
      <c r="K3692" s="391"/>
      <c r="L3692" s="391"/>
      <c r="M3692" s="391"/>
      <c r="N3692" s="391"/>
      <c r="O3692" s="391"/>
      <c r="P3692" s="391"/>
      <c r="Q3692" s="391"/>
      <c r="R3692" s="391"/>
      <c r="S3692" s="392"/>
      <c r="T3692" s="393"/>
      <c r="U3692" s="393"/>
      <c r="V3692" s="393"/>
      <c r="W3692" s="393"/>
    </row>
    <row r="3693" spans="1:23">
      <c r="A3693" s="386"/>
      <c r="B3693" s="387"/>
      <c r="C3693" s="388"/>
      <c r="D3693" s="389"/>
      <c r="E3693" s="390"/>
      <c r="F3693" s="390"/>
      <c r="G3693" s="391"/>
      <c r="H3693" s="391"/>
      <c r="I3693" s="391"/>
      <c r="J3693" s="391"/>
      <c r="K3693" s="391"/>
      <c r="L3693" s="391"/>
      <c r="M3693" s="391"/>
      <c r="N3693" s="391"/>
      <c r="O3693" s="391"/>
      <c r="P3693" s="391"/>
      <c r="Q3693" s="391"/>
      <c r="R3693" s="391"/>
      <c r="S3693" s="392"/>
      <c r="T3693" s="393"/>
      <c r="U3693" s="393"/>
      <c r="V3693" s="393"/>
      <c r="W3693" s="393"/>
    </row>
    <row r="3694" spans="1:23">
      <c r="A3694" s="386"/>
      <c r="B3694" s="387"/>
      <c r="C3694" s="388"/>
      <c r="D3694" s="389"/>
      <c r="E3694" s="390"/>
      <c r="F3694" s="390"/>
      <c r="G3694" s="391"/>
      <c r="H3694" s="391"/>
      <c r="I3694" s="391"/>
      <c r="J3694" s="391"/>
      <c r="K3694" s="391"/>
      <c r="L3694" s="391"/>
      <c r="M3694" s="391"/>
      <c r="N3694" s="391"/>
      <c r="O3694" s="391"/>
      <c r="P3694" s="391"/>
      <c r="Q3694" s="391"/>
      <c r="R3694" s="391"/>
      <c r="S3694" s="392"/>
      <c r="T3694" s="393"/>
      <c r="U3694" s="393"/>
      <c r="V3694" s="393"/>
      <c r="W3694" s="393"/>
    </row>
    <row r="3695" spans="1:23">
      <c r="A3695" s="386"/>
      <c r="B3695" s="387"/>
      <c r="C3695" s="388"/>
      <c r="D3695" s="389"/>
      <c r="E3695" s="390"/>
      <c r="F3695" s="390"/>
      <c r="G3695" s="391"/>
      <c r="H3695" s="391"/>
      <c r="I3695" s="391"/>
      <c r="J3695" s="391"/>
      <c r="K3695" s="391"/>
      <c r="L3695" s="391"/>
      <c r="M3695" s="391"/>
      <c r="N3695" s="391"/>
      <c r="O3695" s="391"/>
      <c r="P3695" s="391"/>
      <c r="Q3695" s="391"/>
      <c r="R3695" s="391"/>
      <c r="S3695" s="392"/>
      <c r="T3695" s="393"/>
      <c r="U3695" s="393"/>
      <c r="V3695" s="393"/>
      <c r="W3695" s="393"/>
    </row>
    <row r="3696" spans="1:23">
      <c r="A3696" s="386"/>
      <c r="B3696" s="387"/>
      <c r="C3696" s="388"/>
      <c r="D3696" s="389"/>
      <c r="E3696" s="390"/>
      <c r="F3696" s="390"/>
      <c r="G3696" s="391"/>
      <c r="H3696" s="391"/>
      <c r="I3696" s="391"/>
      <c r="J3696" s="391"/>
      <c r="K3696" s="391"/>
      <c r="L3696" s="391"/>
      <c r="M3696" s="391"/>
      <c r="N3696" s="391"/>
      <c r="O3696" s="391"/>
      <c r="P3696" s="391"/>
      <c r="Q3696" s="391"/>
      <c r="R3696" s="391"/>
      <c r="S3696" s="392"/>
      <c r="T3696" s="393"/>
      <c r="U3696" s="393"/>
      <c r="V3696" s="393"/>
      <c r="W3696" s="393"/>
    </row>
    <row r="3697" spans="1:23">
      <c r="A3697" s="386"/>
      <c r="B3697" s="387"/>
      <c r="C3697" s="388"/>
      <c r="D3697" s="389"/>
      <c r="E3697" s="390"/>
      <c r="F3697" s="390"/>
      <c r="G3697" s="391"/>
      <c r="H3697" s="391"/>
      <c r="I3697" s="391"/>
      <c r="J3697" s="391"/>
      <c r="K3697" s="391"/>
      <c r="L3697" s="391"/>
      <c r="M3697" s="391"/>
      <c r="N3697" s="391"/>
      <c r="O3697" s="391"/>
      <c r="P3697" s="391"/>
      <c r="Q3697" s="391"/>
      <c r="R3697" s="391"/>
      <c r="S3697" s="392"/>
      <c r="T3697" s="393"/>
      <c r="U3697" s="393"/>
      <c r="V3697" s="393"/>
      <c r="W3697" s="393"/>
    </row>
    <row r="3698" spans="1:23">
      <c r="A3698" s="386"/>
      <c r="B3698" s="387"/>
      <c r="C3698" s="388"/>
      <c r="D3698" s="389"/>
      <c r="E3698" s="390"/>
      <c r="F3698" s="390"/>
      <c r="G3698" s="391"/>
      <c r="H3698" s="391"/>
      <c r="I3698" s="391"/>
      <c r="J3698" s="391"/>
      <c r="K3698" s="391"/>
      <c r="L3698" s="391"/>
      <c r="M3698" s="391"/>
      <c r="N3698" s="391"/>
      <c r="O3698" s="391"/>
      <c r="P3698" s="391"/>
      <c r="Q3698" s="391"/>
      <c r="R3698" s="391"/>
      <c r="S3698" s="392"/>
      <c r="T3698" s="393"/>
      <c r="U3698" s="393"/>
      <c r="V3698" s="393"/>
      <c r="W3698" s="393"/>
    </row>
    <row r="3699" spans="1:23">
      <c r="A3699" s="386"/>
      <c r="B3699" s="387"/>
      <c r="C3699" s="388"/>
      <c r="D3699" s="389"/>
      <c r="E3699" s="390"/>
      <c r="F3699" s="390"/>
      <c r="G3699" s="391"/>
      <c r="H3699" s="391"/>
      <c r="I3699" s="391"/>
      <c r="J3699" s="391"/>
      <c r="K3699" s="391"/>
      <c r="L3699" s="391"/>
      <c r="M3699" s="391"/>
      <c r="N3699" s="391"/>
      <c r="O3699" s="391"/>
      <c r="P3699" s="391"/>
      <c r="Q3699" s="391"/>
      <c r="R3699" s="391"/>
      <c r="S3699" s="392"/>
      <c r="T3699" s="393"/>
      <c r="U3699" s="393"/>
      <c r="V3699" s="393"/>
      <c r="W3699" s="393"/>
    </row>
    <row r="3700" spans="1:23">
      <c r="A3700" s="386"/>
      <c r="B3700" s="387"/>
      <c r="C3700" s="388"/>
      <c r="D3700" s="389"/>
      <c r="E3700" s="390"/>
      <c r="F3700" s="390"/>
      <c r="G3700" s="391"/>
      <c r="H3700" s="391"/>
      <c r="I3700" s="391"/>
      <c r="J3700" s="391"/>
      <c r="K3700" s="391"/>
      <c r="L3700" s="391"/>
      <c r="M3700" s="391"/>
      <c r="N3700" s="391"/>
      <c r="O3700" s="391"/>
      <c r="P3700" s="391"/>
      <c r="Q3700" s="391"/>
      <c r="R3700" s="391"/>
      <c r="S3700" s="392"/>
      <c r="T3700" s="393"/>
      <c r="U3700" s="393"/>
      <c r="V3700" s="393"/>
      <c r="W3700" s="393"/>
    </row>
    <row r="3701" spans="1:23">
      <c r="A3701" s="386"/>
      <c r="B3701" s="387"/>
      <c r="C3701" s="388"/>
      <c r="D3701" s="389"/>
      <c r="E3701" s="390"/>
      <c r="F3701" s="390"/>
      <c r="G3701" s="391"/>
      <c r="H3701" s="391"/>
      <c r="I3701" s="391"/>
      <c r="J3701" s="391"/>
      <c r="K3701" s="391"/>
      <c r="L3701" s="391"/>
      <c r="M3701" s="391"/>
      <c r="N3701" s="391"/>
      <c r="O3701" s="391"/>
      <c r="P3701" s="391"/>
      <c r="Q3701" s="391"/>
      <c r="R3701" s="391"/>
      <c r="S3701" s="392"/>
      <c r="T3701" s="393"/>
      <c r="U3701" s="393"/>
      <c r="V3701" s="393"/>
      <c r="W3701" s="393"/>
    </row>
    <row r="3702" spans="1:23">
      <c r="A3702" s="386"/>
      <c r="B3702" s="387"/>
      <c r="C3702" s="388"/>
      <c r="D3702" s="389"/>
      <c r="E3702" s="390"/>
      <c r="F3702" s="390"/>
      <c r="G3702" s="391"/>
      <c r="H3702" s="391"/>
      <c r="I3702" s="391"/>
      <c r="J3702" s="391"/>
      <c r="K3702" s="391"/>
      <c r="L3702" s="391"/>
      <c r="M3702" s="391"/>
      <c r="N3702" s="391"/>
      <c r="O3702" s="391"/>
      <c r="P3702" s="391"/>
      <c r="Q3702" s="391"/>
      <c r="R3702" s="391"/>
      <c r="S3702" s="392"/>
      <c r="T3702" s="393"/>
      <c r="U3702" s="393"/>
      <c r="V3702" s="393"/>
      <c r="W3702" s="393"/>
    </row>
    <row r="3703" spans="1:23">
      <c r="A3703" s="386"/>
      <c r="B3703" s="387"/>
      <c r="C3703" s="388"/>
      <c r="D3703" s="389"/>
      <c r="E3703" s="390"/>
      <c r="F3703" s="390"/>
      <c r="G3703" s="391"/>
      <c r="H3703" s="391"/>
      <c r="I3703" s="391"/>
      <c r="J3703" s="391"/>
      <c r="K3703" s="391"/>
      <c r="L3703" s="391"/>
      <c r="M3703" s="391"/>
      <c r="N3703" s="391"/>
      <c r="O3703" s="391"/>
      <c r="P3703" s="391"/>
      <c r="Q3703" s="391"/>
      <c r="R3703" s="391"/>
      <c r="S3703" s="392"/>
      <c r="T3703" s="393"/>
      <c r="U3703" s="393"/>
      <c r="V3703" s="393"/>
      <c r="W3703" s="393"/>
    </row>
    <row r="3704" spans="1:23">
      <c r="A3704" s="386"/>
      <c r="B3704" s="387"/>
      <c r="C3704" s="388"/>
      <c r="D3704" s="389"/>
      <c r="E3704" s="390"/>
      <c r="F3704" s="390"/>
      <c r="G3704" s="391"/>
      <c r="H3704" s="391"/>
      <c r="I3704" s="391"/>
      <c r="J3704" s="391"/>
      <c r="K3704" s="391"/>
      <c r="L3704" s="391"/>
      <c r="M3704" s="391"/>
      <c r="N3704" s="391"/>
      <c r="O3704" s="391"/>
      <c r="P3704" s="391"/>
      <c r="Q3704" s="391"/>
      <c r="R3704" s="391"/>
      <c r="S3704" s="392"/>
      <c r="T3704" s="393"/>
      <c r="U3704" s="393"/>
      <c r="V3704" s="393"/>
      <c r="W3704" s="393"/>
    </row>
    <row r="3705" spans="1:23">
      <c r="A3705" s="386"/>
      <c r="B3705" s="387"/>
      <c r="C3705" s="388"/>
      <c r="D3705" s="389"/>
      <c r="E3705" s="390"/>
      <c r="F3705" s="390"/>
      <c r="G3705" s="391"/>
      <c r="H3705" s="391"/>
      <c r="I3705" s="391"/>
      <c r="J3705" s="391"/>
      <c r="K3705" s="391"/>
      <c r="L3705" s="391"/>
      <c r="M3705" s="391"/>
      <c r="N3705" s="391"/>
      <c r="O3705" s="391"/>
      <c r="P3705" s="391"/>
      <c r="Q3705" s="391"/>
      <c r="R3705" s="391"/>
      <c r="S3705" s="392"/>
      <c r="T3705" s="393"/>
      <c r="U3705" s="393"/>
      <c r="V3705" s="393"/>
      <c r="W3705" s="393"/>
    </row>
    <row r="3706" spans="1:23">
      <c r="A3706" s="386"/>
      <c r="B3706" s="387"/>
      <c r="C3706" s="388"/>
      <c r="D3706" s="389"/>
      <c r="E3706" s="390"/>
      <c r="F3706" s="390"/>
      <c r="G3706" s="391"/>
      <c r="H3706" s="391"/>
      <c r="I3706" s="391"/>
      <c r="J3706" s="391"/>
      <c r="K3706" s="391"/>
      <c r="L3706" s="391"/>
      <c r="M3706" s="391"/>
      <c r="N3706" s="391"/>
      <c r="O3706" s="391"/>
      <c r="P3706" s="391"/>
      <c r="Q3706" s="391"/>
      <c r="R3706" s="391"/>
      <c r="S3706" s="392"/>
      <c r="T3706" s="393"/>
      <c r="U3706" s="393"/>
      <c r="V3706" s="393"/>
      <c r="W3706" s="393"/>
    </row>
    <row r="3707" spans="1:23">
      <c r="A3707" s="386"/>
      <c r="B3707" s="387"/>
      <c r="C3707" s="388"/>
      <c r="D3707" s="389"/>
      <c r="E3707" s="390"/>
      <c r="F3707" s="390"/>
      <c r="G3707" s="391"/>
      <c r="H3707" s="391"/>
      <c r="I3707" s="391"/>
      <c r="J3707" s="391"/>
      <c r="K3707" s="391"/>
      <c r="L3707" s="391"/>
      <c r="M3707" s="391"/>
      <c r="N3707" s="391"/>
      <c r="O3707" s="391"/>
      <c r="P3707" s="391"/>
      <c r="Q3707" s="391"/>
      <c r="R3707" s="391"/>
      <c r="S3707" s="392"/>
      <c r="T3707" s="393"/>
      <c r="U3707" s="393"/>
      <c r="V3707" s="393"/>
      <c r="W3707" s="393"/>
    </row>
    <row r="3708" spans="1:23">
      <c r="A3708" s="386"/>
      <c r="B3708" s="387"/>
      <c r="C3708" s="388"/>
      <c r="D3708" s="389"/>
      <c r="E3708" s="390"/>
      <c r="F3708" s="390"/>
      <c r="G3708" s="391"/>
      <c r="H3708" s="391"/>
      <c r="I3708" s="391"/>
      <c r="J3708" s="391"/>
      <c r="K3708" s="391"/>
      <c r="L3708" s="391"/>
      <c r="M3708" s="391"/>
      <c r="N3708" s="391"/>
      <c r="O3708" s="391"/>
      <c r="P3708" s="391"/>
      <c r="Q3708" s="391"/>
      <c r="R3708" s="391"/>
      <c r="S3708" s="392"/>
      <c r="T3708" s="393"/>
      <c r="U3708" s="393"/>
      <c r="V3708" s="393"/>
      <c r="W3708" s="393"/>
    </row>
    <row r="3709" spans="1:23">
      <c r="A3709" s="386"/>
      <c r="B3709" s="387"/>
      <c r="C3709" s="388"/>
      <c r="D3709" s="389"/>
      <c r="E3709" s="390"/>
      <c r="F3709" s="390"/>
      <c r="G3709" s="391"/>
      <c r="H3709" s="391"/>
      <c r="I3709" s="391"/>
      <c r="J3709" s="391"/>
      <c r="K3709" s="391"/>
      <c r="L3709" s="391"/>
      <c r="M3709" s="391"/>
      <c r="N3709" s="391"/>
      <c r="O3709" s="391"/>
      <c r="P3709" s="391"/>
      <c r="Q3709" s="391"/>
      <c r="R3709" s="391"/>
      <c r="S3709" s="392"/>
      <c r="T3709" s="393"/>
      <c r="U3709" s="393"/>
      <c r="V3709" s="393"/>
      <c r="W3709" s="393"/>
    </row>
    <row r="3710" spans="1:23">
      <c r="A3710" s="386"/>
      <c r="B3710" s="387"/>
      <c r="C3710" s="388"/>
      <c r="D3710" s="389"/>
      <c r="E3710" s="390"/>
      <c r="F3710" s="390"/>
      <c r="G3710" s="391"/>
      <c r="H3710" s="391"/>
      <c r="I3710" s="391"/>
      <c r="J3710" s="391"/>
      <c r="K3710" s="391"/>
      <c r="L3710" s="391"/>
      <c r="M3710" s="391"/>
      <c r="N3710" s="391"/>
      <c r="O3710" s="391"/>
      <c r="P3710" s="391"/>
      <c r="Q3710" s="391"/>
      <c r="R3710" s="391"/>
      <c r="S3710" s="392"/>
      <c r="T3710" s="393"/>
      <c r="U3710" s="393"/>
      <c r="V3710" s="393"/>
      <c r="W3710" s="393"/>
    </row>
    <row r="3711" spans="1:23">
      <c r="A3711" s="386"/>
      <c r="B3711" s="387"/>
      <c r="C3711" s="388"/>
      <c r="D3711" s="389"/>
      <c r="E3711" s="390"/>
      <c r="F3711" s="390"/>
      <c r="G3711" s="391"/>
      <c r="H3711" s="391"/>
      <c r="I3711" s="391"/>
      <c r="J3711" s="391"/>
      <c r="K3711" s="391"/>
      <c r="L3711" s="391"/>
      <c r="M3711" s="391"/>
      <c r="N3711" s="391"/>
      <c r="O3711" s="391"/>
      <c r="P3711" s="391"/>
      <c r="Q3711" s="391"/>
      <c r="R3711" s="391"/>
      <c r="S3711" s="392"/>
      <c r="T3711" s="393"/>
      <c r="U3711" s="393"/>
      <c r="V3711" s="393"/>
      <c r="W3711" s="393"/>
    </row>
    <row r="3712" spans="1:23">
      <c r="A3712" s="386"/>
      <c r="B3712" s="387"/>
      <c r="C3712" s="388"/>
      <c r="D3712" s="389"/>
      <c r="E3712" s="390"/>
      <c r="F3712" s="390"/>
      <c r="G3712" s="391"/>
      <c r="H3712" s="391"/>
      <c r="I3712" s="391"/>
      <c r="J3712" s="391"/>
      <c r="K3712" s="391"/>
      <c r="L3712" s="391"/>
      <c r="M3712" s="391"/>
      <c r="N3712" s="391"/>
      <c r="O3712" s="391"/>
      <c r="P3712" s="391"/>
      <c r="Q3712" s="391"/>
      <c r="R3712" s="391"/>
      <c r="S3712" s="392"/>
      <c r="T3712" s="393"/>
      <c r="U3712" s="393"/>
      <c r="V3712" s="393"/>
      <c r="W3712" s="393"/>
    </row>
    <row r="3713" spans="1:23">
      <c r="A3713" s="386"/>
      <c r="B3713" s="387"/>
      <c r="C3713" s="388"/>
      <c r="D3713" s="389"/>
      <c r="E3713" s="390"/>
      <c r="F3713" s="390"/>
      <c r="G3713" s="391"/>
      <c r="H3713" s="391"/>
      <c r="I3713" s="391"/>
      <c r="J3713" s="391"/>
      <c r="K3713" s="391"/>
      <c r="L3713" s="391"/>
      <c r="M3713" s="391"/>
      <c r="N3713" s="391"/>
      <c r="O3713" s="391"/>
      <c r="P3713" s="391"/>
      <c r="Q3713" s="391"/>
      <c r="R3713" s="391"/>
      <c r="S3713" s="392"/>
      <c r="T3713" s="393"/>
      <c r="U3713" s="393"/>
      <c r="V3713" s="393"/>
      <c r="W3713" s="393"/>
    </row>
    <row r="3714" spans="1:23">
      <c r="A3714" s="386"/>
      <c r="B3714" s="387"/>
      <c r="C3714" s="388"/>
      <c r="D3714" s="389"/>
      <c r="E3714" s="390"/>
      <c r="F3714" s="390"/>
      <c r="G3714" s="391"/>
      <c r="H3714" s="391"/>
      <c r="I3714" s="391"/>
      <c r="J3714" s="391"/>
      <c r="K3714" s="391"/>
      <c r="L3714" s="391"/>
      <c r="M3714" s="391"/>
      <c r="N3714" s="391"/>
      <c r="O3714" s="391"/>
      <c r="P3714" s="391"/>
      <c r="Q3714" s="391"/>
      <c r="R3714" s="391"/>
      <c r="S3714" s="392"/>
      <c r="T3714" s="393"/>
      <c r="U3714" s="393"/>
      <c r="V3714" s="393"/>
      <c r="W3714" s="393"/>
    </row>
    <row r="3715" spans="1:23">
      <c r="A3715" s="386"/>
      <c r="B3715" s="387"/>
      <c r="C3715" s="388"/>
      <c r="D3715" s="389"/>
      <c r="E3715" s="390"/>
      <c r="F3715" s="390"/>
      <c r="G3715" s="391"/>
      <c r="H3715" s="391"/>
      <c r="I3715" s="391"/>
      <c r="J3715" s="391"/>
      <c r="K3715" s="391"/>
      <c r="L3715" s="391"/>
      <c r="M3715" s="391"/>
      <c r="N3715" s="391"/>
      <c r="O3715" s="391"/>
      <c r="P3715" s="391"/>
      <c r="Q3715" s="391"/>
      <c r="R3715" s="391"/>
      <c r="S3715" s="392"/>
      <c r="T3715" s="393"/>
      <c r="U3715" s="393"/>
      <c r="V3715" s="393"/>
      <c r="W3715" s="393"/>
    </row>
    <row r="3716" spans="1:23">
      <c r="A3716" s="386"/>
      <c r="B3716" s="387"/>
      <c r="C3716" s="388"/>
      <c r="D3716" s="389"/>
      <c r="E3716" s="390"/>
      <c r="F3716" s="390"/>
      <c r="G3716" s="391"/>
      <c r="H3716" s="391"/>
      <c r="I3716" s="391"/>
      <c r="J3716" s="391"/>
      <c r="K3716" s="391"/>
      <c r="L3716" s="391"/>
      <c r="M3716" s="391"/>
      <c r="N3716" s="391"/>
      <c r="O3716" s="391"/>
      <c r="P3716" s="391"/>
      <c r="Q3716" s="391"/>
      <c r="R3716" s="391"/>
      <c r="S3716" s="392"/>
      <c r="T3716" s="393"/>
      <c r="U3716" s="393"/>
      <c r="V3716" s="393"/>
      <c r="W3716" s="393"/>
    </row>
    <row r="3717" spans="1:23">
      <c r="A3717" s="386"/>
      <c r="B3717" s="387"/>
      <c r="C3717" s="388"/>
      <c r="D3717" s="389"/>
      <c r="E3717" s="390"/>
      <c r="F3717" s="390"/>
      <c r="G3717" s="391"/>
      <c r="H3717" s="391"/>
      <c r="I3717" s="391"/>
      <c r="J3717" s="391"/>
      <c r="K3717" s="391"/>
      <c r="L3717" s="391"/>
      <c r="M3717" s="391"/>
      <c r="N3717" s="391"/>
      <c r="O3717" s="391"/>
      <c r="P3717" s="391"/>
      <c r="Q3717" s="391"/>
      <c r="R3717" s="391"/>
      <c r="S3717" s="392"/>
      <c r="T3717" s="393"/>
      <c r="U3717" s="393"/>
      <c r="V3717" s="393"/>
      <c r="W3717" s="393"/>
    </row>
    <row r="3718" spans="1:23">
      <c r="A3718" s="386"/>
      <c r="B3718" s="387"/>
      <c r="C3718" s="388"/>
      <c r="D3718" s="389"/>
      <c r="E3718" s="390"/>
      <c r="F3718" s="390"/>
      <c r="G3718" s="391"/>
      <c r="H3718" s="391"/>
      <c r="I3718" s="391"/>
      <c r="J3718" s="391"/>
      <c r="K3718" s="391"/>
      <c r="L3718" s="391"/>
      <c r="M3718" s="391"/>
      <c r="N3718" s="391"/>
      <c r="O3718" s="391"/>
      <c r="P3718" s="391"/>
      <c r="Q3718" s="391"/>
      <c r="R3718" s="391"/>
      <c r="S3718" s="392"/>
      <c r="T3718" s="393"/>
      <c r="U3718" s="393"/>
      <c r="V3718" s="393"/>
      <c r="W3718" s="393"/>
    </row>
    <row r="3719" spans="1:23">
      <c r="A3719" s="386"/>
      <c r="B3719" s="387"/>
      <c r="C3719" s="388"/>
      <c r="D3719" s="389"/>
      <c r="E3719" s="390"/>
      <c r="F3719" s="390"/>
      <c r="G3719" s="391"/>
      <c r="H3719" s="391"/>
      <c r="I3719" s="391"/>
      <c r="J3719" s="391"/>
      <c r="K3719" s="391"/>
      <c r="L3719" s="391"/>
      <c r="M3719" s="391"/>
      <c r="N3719" s="391"/>
      <c r="O3719" s="391"/>
      <c r="P3719" s="391"/>
      <c r="Q3719" s="391"/>
      <c r="R3719" s="391"/>
      <c r="S3719" s="392"/>
      <c r="T3719" s="393"/>
      <c r="U3719" s="393"/>
      <c r="V3719" s="393"/>
      <c r="W3719" s="393"/>
    </row>
    <row r="3720" spans="1:23">
      <c r="A3720" s="386"/>
      <c r="B3720" s="387"/>
      <c r="C3720" s="388"/>
      <c r="D3720" s="389"/>
      <c r="E3720" s="390"/>
      <c r="F3720" s="390"/>
      <c r="G3720" s="391"/>
      <c r="H3720" s="391"/>
      <c r="I3720" s="391"/>
      <c r="J3720" s="391"/>
      <c r="K3720" s="391"/>
      <c r="L3720" s="391"/>
      <c r="M3720" s="391"/>
      <c r="N3720" s="391"/>
      <c r="O3720" s="391"/>
      <c r="P3720" s="391"/>
      <c r="Q3720" s="391"/>
      <c r="R3720" s="391"/>
      <c r="S3720" s="392"/>
      <c r="T3720" s="393"/>
      <c r="U3720" s="393"/>
      <c r="V3720" s="393"/>
      <c r="W3720" s="393"/>
    </row>
    <row r="3721" spans="1:23">
      <c r="A3721" s="386"/>
      <c r="B3721" s="387"/>
      <c r="C3721" s="388"/>
      <c r="D3721" s="389"/>
      <c r="E3721" s="390"/>
      <c r="F3721" s="390"/>
      <c r="G3721" s="391"/>
      <c r="H3721" s="391"/>
      <c r="I3721" s="391"/>
      <c r="J3721" s="391"/>
      <c r="K3721" s="391"/>
      <c r="L3721" s="391"/>
      <c r="M3721" s="391"/>
      <c r="N3721" s="391"/>
      <c r="O3721" s="391"/>
      <c r="P3721" s="391"/>
      <c r="Q3721" s="391"/>
      <c r="R3721" s="391"/>
      <c r="S3721" s="392"/>
      <c r="T3721" s="393"/>
      <c r="U3721" s="393"/>
      <c r="V3721" s="393"/>
      <c r="W3721" s="393"/>
    </row>
    <row r="3722" spans="1:23">
      <c r="A3722" s="386"/>
      <c r="B3722" s="387"/>
      <c r="C3722" s="388"/>
      <c r="D3722" s="389"/>
      <c r="E3722" s="390"/>
      <c r="F3722" s="390"/>
      <c r="G3722" s="391"/>
      <c r="H3722" s="391"/>
      <c r="I3722" s="391"/>
      <c r="J3722" s="391"/>
      <c r="K3722" s="391"/>
      <c r="L3722" s="391"/>
      <c r="M3722" s="391"/>
      <c r="N3722" s="391"/>
      <c r="O3722" s="391"/>
      <c r="P3722" s="391"/>
      <c r="Q3722" s="391"/>
      <c r="R3722" s="391"/>
      <c r="S3722" s="392"/>
      <c r="T3722" s="393"/>
      <c r="U3722" s="393"/>
      <c r="V3722" s="393"/>
      <c r="W3722" s="393"/>
    </row>
    <row r="3723" spans="1:23">
      <c r="A3723" s="386"/>
      <c r="B3723" s="387"/>
      <c r="C3723" s="388"/>
      <c r="D3723" s="389"/>
      <c r="E3723" s="390"/>
      <c r="F3723" s="390"/>
      <c r="G3723" s="391"/>
      <c r="H3723" s="391"/>
      <c r="I3723" s="391"/>
      <c r="J3723" s="391"/>
      <c r="K3723" s="391"/>
      <c r="L3723" s="391"/>
      <c r="M3723" s="391"/>
      <c r="N3723" s="391"/>
      <c r="O3723" s="391"/>
      <c r="P3723" s="391"/>
      <c r="Q3723" s="391"/>
      <c r="R3723" s="391"/>
      <c r="S3723" s="392"/>
      <c r="T3723" s="393"/>
      <c r="U3723" s="393"/>
      <c r="V3723" s="393"/>
      <c r="W3723" s="393"/>
    </row>
    <row r="3724" spans="1:23">
      <c r="A3724" s="386"/>
      <c r="B3724" s="387"/>
      <c r="C3724" s="388"/>
      <c r="D3724" s="389"/>
      <c r="E3724" s="390"/>
      <c r="F3724" s="390"/>
      <c r="G3724" s="391"/>
      <c r="H3724" s="391"/>
      <c r="I3724" s="391"/>
      <c r="J3724" s="391"/>
      <c r="K3724" s="391"/>
      <c r="L3724" s="391"/>
      <c r="M3724" s="391"/>
      <c r="N3724" s="391"/>
      <c r="O3724" s="391"/>
      <c r="P3724" s="391"/>
      <c r="Q3724" s="391"/>
      <c r="R3724" s="391"/>
      <c r="S3724" s="392"/>
      <c r="T3724" s="393"/>
      <c r="U3724" s="393"/>
      <c r="V3724" s="393"/>
      <c r="W3724" s="393"/>
    </row>
    <row r="3725" spans="1:23">
      <c r="A3725" s="386"/>
      <c r="B3725" s="387"/>
      <c r="C3725" s="388"/>
      <c r="D3725" s="389"/>
      <c r="E3725" s="390"/>
      <c r="F3725" s="390"/>
      <c r="G3725" s="391"/>
      <c r="H3725" s="391"/>
      <c r="I3725" s="391"/>
      <c r="J3725" s="391"/>
      <c r="K3725" s="391"/>
      <c r="L3725" s="391"/>
      <c r="M3725" s="391"/>
      <c r="N3725" s="391"/>
      <c r="O3725" s="391"/>
      <c r="P3725" s="391"/>
      <c r="Q3725" s="391"/>
      <c r="R3725" s="391"/>
      <c r="S3725" s="392"/>
      <c r="T3725" s="393"/>
      <c r="U3725" s="393"/>
      <c r="V3725" s="393"/>
      <c r="W3725" s="393"/>
    </row>
    <row r="3726" spans="1:23">
      <c r="A3726" s="386"/>
      <c r="B3726" s="387"/>
      <c r="C3726" s="388"/>
      <c r="D3726" s="389"/>
      <c r="E3726" s="390"/>
      <c r="F3726" s="390"/>
      <c r="G3726" s="391"/>
      <c r="H3726" s="391"/>
      <c r="I3726" s="391"/>
      <c r="J3726" s="391"/>
      <c r="K3726" s="391"/>
      <c r="L3726" s="391"/>
      <c r="M3726" s="391"/>
      <c r="N3726" s="391"/>
      <c r="O3726" s="391"/>
      <c r="P3726" s="391"/>
      <c r="Q3726" s="391"/>
      <c r="R3726" s="391"/>
      <c r="S3726" s="392"/>
      <c r="T3726" s="393"/>
      <c r="U3726" s="393"/>
      <c r="V3726" s="393"/>
      <c r="W3726" s="393"/>
    </row>
    <row r="3727" spans="1:23">
      <c r="A3727" s="386"/>
      <c r="B3727" s="387"/>
      <c r="C3727" s="388"/>
      <c r="D3727" s="389"/>
      <c r="E3727" s="390"/>
      <c r="F3727" s="390"/>
      <c r="G3727" s="391"/>
      <c r="H3727" s="391"/>
      <c r="I3727" s="391"/>
      <c r="J3727" s="391"/>
      <c r="K3727" s="391"/>
      <c r="L3727" s="391"/>
      <c r="M3727" s="391"/>
      <c r="N3727" s="391"/>
      <c r="O3727" s="391"/>
      <c r="P3727" s="391"/>
      <c r="Q3727" s="391"/>
      <c r="R3727" s="391"/>
      <c r="S3727" s="392"/>
      <c r="T3727" s="393"/>
      <c r="U3727" s="393"/>
      <c r="V3727" s="393"/>
      <c r="W3727" s="393"/>
    </row>
    <row r="3728" spans="1:23">
      <c r="A3728" s="386"/>
      <c r="B3728" s="387"/>
      <c r="C3728" s="388"/>
      <c r="D3728" s="389"/>
      <c r="E3728" s="390"/>
      <c r="F3728" s="390"/>
      <c r="G3728" s="391"/>
      <c r="H3728" s="391"/>
      <c r="I3728" s="391"/>
      <c r="J3728" s="391"/>
      <c r="K3728" s="391"/>
      <c r="L3728" s="391"/>
      <c r="M3728" s="391"/>
      <c r="N3728" s="391"/>
      <c r="O3728" s="391"/>
      <c r="P3728" s="391"/>
      <c r="Q3728" s="391"/>
      <c r="R3728" s="391"/>
      <c r="S3728" s="392"/>
      <c r="T3728" s="393"/>
      <c r="U3728" s="393"/>
      <c r="V3728" s="393"/>
      <c r="W3728" s="393"/>
    </row>
    <row r="3729" spans="1:23">
      <c r="A3729" s="386"/>
      <c r="B3729" s="387"/>
      <c r="C3729" s="388"/>
      <c r="D3729" s="389"/>
      <c r="E3729" s="390"/>
      <c r="F3729" s="390"/>
      <c r="G3729" s="391"/>
      <c r="H3729" s="391"/>
      <c r="I3729" s="391"/>
      <c r="J3729" s="391"/>
      <c r="K3729" s="391"/>
      <c r="L3729" s="391"/>
      <c r="M3729" s="391"/>
      <c r="N3729" s="391"/>
      <c r="O3729" s="391"/>
      <c r="P3729" s="391"/>
      <c r="Q3729" s="391"/>
      <c r="R3729" s="391"/>
      <c r="S3729" s="392"/>
      <c r="T3729" s="393"/>
      <c r="U3729" s="393"/>
      <c r="V3729" s="393"/>
      <c r="W3729" s="393"/>
    </row>
    <row r="3730" spans="1:23">
      <c r="A3730" s="386"/>
      <c r="B3730" s="387"/>
      <c r="C3730" s="388"/>
      <c r="D3730" s="389"/>
      <c r="E3730" s="390"/>
      <c r="F3730" s="390"/>
      <c r="G3730" s="391"/>
      <c r="H3730" s="391"/>
      <c r="I3730" s="391"/>
      <c r="J3730" s="391"/>
      <c r="K3730" s="391"/>
      <c r="L3730" s="391"/>
      <c r="M3730" s="391"/>
      <c r="N3730" s="391"/>
      <c r="O3730" s="391"/>
      <c r="P3730" s="391"/>
      <c r="Q3730" s="391"/>
      <c r="R3730" s="391"/>
      <c r="S3730" s="392"/>
      <c r="T3730" s="393"/>
      <c r="U3730" s="393"/>
      <c r="V3730" s="393"/>
      <c r="W3730" s="393"/>
    </row>
    <row r="3731" spans="1:23">
      <c r="A3731" s="386"/>
      <c r="B3731" s="387"/>
      <c r="C3731" s="388"/>
      <c r="D3731" s="389"/>
      <c r="E3731" s="390"/>
      <c r="F3731" s="390"/>
      <c r="G3731" s="391"/>
      <c r="H3731" s="391"/>
      <c r="I3731" s="391"/>
      <c r="J3731" s="391"/>
      <c r="K3731" s="391"/>
      <c r="L3731" s="391"/>
      <c r="M3731" s="391"/>
      <c r="N3731" s="391"/>
      <c r="O3731" s="391"/>
      <c r="P3731" s="391"/>
      <c r="Q3731" s="391"/>
      <c r="R3731" s="391"/>
      <c r="S3731" s="392"/>
      <c r="T3731" s="393"/>
      <c r="U3731" s="393"/>
      <c r="V3731" s="393"/>
      <c r="W3731" s="393"/>
    </row>
    <row r="3732" spans="1:23">
      <c r="A3732" s="386"/>
      <c r="B3732" s="387"/>
      <c r="C3732" s="388"/>
      <c r="D3732" s="389"/>
      <c r="E3732" s="390"/>
      <c r="F3732" s="390"/>
      <c r="G3732" s="391"/>
      <c r="H3732" s="391"/>
      <c r="I3732" s="391"/>
      <c r="J3732" s="391"/>
      <c r="K3732" s="391"/>
      <c r="L3732" s="391"/>
      <c r="M3732" s="391"/>
      <c r="N3732" s="391"/>
      <c r="O3732" s="391"/>
      <c r="P3732" s="391"/>
      <c r="Q3732" s="391"/>
      <c r="R3732" s="391"/>
      <c r="S3732" s="392"/>
      <c r="T3732" s="393"/>
      <c r="U3732" s="393"/>
      <c r="V3732" s="393"/>
      <c r="W3732" s="393"/>
    </row>
    <row r="3733" spans="1:23">
      <c r="A3733" s="386"/>
      <c r="B3733" s="387"/>
      <c r="C3733" s="388"/>
      <c r="D3733" s="389"/>
      <c r="E3733" s="390"/>
      <c r="F3733" s="390"/>
      <c r="G3733" s="391"/>
      <c r="H3733" s="391"/>
      <c r="I3733" s="391"/>
      <c r="J3733" s="391"/>
      <c r="K3733" s="391"/>
      <c r="L3733" s="391"/>
      <c r="M3733" s="391"/>
      <c r="N3733" s="391"/>
      <c r="O3733" s="391"/>
      <c r="P3733" s="391"/>
      <c r="Q3733" s="391"/>
      <c r="R3733" s="391"/>
      <c r="S3733" s="392"/>
      <c r="T3733" s="393"/>
      <c r="U3733" s="393"/>
      <c r="V3733" s="393"/>
      <c r="W3733" s="393"/>
    </row>
    <row r="3734" spans="1:23">
      <c r="A3734" s="386"/>
      <c r="B3734" s="387"/>
      <c r="C3734" s="388"/>
      <c r="D3734" s="389"/>
      <c r="E3734" s="390"/>
      <c r="F3734" s="390"/>
      <c r="G3734" s="391"/>
      <c r="H3734" s="391"/>
      <c r="I3734" s="391"/>
      <c r="J3734" s="391"/>
      <c r="K3734" s="391"/>
      <c r="L3734" s="391"/>
      <c r="M3734" s="391"/>
      <c r="N3734" s="391"/>
      <c r="O3734" s="391"/>
      <c r="P3734" s="391"/>
      <c r="Q3734" s="391"/>
      <c r="R3734" s="391"/>
      <c r="S3734" s="392"/>
      <c r="T3734" s="393"/>
      <c r="U3734" s="393"/>
      <c r="V3734" s="393"/>
      <c r="W3734" s="393"/>
    </row>
    <row r="3735" spans="1:23">
      <c r="A3735" s="386"/>
      <c r="B3735" s="387"/>
      <c r="C3735" s="388"/>
      <c r="D3735" s="389"/>
      <c r="E3735" s="390"/>
      <c r="F3735" s="390"/>
      <c r="G3735" s="391"/>
      <c r="H3735" s="391"/>
      <c r="I3735" s="391"/>
      <c r="J3735" s="391"/>
      <c r="K3735" s="391"/>
      <c r="L3735" s="391"/>
      <c r="M3735" s="391"/>
      <c r="N3735" s="391"/>
      <c r="O3735" s="391"/>
      <c r="P3735" s="391"/>
      <c r="Q3735" s="391"/>
      <c r="R3735" s="391"/>
      <c r="S3735" s="392"/>
      <c r="T3735" s="393"/>
      <c r="U3735" s="393"/>
      <c r="V3735" s="393"/>
      <c r="W3735" s="393"/>
    </row>
    <row r="3736" spans="1:23">
      <c r="A3736" s="386"/>
      <c r="B3736" s="387"/>
      <c r="C3736" s="388"/>
      <c r="D3736" s="389"/>
      <c r="E3736" s="390"/>
      <c r="F3736" s="390"/>
      <c r="G3736" s="391"/>
      <c r="H3736" s="391"/>
      <c r="I3736" s="391"/>
      <c r="J3736" s="391"/>
      <c r="K3736" s="391"/>
      <c r="L3736" s="391"/>
      <c r="M3736" s="391"/>
      <c r="N3736" s="391"/>
      <c r="O3736" s="391"/>
      <c r="P3736" s="391"/>
      <c r="Q3736" s="391"/>
      <c r="R3736" s="391"/>
      <c r="S3736" s="392"/>
      <c r="T3736" s="393"/>
      <c r="U3736" s="393"/>
      <c r="V3736" s="393"/>
      <c r="W3736" s="393"/>
    </row>
    <row r="3737" spans="1:23">
      <c r="A3737" s="386"/>
      <c r="B3737" s="387"/>
      <c r="C3737" s="388"/>
      <c r="D3737" s="389"/>
      <c r="E3737" s="390"/>
      <c r="F3737" s="390"/>
      <c r="G3737" s="391"/>
      <c r="H3737" s="391"/>
      <c r="I3737" s="391"/>
      <c r="J3737" s="391"/>
      <c r="K3737" s="391"/>
      <c r="L3737" s="391"/>
      <c r="M3737" s="391"/>
      <c r="N3737" s="391"/>
      <c r="O3737" s="391"/>
      <c r="P3737" s="391"/>
      <c r="Q3737" s="391"/>
      <c r="R3737" s="391"/>
      <c r="S3737" s="392"/>
      <c r="T3737" s="393"/>
      <c r="U3737" s="393"/>
      <c r="V3737" s="393"/>
      <c r="W3737" s="393"/>
    </row>
    <row r="3738" spans="1:23">
      <c r="A3738" s="386"/>
      <c r="B3738" s="387"/>
      <c r="C3738" s="388"/>
      <c r="D3738" s="389"/>
      <c r="E3738" s="390"/>
      <c r="F3738" s="390"/>
      <c r="G3738" s="391"/>
      <c r="H3738" s="391"/>
      <c r="I3738" s="391"/>
      <c r="J3738" s="391"/>
      <c r="K3738" s="391"/>
      <c r="L3738" s="391"/>
      <c r="M3738" s="391"/>
      <c r="N3738" s="391"/>
      <c r="O3738" s="391"/>
      <c r="P3738" s="391"/>
      <c r="Q3738" s="391"/>
      <c r="R3738" s="391"/>
      <c r="S3738" s="392"/>
      <c r="T3738" s="393"/>
      <c r="U3738" s="393"/>
      <c r="V3738" s="393"/>
      <c r="W3738" s="393"/>
    </row>
    <row r="3739" spans="1:23">
      <c r="A3739" s="386"/>
      <c r="B3739" s="387"/>
      <c r="C3739" s="388"/>
      <c r="D3739" s="389"/>
      <c r="E3739" s="390"/>
      <c r="F3739" s="390"/>
      <c r="G3739" s="391"/>
      <c r="H3739" s="391"/>
      <c r="I3739" s="391"/>
      <c r="J3739" s="391"/>
      <c r="K3739" s="391"/>
      <c r="L3739" s="391"/>
      <c r="M3739" s="391"/>
      <c r="N3739" s="391"/>
      <c r="O3739" s="391"/>
      <c r="P3739" s="391"/>
      <c r="Q3739" s="391"/>
      <c r="R3739" s="391"/>
      <c r="S3739" s="392"/>
      <c r="T3739" s="393"/>
      <c r="U3739" s="393"/>
      <c r="V3739" s="393"/>
      <c r="W3739" s="393"/>
    </row>
    <row r="3740" spans="1:23">
      <c r="A3740" s="386"/>
      <c r="B3740" s="387"/>
      <c r="C3740" s="388"/>
      <c r="D3740" s="389"/>
      <c r="E3740" s="390"/>
      <c r="F3740" s="390"/>
      <c r="G3740" s="391"/>
      <c r="H3740" s="391"/>
      <c r="I3740" s="391"/>
      <c r="J3740" s="391"/>
      <c r="K3740" s="391"/>
      <c r="L3740" s="391"/>
      <c r="M3740" s="391"/>
      <c r="N3740" s="391"/>
      <c r="O3740" s="391"/>
      <c r="P3740" s="391"/>
      <c r="Q3740" s="391"/>
      <c r="R3740" s="391"/>
      <c r="S3740" s="392"/>
      <c r="T3740" s="393"/>
      <c r="U3740" s="393"/>
      <c r="V3740" s="393"/>
      <c r="W3740" s="393"/>
    </row>
    <row r="3741" spans="1:23">
      <c r="A3741" s="386"/>
      <c r="B3741" s="387"/>
      <c r="C3741" s="388"/>
      <c r="D3741" s="389"/>
      <c r="E3741" s="390"/>
      <c r="F3741" s="390"/>
      <c r="G3741" s="391"/>
      <c r="H3741" s="391"/>
      <c r="I3741" s="391"/>
      <c r="J3741" s="391"/>
      <c r="K3741" s="391"/>
      <c r="L3741" s="391"/>
      <c r="M3741" s="391"/>
      <c r="N3741" s="391"/>
      <c r="O3741" s="391"/>
      <c r="P3741" s="391"/>
      <c r="Q3741" s="391"/>
      <c r="R3741" s="391"/>
      <c r="S3741" s="392"/>
      <c r="T3741" s="393"/>
      <c r="U3741" s="393"/>
      <c r="V3741" s="393"/>
      <c r="W3741" s="393"/>
    </row>
    <row r="3742" spans="1:23">
      <c r="A3742" s="386"/>
      <c r="B3742" s="387"/>
      <c r="C3742" s="388"/>
      <c r="D3742" s="389"/>
      <c r="E3742" s="390"/>
      <c r="F3742" s="390"/>
      <c r="G3742" s="391"/>
      <c r="H3742" s="391"/>
      <c r="I3742" s="391"/>
      <c r="J3742" s="391"/>
      <c r="K3742" s="391"/>
      <c r="L3742" s="391"/>
      <c r="M3742" s="391"/>
      <c r="N3742" s="391"/>
      <c r="O3742" s="391"/>
      <c r="P3742" s="391"/>
      <c r="Q3742" s="391"/>
      <c r="R3742" s="391"/>
      <c r="S3742" s="392"/>
      <c r="T3742" s="393"/>
      <c r="U3742" s="393"/>
      <c r="V3742" s="393"/>
      <c r="W3742" s="393"/>
    </row>
    <row r="3743" spans="1:23">
      <c r="A3743" s="386"/>
      <c r="B3743" s="387"/>
      <c r="C3743" s="388"/>
      <c r="D3743" s="389"/>
      <c r="E3743" s="390"/>
      <c r="F3743" s="390"/>
      <c r="G3743" s="391"/>
      <c r="H3743" s="391"/>
      <c r="I3743" s="391"/>
      <c r="J3743" s="391"/>
      <c r="K3743" s="391"/>
      <c r="L3743" s="391"/>
      <c r="M3743" s="391"/>
      <c r="N3743" s="391"/>
      <c r="O3743" s="391"/>
      <c r="P3743" s="391"/>
      <c r="Q3743" s="391"/>
      <c r="R3743" s="391"/>
      <c r="S3743" s="392"/>
      <c r="T3743" s="393"/>
      <c r="U3743" s="393"/>
      <c r="V3743" s="393"/>
      <c r="W3743" s="393"/>
    </row>
    <row r="3744" spans="1:23">
      <c r="A3744" s="386"/>
      <c r="B3744" s="387"/>
      <c r="C3744" s="388"/>
      <c r="D3744" s="389"/>
      <c r="E3744" s="390"/>
      <c r="F3744" s="390"/>
      <c r="G3744" s="391"/>
      <c r="H3744" s="391"/>
      <c r="I3744" s="391"/>
      <c r="J3744" s="391"/>
      <c r="K3744" s="391"/>
      <c r="L3744" s="391"/>
      <c r="M3744" s="391"/>
      <c r="N3744" s="391"/>
      <c r="O3744" s="391"/>
      <c r="P3744" s="391"/>
      <c r="Q3744" s="391"/>
      <c r="R3744" s="391"/>
      <c r="S3744" s="392"/>
      <c r="T3744" s="393"/>
      <c r="U3744" s="393"/>
      <c r="V3744" s="393"/>
      <c r="W3744" s="393"/>
    </row>
    <row r="3745" spans="1:23">
      <c r="A3745" s="386"/>
      <c r="B3745" s="387"/>
      <c r="C3745" s="388"/>
      <c r="D3745" s="389"/>
      <c r="E3745" s="390"/>
      <c r="F3745" s="390"/>
      <c r="G3745" s="391"/>
      <c r="H3745" s="391"/>
      <c r="I3745" s="391"/>
      <c r="J3745" s="391"/>
      <c r="K3745" s="391"/>
      <c r="L3745" s="391"/>
      <c r="M3745" s="391"/>
      <c r="N3745" s="391"/>
      <c r="O3745" s="391"/>
      <c r="P3745" s="391"/>
      <c r="Q3745" s="391"/>
      <c r="R3745" s="391"/>
      <c r="S3745" s="392"/>
      <c r="T3745" s="393"/>
      <c r="U3745" s="393"/>
      <c r="V3745" s="393"/>
      <c r="W3745" s="393"/>
    </row>
    <row r="3746" spans="1:23">
      <c r="A3746" s="386"/>
      <c r="B3746" s="387"/>
      <c r="C3746" s="388"/>
      <c r="D3746" s="389"/>
      <c r="E3746" s="390"/>
      <c r="F3746" s="390"/>
      <c r="G3746" s="391"/>
      <c r="H3746" s="391"/>
      <c r="I3746" s="391"/>
      <c r="J3746" s="391"/>
      <c r="K3746" s="391"/>
      <c r="L3746" s="391"/>
      <c r="M3746" s="391"/>
      <c r="N3746" s="391"/>
      <c r="O3746" s="391"/>
      <c r="P3746" s="391"/>
      <c r="Q3746" s="391"/>
      <c r="R3746" s="391"/>
      <c r="S3746" s="392"/>
      <c r="T3746" s="393"/>
      <c r="U3746" s="393"/>
      <c r="V3746" s="393"/>
      <c r="W3746" s="393"/>
    </row>
    <row r="3747" spans="1:23">
      <c r="A3747" s="386"/>
      <c r="B3747" s="387"/>
      <c r="C3747" s="388"/>
      <c r="D3747" s="389"/>
      <c r="E3747" s="390"/>
      <c r="F3747" s="390"/>
      <c r="G3747" s="391"/>
      <c r="H3747" s="391"/>
      <c r="I3747" s="391"/>
      <c r="J3747" s="391"/>
      <c r="K3747" s="391"/>
      <c r="L3747" s="391"/>
      <c r="M3747" s="391"/>
      <c r="N3747" s="391"/>
      <c r="O3747" s="391"/>
      <c r="P3747" s="391"/>
      <c r="Q3747" s="391"/>
      <c r="R3747" s="391"/>
      <c r="S3747" s="392"/>
      <c r="T3747" s="393"/>
      <c r="U3747" s="393"/>
      <c r="V3747" s="393"/>
      <c r="W3747" s="393"/>
    </row>
    <row r="3748" spans="1:23">
      <c r="A3748" s="386"/>
      <c r="B3748" s="387"/>
      <c r="C3748" s="388"/>
      <c r="D3748" s="389"/>
      <c r="E3748" s="390"/>
      <c r="F3748" s="390"/>
      <c r="G3748" s="391"/>
      <c r="H3748" s="391"/>
      <c r="I3748" s="391"/>
      <c r="J3748" s="391"/>
      <c r="K3748" s="391"/>
      <c r="L3748" s="391"/>
      <c r="M3748" s="391"/>
      <c r="N3748" s="391"/>
      <c r="O3748" s="391"/>
      <c r="P3748" s="391"/>
      <c r="Q3748" s="391"/>
      <c r="R3748" s="391"/>
      <c r="S3748" s="392"/>
      <c r="T3748" s="393"/>
      <c r="U3748" s="393"/>
      <c r="V3748" s="393"/>
      <c r="W3748" s="393"/>
    </row>
    <row r="3749" spans="1:23">
      <c r="A3749" s="386"/>
      <c r="B3749" s="387"/>
      <c r="C3749" s="388"/>
      <c r="D3749" s="389"/>
      <c r="E3749" s="390"/>
      <c r="F3749" s="390"/>
      <c r="G3749" s="391"/>
      <c r="H3749" s="391"/>
      <c r="I3749" s="391"/>
      <c r="J3749" s="391"/>
      <c r="K3749" s="391"/>
      <c r="L3749" s="391"/>
      <c r="M3749" s="391"/>
      <c r="N3749" s="391"/>
      <c r="O3749" s="391"/>
      <c r="P3749" s="391"/>
      <c r="Q3749" s="391"/>
      <c r="R3749" s="391"/>
      <c r="S3749" s="392"/>
      <c r="T3749" s="393"/>
      <c r="U3749" s="393"/>
      <c r="V3749" s="393"/>
      <c r="W3749" s="393"/>
    </row>
    <row r="3750" spans="1:23">
      <c r="A3750" s="386"/>
      <c r="B3750" s="387"/>
      <c r="C3750" s="388"/>
      <c r="D3750" s="389"/>
      <c r="E3750" s="390"/>
      <c r="F3750" s="390"/>
      <c r="G3750" s="391"/>
      <c r="H3750" s="391"/>
      <c r="I3750" s="391"/>
      <c r="J3750" s="391"/>
      <c r="K3750" s="391"/>
      <c r="L3750" s="391"/>
      <c r="M3750" s="391"/>
      <c r="N3750" s="391"/>
      <c r="O3750" s="391"/>
      <c r="P3750" s="391"/>
      <c r="Q3750" s="391"/>
      <c r="R3750" s="391"/>
      <c r="S3750" s="392"/>
      <c r="T3750" s="393"/>
      <c r="U3750" s="393"/>
      <c r="V3750" s="393"/>
      <c r="W3750" s="393"/>
    </row>
    <row r="3751" spans="1:23">
      <c r="A3751" s="386"/>
      <c r="B3751" s="387"/>
      <c r="C3751" s="388"/>
      <c r="D3751" s="389"/>
      <c r="E3751" s="390"/>
      <c r="F3751" s="390"/>
      <c r="G3751" s="391"/>
      <c r="H3751" s="391"/>
      <c r="I3751" s="391"/>
      <c r="J3751" s="391"/>
      <c r="K3751" s="391"/>
      <c r="L3751" s="391"/>
      <c r="M3751" s="391"/>
      <c r="N3751" s="391"/>
      <c r="O3751" s="391"/>
      <c r="P3751" s="391"/>
      <c r="Q3751" s="391"/>
      <c r="R3751" s="391"/>
      <c r="S3751" s="392"/>
      <c r="T3751" s="393"/>
      <c r="U3751" s="393"/>
      <c r="V3751" s="393"/>
      <c r="W3751" s="393"/>
    </row>
    <row r="3752" spans="1:23">
      <c r="A3752" s="386"/>
      <c r="B3752" s="387"/>
      <c r="C3752" s="388"/>
      <c r="D3752" s="389"/>
      <c r="E3752" s="390"/>
      <c r="F3752" s="390"/>
      <c r="G3752" s="391"/>
      <c r="H3752" s="391"/>
      <c r="I3752" s="391"/>
      <c r="J3752" s="391"/>
      <c r="K3752" s="391"/>
      <c r="L3752" s="391"/>
      <c r="M3752" s="391"/>
      <c r="N3752" s="391"/>
      <c r="O3752" s="391"/>
      <c r="P3752" s="391"/>
      <c r="Q3752" s="391"/>
      <c r="R3752" s="391"/>
      <c r="S3752" s="392"/>
      <c r="T3752" s="393"/>
      <c r="U3752" s="393"/>
      <c r="V3752" s="393"/>
      <c r="W3752" s="393"/>
    </row>
    <row r="3753" spans="1:23">
      <c r="A3753" s="386"/>
      <c r="B3753" s="387"/>
      <c r="C3753" s="388"/>
      <c r="D3753" s="389"/>
      <c r="E3753" s="390"/>
      <c r="F3753" s="390"/>
      <c r="G3753" s="391"/>
      <c r="H3753" s="391"/>
      <c r="I3753" s="391"/>
      <c r="J3753" s="391"/>
      <c r="K3753" s="391"/>
      <c r="L3753" s="391"/>
      <c r="M3753" s="391"/>
      <c r="N3753" s="391"/>
      <c r="O3753" s="391"/>
      <c r="P3753" s="391"/>
      <c r="Q3753" s="391"/>
      <c r="R3753" s="391"/>
      <c r="S3753" s="392"/>
      <c r="T3753" s="393"/>
      <c r="U3753" s="393"/>
      <c r="V3753" s="393"/>
      <c r="W3753" s="393"/>
    </row>
    <row r="3754" spans="1:23">
      <c r="A3754" s="386"/>
      <c r="B3754" s="387"/>
      <c r="C3754" s="388"/>
      <c r="D3754" s="389"/>
      <c r="E3754" s="390"/>
      <c r="F3754" s="390"/>
      <c r="G3754" s="391"/>
      <c r="H3754" s="391"/>
      <c r="I3754" s="391"/>
      <c r="J3754" s="391"/>
      <c r="K3754" s="391"/>
      <c r="L3754" s="391"/>
      <c r="M3754" s="391"/>
      <c r="N3754" s="391"/>
      <c r="O3754" s="391"/>
      <c r="P3754" s="391"/>
      <c r="Q3754" s="391"/>
      <c r="R3754" s="391"/>
      <c r="S3754" s="392"/>
      <c r="T3754" s="393"/>
      <c r="U3754" s="393"/>
      <c r="V3754" s="393"/>
      <c r="W3754" s="393"/>
    </row>
    <row r="3755" spans="1:23">
      <c r="A3755" s="386"/>
      <c r="B3755" s="387"/>
      <c r="C3755" s="388"/>
      <c r="D3755" s="389"/>
      <c r="E3755" s="390"/>
      <c r="F3755" s="390"/>
      <c r="G3755" s="391"/>
      <c r="H3755" s="391"/>
      <c r="I3755" s="391"/>
      <c r="J3755" s="391"/>
      <c r="K3755" s="391"/>
      <c r="L3755" s="391"/>
      <c r="M3755" s="391"/>
      <c r="N3755" s="391"/>
      <c r="O3755" s="391"/>
      <c r="P3755" s="391"/>
      <c r="Q3755" s="391"/>
      <c r="R3755" s="391"/>
      <c r="S3755" s="392"/>
      <c r="T3755" s="393"/>
      <c r="U3755" s="393"/>
      <c r="V3755" s="393"/>
      <c r="W3755" s="393"/>
    </row>
    <row r="3756" spans="1:23">
      <c r="A3756" s="386"/>
      <c r="B3756" s="387"/>
      <c r="C3756" s="388"/>
      <c r="D3756" s="389"/>
      <c r="E3756" s="390"/>
      <c r="F3756" s="390"/>
      <c r="G3756" s="391"/>
      <c r="H3756" s="391"/>
      <c r="I3756" s="391"/>
      <c r="J3756" s="391"/>
      <c r="K3756" s="391"/>
      <c r="L3756" s="391"/>
      <c r="M3756" s="391"/>
      <c r="N3756" s="391"/>
      <c r="O3756" s="391"/>
      <c r="P3756" s="391"/>
      <c r="Q3756" s="391"/>
      <c r="R3756" s="391"/>
      <c r="S3756" s="392"/>
      <c r="T3756" s="393"/>
      <c r="U3756" s="393"/>
      <c r="V3756" s="393"/>
      <c r="W3756" s="393"/>
    </row>
    <row r="3757" spans="1:23">
      <c r="A3757" s="386"/>
      <c r="B3757" s="387"/>
      <c r="C3757" s="388"/>
      <c r="D3757" s="389"/>
      <c r="E3757" s="390"/>
      <c r="F3757" s="390"/>
      <c r="G3757" s="391"/>
      <c r="H3757" s="391"/>
      <c r="I3757" s="391"/>
      <c r="J3757" s="391"/>
      <c r="K3757" s="391"/>
      <c r="L3757" s="391"/>
      <c r="M3757" s="391"/>
      <c r="N3757" s="391"/>
      <c r="O3757" s="391"/>
      <c r="P3757" s="391"/>
      <c r="Q3757" s="391"/>
      <c r="R3757" s="391"/>
      <c r="S3757" s="392"/>
      <c r="T3757" s="393"/>
      <c r="U3757" s="393"/>
      <c r="V3757" s="393"/>
      <c r="W3757" s="393"/>
    </row>
    <row r="3758" spans="1:23">
      <c r="A3758" s="386"/>
      <c r="B3758" s="387"/>
      <c r="C3758" s="388"/>
      <c r="D3758" s="389"/>
      <c r="E3758" s="390"/>
      <c r="F3758" s="390"/>
      <c r="G3758" s="391"/>
      <c r="H3758" s="391"/>
      <c r="I3758" s="391"/>
      <c r="J3758" s="391"/>
      <c r="K3758" s="391"/>
      <c r="L3758" s="391"/>
      <c r="M3758" s="391"/>
      <c r="N3758" s="391"/>
      <c r="O3758" s="391"/>
      <c r="P3758" s="391"/>
      <c r="Q3758" s="391"/>
      <c r="R3758" s="391"/>
      <c r="S3758" s="392"/>
      <c r="T3758" s="393"/>
      <c r="U3758" s="393"/>
      <c r="V3758" s="393"/>
      <c r="W3758" s="393"/>
    </row>
    <row r="3759" spans="1:23">
      <c r="A3759" s="386"/>
      <c r="B3759" s="387"/>
      <c r="C3759" s="388"/>
      <c r="D3759" s="389"/>
      <c r="E3759" s="390"/>
      <c r="F3759" s="390"/>
      <c r="G3759" s="391"/>
      <c r="H3759" s="391"/>
      <c r="I3759" s="391"/>
      <c r="J3759" s="391"/>
      <c r="K3759" s="391"/>
      <c r="L3759" s="391"/>
      <c r="M3759" s="391"/>
      <c r="N3759" s="391"/>
      <c r="O3759" s="391"/>
      <c r="P3759" s="391"/>
      <c r="Q3759" s="391"/>
      <c r="R3759" s="391"/>
      <c r="S3759" s="392"/>
      <c r="T3759" s="393"/>
      <c r="U3759" s="393"/>
      <c r="V3759" s="393"/>
      <c r="W3759" s="393"/>
    </row>
    <row r="3760" spans="1:23">
      <c r="A3760" s="386"/>
      <c r="B3760" s="387"/>
      <c r="C3760" s="388"/>
      <c r="D3760" s="389"/>
      <c r="E3760" s="390"/>
      <c r="F3760" s="390"/>
      <c r="G3760" s="391"/>
      <c r="H3760" s="391"/>
      <c r="I3760" s="391"/>
      <c r="J3760" s="391"/>
      <c r="K3760" s="391"/>
      <c r="L3760" s="391"/>
      <c r="M3760" s="391"/>
      <c r="N3760" s="391"/>
      <c r="O3760" s="391"/>
      <c r="P3760" s="391"/>
      <c r="Q3760" s="391"/>
      <c r="R3760" s="391"/>
      <c r="S3760" s="392"/>
      <c r="T3760" s="393"/>
      <c r="U3760" s="393"/>
      <c r="V3760" s="393"/>
      <c r="W3760" s="393"/>
    </row>
    <row r="3761" spans="1:23">
      <c r="A3761" s="386"/>
      <c r="B3761" s="387"/>
      <c r="C3761" s="388"/>
      <c r="D3761" s="389"/>
      <c r="E3761" s="390"/>
      <c r="F3761" s="390"/>
      <c r="G3761" s="391"/>
      <c r="H3761" s="391"/>
      <c r="I3761" s="391"/>
      <c r="J3761" s="391"/>
      <c r="K3761" s="391"/>
      <c r="L3761" s="391"/>
      <c r="M3761" s="391"/>
      <c r="N3761" s="391"/>
      <c r="O3761" s="391"/>
      <c r="P3761" s="391"/>
      <c r="Q3761" s="391"/>
      <c r="R3761" s="391"/>
      <c r="S3761" s="392"/>
      <c r="T3761" s="393"/>
      <c r="U3761" s="393"/>
      <c r="V3761" s="393"/>
      <c r="W3761" s="393"/>
    </row>
    <row r="3762" spans="1:23">
      <c r="A3762" s="386"/>
      <c r="B3762" s="387"/>
      <c r="C3762" s="388"/>
      <c r="D3762" s="389"/>
      <c r="E3762" s="390"/>
      <c r="F3762" s="390"/>
      <c r="G3762" s="391"/>
      <c r="H3762" s="391"/>
      <c r="I3762" s="391"/>
      <c r="J3762" s="391"/>
      <c r="K3762" s="391"/>
      <c r="L3762" s="391"/>
      <c r="M3762" s="391"/>
      <c r="N3762" s="391"/>
      <c r="O3762" s="391"/>
      <c r="P3762" s="391"/>
      <c r="Q3762" s="391"/>
      <c r="R3762" s="391"/>
      <c r="S3762" s="392"/>
      <c r="T3762" s="393"/>
      <c r="U3762" s="393"/>
      <c r="V3762" s="393"/>
      <c r="W3762" s="393"/>
    </row>
    <row r="3763" spans="1:23">
      <c r="A3763" s="386"/>
      <c r="B3763" s="387"/>
      <c r="C3763" s="388"/>
      <c r="D3763" s="389"/>
      <c r="E3763" s="390"/>
      <c r="F3763" s="390"/>
      <c r="G3763" s="391"/>
      <c r="H3763" s="391"/>
      <c r="I3763" s="391"/>
      <c r="J3763" s="391"/>
      <c r="K3763" s="391"/>
      <c r="L3763" s="391"/>
      <c r="M3763" s="391"/>
      <c r="N3763" s="391"/>
      <c r="O3763" s="391"/>
      <c r="P3763" s="391"/>
      <c r="Q3763" s="391"/>
      <c r="R3763" s="391"/>
      <c r="S3763" s="392"/>
      <c r="T3763" s="393"/>
      <c r="U3763" s="393"/>
      <c r="V3763" s="393"/>
      <c r="W3763" s="393"/>
    </row>
    <row r="3764" spans="1:23">
      <c r="A3764" s="386"/>
      <c r="B3764" s="387"/>
      <c r="C3764" s="388"/>
      <c r="D3764" s="389"/>
      <c r="E3764" s="390"/>
      <c r="F3764" s="390"/>
      <c r="G3764" s="391"/>
      <c r="H3764" s="391"/>
      <c r="I3764" s="391"/>
      <c r="J3764" s="391"/>
      <c r="K3764" s="391"/>
      <c r="L3764" s="391"/>
      <c r="M3764" s="391"/>
      <c r="N3764" s="391"/>
      <c r="O3764" s="391"/>
      <c r="P3764" s="391"/>
      <c r="Q3764" s="391"/>
      <c r="R3764" s="391"/>
      <c r="S3764" s="392"/>
      <c r="T3764" s="393"/>
      <c r="U3764" s="393"/>
      <c r="V3764" s="393"/>
      <c r="W3764" s="393"/>
    </row>
    <row r="3765" spans="1:23">
      <c r="A3765" s="386"/>
      <c r="B3765" s="387"/>
      <c r="C3765" s="388"/>
      <c r="D3765" s="389"/>
      <c r="E3765" s="390"/>
      <c r="F3765" s="390"/>
      <c r="G3765" s="391"/>
      <c r="H3765" s="391"/>
      <c r="I3765" s="391"/>
      <c r="J3765" s="391"/>
      <c r="K3765" s="391"/>
      <c r="L3765" s="391"/>
      <c r="M3765" s="391"/>
      <c r="N3765" s="391"/>
      <c r="O3765" s="391"/>
      <c r="P3765" s="391"/>
      <c r="Q3765" s="391"/>
      <c r="R3765" s="391"/>
      <c r="S3765" s="392"/>
      <c r="T3765" s="393"/>
      <c r="U3765" s="393"/>
      <c r="V3765" s="393"/>
      <c r="W3765" s="393"/>
    </row>
    <row r="3766" spans="1:23">
      <c r="A3766" s="386"/>
      <c r="B3766" s="387"/>
      <c r="C3766" s="388"/>
      <c r="D3766" s="389"/>
      <c r="E3766" s="390"/>
      <c r="F3766" s="390"/>
      <c r="G3766" s="391"/>
      <c r="H3766" s="391"/>
      <c r="I3766" s="391"/>
      <c r="J3766" s="391"/>
      <c r="K3766" s="391"/>
      <c r="L3766" s="391"/>
      <c r="M3766" s="391"/>
      <c r="N3766" s="391"/>
      <c r="O3766" s="391"/>
      <c r="P3766" s="391"/>
      <c r="Q3766" s="391"/>
      <c r="R3766" s="391"/>
      <c r="S3766" s="392"/>
      <c r="T3766" s="393"/>
      <c r="U3766" s="393"/>
      <c r="V3766" s="393"/>
      <c r="W3766" s="393"/>
    </row>
    <row r="3767" spans="1:23">
      <c r="A3767" s="386"/>
      <c r="B3767" s="387"/>
      <c r="C3767" s="388"/>
      <c r="D3767" s="389"/>
      <c r="E3767" s="390"/>
      <c r="F3767" s="390"/>
      <c r="G3767" s="391"/>
      <c r="H3767" s="391"/>
      <c r="I3767" s="391"/>
      <c r="J3767" s="391"/>
      <c r="K3767" s="391"/>
      <c r="L3767" s="391"/>
      <c r="M3767" s="391"/>
      <c r="N3767" s="391"/>
      <c r="O3767" s="391"/>
      <c r="P3767" s="391"/>
      <c r="Q3767" s="391"/>
      <c r="R3767" s="391"/>
      <c r="S3767" s="392"/>
      <c r="T3767" s="393"/>
      <c r="U3767" s="393"/>
      <c r="V3767" s="393"/>
      <c r="W3767" s="393"/>
    </row>
    <row r="3768" spans="1:23">
      <c r="A3768" s="386"/>
      <c r="B3768" s="387"/>
      <c r="C3768" s="388"/>
      <c r="D3768" s="389"/>
      <c r="E3768" s="390"/>
      <c r="F3768" s="390"/>
      <c r="G3768" s="391"/>
      <c r="H3768" s="391"/>
      <c r="I3768" s="391"/>
      <c r="J3768" s="391"/>
      <c r="K3768" s="391"/>
      <c r="L3768" s="391"/>
      <c r="M3768" s="391"/>
      <c r="N3768" s="391"/>
      <c r="O3768" s="391"/>
      <c r="P3768" s="391"/>
      <c r="Q3768" s="391"/>
      <c r="R3768" s="391"/>
      <c r="S3768" s="392"/>
      <c r="T3768" s="393"/>
      <c r="U3768" s="393"/>
      <c r="V3768" s="393"/>
      <c r="W3768" s="393"/>
    </row>
    <row r="3769" spans="1:23">
      <c r="A3769" s="386"/>
      <c r="B3769" s="387"/>
      <c r="C3769" s="388"/>
      <c r="D3769" s="389"/>
      <c r="E3769" s="390"/>
      <c r="F3769" s="390"/>
      <c r="G3769" s="391"/>
      <c r="H3769" s="391"/>
      <c r="I3769" s="391"/>
      <c r="J3769" s="391"/>
      <c r="K3769" s="391"/>
      <c r="L3769" s="391"/>
      <c r="M3769" s="391"/>
      <c r="N3769" s="391"/>
      <c r="O3769" s="391"/>
      <c r="P3769" s="391"/>
      <c r="Q3769" s="391"/>
      <c r="R3769" s="391"/>
      <c r="S3769" s="392"/>
      <c r="T3769" s="393"/>
      <c r="U3769" s="393"/>
      <c r="V3769" s="393"/>
      <c r="W3769" s="393"/>
    </row>
    <row r="3770" spans="1:23">
      <c r="A3770" s="386"/>
      <c r="B3770" s="387"/>
      <c r="C3770" s="388"/>
      <c r="D3770" s="389"/>
      <c r="E3770" s="390"/>
      <c r="F3770" s="390"/>
      <c r="G3770" s="391"/>
      <c r="H3770" s="391"/>
      <c r="I3770" s="391"/>
      <c r="J3770" s="391"/>
      <c r="K3770" s="391"/>
      <c r="L3770" s="391"/>
      <c r="M3770" s="391"/>
      <c r="N3770" s="391"/>
      <c r="O3770" s="391"/>
      <c r="P3770" s="391"/>
      <c r="Q3770" s="391"/>
      <c r="R3770" s="391"/>
      <c r="S3770" s="392"/>
      <c r="T3770" s="393"/>
      <c r="U3770" s="393"/>
      <c r="V3770" s="393"/>
      <c r="W3770" s="393"/>
    </row>
    <row r="3771" spans="1:23">
      <c r="A3771" s="386"/>
      <c r="B3771" s="387"/>
      <c r="C3771" s="388"/>
      <c r="D3771" s="389"/>
      <c r="E3771" s="390"/>
      <c r="F3771" s="390"/>
      <c r="G3771" s="391"/>
      <c r="H3771" s="391"/>
      <c r="I3771" s="391"/>
      <c r="J3771" s="391"/>
      <c r="K3771" s="391"/>
      <c r="L3771" s="391"/>
      <c r="M3771" s="391"/>
      <c r="N3771" s="391"/>
      <c r="O3771" s="391"/>
      <c r="P3771" s="391"/>
      <c r="Q3771" s="391"/>
      <c r="R3771" s="391"/>
      <c r="S3771" s="392"/>
      <c r="T3771" s="393"/>
      <c r="U3771" s="393"/>
      <c r="V3771" s="393"/>
      <c r="W3771" s="393"/>
    </row>
    <row r="3772" spans="1:23">
      <c r="A3772" s="386"/>
      <c r="B3772" s="387"/>
      <c r="C3772" s="388"/>
      <c r="D3772" s="389"/>
      <c r="E3772" s="390"/>
      <c r="F3772" s="390"/>
      <c r="G3772" s="391"/>
      <c r="H3772" s="391"/>
      <c r="I3772" s="391"/>
      <c r="J3772" s="391"/>
      <c r="K3772" s="391"/>
      <c r="L3772" s="391"/>
      <c r="M3772" s="391"/>
      <c r="N3772" s="391"/>
      <c r="O3772" s="391"/>
      <c r="P3772" s="391"/>
      <c r="Q3772" s="391"/>
      <c r="R3772" s="391"/>
      <c r="S3772" s="392"/>
      <c r="T3772" s="393"/>
      <c r="U3772" s="393"/>
      <c r="V3772" s="393"/>
      <c r="W3772" s="393"/>
    </row>
    <row r="3773" spans="1:23">
      <c r="A3773" s="386"/>
      <c r="B3773" s="387"/>
      <c r="C3773" s="388"/>
      <c r="D3773" s="389"/>
      <c r="E3773" s="390"/>
      <c r="F3773" s="390"/>
      <c r="G3773" s="391"/>
      <c r="H3773" s="391"/>
      <c r="I3773" s="391"/>
      <c r="J3773" s="391"/>
      <c r="K3773" s="391"/>
      <c r="L3773" s="391"/>
      <c r="M3773" s="391"/>
      <c r="N3773" s="391"/>
      <c r="O3773" s="391"/>
      <c r="P3773" s="391"/>
      <c r="Q3773" s="391"/>
      <c r="R3773" s="391"/>
      <c r="S3773" s="392"/>
      <c r="T3773" s="393"/>
      <c r="U3773" s="393"/>
      <c r="V3773" s="393"/>
      <c r="W3773" s="393"/>
    </row>
    <row r="3774" spans="1:23">
      <c r="A3774" s="386"/>
      <c r="B3774" s="387"/>
      <c r="C3774" s="388"/>
      <c r="D3774" s="389"/>
      <c r="E3774" s="390"/>
      <c r="F3774" s="390"/>
      <c r="G3774" s="391"/>
      <c r="H3774" s="391"/>
      <c r="I3774" s="391"/>
      <c r="J3774" s="391"/>
      <c r="K3774" s="391"/>
      <c r="L3774" s="391"/>
      <c r="M3774" s="391"/>
      <c r="N3774" s="391"/>
      <c r="O3774" s="391"/>
      <c r="P3774" s="391"/>
      <c r="Q3774" s="391"/>
      <c r="R3774" s="391"/>
      <c r="S3774" s="392"/>
      <c r="T3774" s="393"/>
      <c r="U3774" s="393"/>
      <c r="V3774" s="393"/>
      <c r="W3774" s="393"/>
    </row>
    <row r="3775" spans="1:23">
      <c r="A3775" s="386"/>
      <c r="B3775" s="387"/>
      <c r="C3775" s="388"/>
      <c r="D3775" s="389"/>
      <c r="E3775" s="390"/>
      <c r="F3775" s="390"/>
      <c r="G3775" s="391"/>
      <c r="H3775" s="391"/>
      <c r="I3775" s="391"/>
      <c r="J3775" s="391"/>
      <c r="K3775" s="391"/>
      <c r="L3775" s="391"/>
      <c r="M3775" s="391"/>
      <c r="N3775" s="391"/>
      <c r="O3775" s="391"/>
      <c r="P3775" s="391"/>
      <c r="Q3775" s="391"/>
      <c r="R3775" s="391"/>
      <c r="S3775" s="392"/>
      <c r="T3775" s="393"/>
      <c r="U3775" s="393"/>
      <c r="V3775" s="393"/>
      <c r="W3775" s="393"/>
    </row>
    <row r="3776" spans="1:23">
      <c r="A3776" s="386"/>
      <c r="B3776" s="387"/>
      <c r="C3776" s="388"/>
      <c r="D3776" s="389"/>
      <c r="E3776" s="390"/>
      <c r="F3776" s="390"/>
      <c r="G3776" s="391"/>
      <c r="H3776" s="391"/>
      <c r="I3776" s="391"/>
      <c r="J3776" s="391"/>
      <c r="K3776" s="391"/>
      <c r="L3776" s="391"/>
      <c r="M3776" s="391"/>
      <c r="N3776" s="391"/>
      <c r="O3776" s="391"/>
      <c r="P3776" s="391"/>
      <c r="Q3776" s="391"/>
      <c r="R3776" s="391"/>
      <c r="S3776" s="392"/>
      <c r="T3776" s="393"/>
      <c r="U3776" s="393"/>
      <c r="V3776" s="393"/>
      <c r="W3776" s="393"/>
    </row>
    <row r="3777" spans="1:23">
      <c r="A3777" s="386"/>
      <c r="B3777" s="387"/>
      <c r="C3777" s="388"/>
      <c r="D3777" s="389"/>
      <c r="E3777" s="390"/>
      <c r="F3777" s="390"/>
      <c r="G3777" s="391"/>
      <c r="H3777" s="391"/>
      <c r="I3777" s="391"/>
      <c r="J3777" s="391"/>
      <c r="K3777" s="391"/>
      <c r="L3777" s="391"/>
      <c r="M3777" s="391"/>
      <c r="N3777" s="391"/>
      <c r="O3777" s="391"/>
      <c r="P3777" s="391"/>
      <c r="Q3777" s="391"/>
      <c r="R3777" s="391"/>
      <c r="S3777" s="392"/>
      <c r="T3777" s="393"/>
      <c r="U3777" s="393"/>
      <c r="V3777" s="393"/>
      <c r="W3777" s="393"/>
    </row>
    <row r="3778" spans="1:23">
      <c r="A3778" s="386"/>
      <c r="B3778" s="387"/>
      <c r="C3778" s="388"/>
      <c r="D3778" s="389"/>
      <c r="E3778" s="390"/>
      <c r="F3778" s="390"/>
      <c r="G3778" s="391"/>
      <c r="H3778" s="391"/>
      <c r="I3778" s="391"/>
      <c r="J3778" s="391"/>
      <c r="K3778" s="391"/>
      <c r="L3778" s="391"/>
      <c r="M3778" s="391"/>
      <c r="N3778" s="391"/>
      <c r="O3778" s="391"/>
      <c r="P3778" s="391"/>
      <c r="Q3778" s="391"/>
      <c r="R3778" s="391"/>
      <c r="S3778" s="392"/>
      <c r="T3778" s="393"/>
      <c r="U3778" s="393"/>
      <c r="V3778" s="393"/>
      <c r="W3778" s="393"/>
    </row>
    <row r="3779" spans="1:23">
      <c r="A3779" s="386"/>
      <c r="B3779" s="387"/>
      <c r="C3779" s="388"/>
      <c r="D3779" s="389"/>
      <c r="E3779" s="390"/>
      <c r="F3779" s="390"/>
      <c r="G3779" s="391"/>
      <c r="H3779" s="391"/>
      <c r="I3779" s="391"/>
      <c r="J3779" s="391"/>
      <c r="K3779" s="391"/>
      <c r="L3779" s="391"/>
      <c r="M3779" s="391"/>
      <c r="N3779" s="391"/>
      <c r="O3779" s="391"/>
      <c r="P3779" s="391"/>
      <c r="Q3779" s="391"/>
      <c r="R3779" s="391"/>
      <c r="S3779" s="392"/>
      <c r="T3779" s="393"/>
      <c r="U3779" s="393"/>
      <c r="V3779" s="393"/>
      <c r="W3779" s="393"/>
    </row>
    <row r="3780" spans="1:23">
      <c r="A3780" s="386"/>
      <c r="B3780" s="387"/>
      <c r="C3780" s="388"/>
      <c r="D3780" s="389"/>
      <c r="E3780" s="390"/>
      <c r="F3780" s="390"/>
      <c r="G3780" s="391"/>
      <c r="H3780" s="391"/>
      <c r="I3780" s="391"/>
      <c r="J3780" s="391"/>
      <c r="K3780" s="391"/>
      <c r="L3780" s="391"/>
      <c r="M3780" s="391"/>
      <c r="N3780" s="391"/>
      <c r="O3780" s="391"/>
      <c r="P3780" s="391"/>
      <c r="Q3780" s="391"/>
      <c r="R3780" s="391"/>
      <c r="S3780" s="392"/>
      <c r="T3780" s="393"/>
      <c r="U3780" s="393"/>
      <c r="V3780" s="393"/>
      <c r="W3780" s="393"/>
    </row>
    <row r="3781" spans="1:23">
      <c r="A3781" s="386"/>
      <c r="B3781" s="387"/>
      <c r="C3781" s="388"/>
      <c r="D3781" s="389"/>
      <c r="E3781" s="390"/>
      <c r="F3781" s="390"/>
      <c r="G3781" s="391"/>
      <c r="H3781" s="391"/>
      <c r="I3781" s="391"/>
      <c r="J3781" s="391"/>
      <c r="K3781" s="391"/>
      <c r="L3781" s="391"/>
      <c r="M3781" s="391"/>
      <c r="N3781" s="391"/>
      <c r="O3781" s="391"/>
      <c r="P3781" s="391"/>
      <c r="Q3781" s="391"/>
      <c r="R3781" s="391"/>
      <c r="S3781" s="392"/>
      <c r="T3781" s="393"/>
      <c r="U3781" s="393"/>
      <c r="V3781" s="393"/>
      <c r="W3781" s="393"/>
    </row>
    <row r="3782" spans="1:23">
      <c r="A3782" s="386"/>
      <c r="B3782" s="387"/>
      <c r="C3782" s="388"/>
      <c r="D3782" s="389"/>
      <c r="E3782" s="390"/>
      <c r="F3782" s="390"/>
      <c r="G3782" s="391"/>
      <c r="H3782" s="391"/>
      <c r="I3782" s="391"/>
      <c r="J3782" s="391"/>
      <c r="K3782" s="391"/>
      <c r="L3782" s="391"/>
      <c r="M3782" s="391"/>
      <c r="N3782" s="391"/>
      <c r="O3782" s="391"/>
      <c r="P3782" s="391"/>
      <c r="Q3782" s="391"/>
      <c r="R3782" s="391"/>
      <c r="S3782" s="392"/>
      <c r="T3782" s="393"/>
      <c r="U3782" s="393"/>
      <c r="V3782" s="393"/>
      <c r="W3782" s="393"/>
    </row>
    <row r="3783" spans="1:23">
      <c r="A3783" s="386"/>
      <c r="B3783" s="387"/>
      <c r="C3783" s="388"/>
      <c r="D3783" s="389"/>
      <c r="E3783" s="390"/>
      <c r="F3783" s="390"/>
      <c r="G3783" s="391"/>
      <c r="H3783" s="391"/>
      <c r="I3783" s="391"/>
      <c r="J3783" s="391"/>
      <c r="K3783" s="391"/>
      <c r="L3783" s="391"/>
      <c r="M3783" s="391"/>
      <c r="N3783" s="391"/>
      <c r="O3783" s="391"/>
      <c r="P3783" s="391"/>
      <c r="Q3783" s="391"/>
      <c r="R3783" s="391"/>
      <c r="S3783" s="392"/>
      <c r="T3783" s="393"/>
      <c r="U3783" s="393"/>
      <c r="V3783" s="393"/>
      <c r="W3783" s="393"/>
    </row>
    <row r="3784" spans="1:23">
      <c r="A3784" s="386"/>
      <c r="B3784" s="387"/>
      <c r="C3784" s="388"/>
      <c r="D3784" s="389"/>
      <c r="E3784" s="390"/>
      <c r="F3784" s="390"/>
      <c r="G3784" s="391"/>
      <c r="H3784" s="391"/>
      <c r="I3784" s="391"/>
      <c r="J3784" s="391"/>
      <c r="K3784" s="391"/>
      <c r="L3784" s="391"/>
      <c r="M3784" s="391"/>
      <c r="N3784" s="391"/>
      <c r="O3784" s="391"/>
      <c r="P3784" s="391"/>
      <c r="Q3784" s="391"/>
      <c r="R3784" s="391"/>
      <c r="S3784" s="392"/>
      <c r="T3784" s="393"/>
      <c r="U3784" s="393"/>
      <c r="V3784" s="393"/>
      <c r="W3784" s="393"/>
    </row>
    <row r="3785" spans="1:23">
      <c r="A3785" s="386"/>
      <c r="B3785" s="387"/>
      <c r="C3785" s="388"/>
      <c r="D3785" s="389"/>
      <c r="E3785" s="390"/>
      <c r="F3785" s="390"/>
      <c r="G3785" s="391"/>
      <c r="H3785" s="391"/>
      <c r="I3785" s="391"/>
      <c r="J3785" s="391"/>
      <c r="K3785" s="391"/>
      <c r="L3785" s="391"/>
      <c r="M3785" s="391"/>
      <c r="N3785" s="391"/>
      <c r="O3785" s="391"/>
      <c r="P3785" s="391"/>
      <c r="Q3785" s="391"/>
      <c r="R3785" s="391"/>
      <c r="S3785" s="392"/>
      <c r="T3785" s="393"/>
      <c r="U3785" s="393"/>
      <c r="V3785" s="393"/>
      <c r="W3785" s="393"/>
    </row>
    <row r="3786" spans="1:23">
      <c r="A3786" s="386"/>
      <c r="B3786" s="387"/>
      <c r="C3786" s="388"/>
      <c r="D3786" s="389"/>
      <c r="E3786" s="390"/>
      <c r="F3786" s="390"/>
      <c r="G3786" s="391"/>
      <c r="H3786" s="391"/>
      <c r="I3786" s="391"/>
      <c r="J3786" s="391"/>
      <c r="K3786" s="391"/>
      <c r="L3786" s="391"/>
      <c r="M3786" s="391"/>
      <c r="N3786" s="391"/>
      <c r="O3786" s="391"/>
      <c r="P3786" s="391"/>
      <c r="Q3786" s="391"/>
      <c r="R3786" s="391"/>
      <c r="S3786" s="392"/>
      <c r="T3786" s="393"/>
      <c r="U3786" s="393"/>
      <c r="V3786" s="393"/>
      <c r="W3786" s="393"/>
    </row>
    <row r="3787" spans="1:23">
      <c r="A3787" s="386"/>
      <c r="B3787" s="387"/>
      <c r="C3787" s="388"/>
      <c r="D3787" s="389"/>
      <c r="E3787" s="390"/>
      <c r="F3787" s="390"/>
      <c r="G3787" s="391"/>
      <c r="H3787" s="391"/>
      <c r="I3787" s="391"/>
      <c r="J3787" s="391"/>
      <c r="K3787" s="391"/>
      <c r="L3787" s="391"/>
      <c r="M3787" s="391"/>
      <c r="N3787" s="391"/>
      <c r="O3787" s="391"/>
      <c r="P3787" s="391"/>
      <c r="Q3787" s="391"/>
      <c r="R3787" s="391"/>
      <c r="S3787" s="392"/>
      <c r="T3787" s="393"/>
      <c r="U3787" s="393"/>
      <c r="V3787" s="393"/>
      <c r="W3787" s="393"/>
    </row>
    <row r="3788" spans="1:23">
      <c r="A3788" s="386"/>
      <c r="B3788" s="387"/>
      <c r="C3788" s="388"/>
      <c r="D3788" s="389"/>
      <c r="E3788" s="390"/>
      <c r="F3788" s="390"/>
      <c r="G3788" s="391"/>
      <c r="H3788" s="391"/>
      <c r="I3788" s="391"/>
      <c r="J3788" s="391"/>
      <c r="K3788" s="391"/>
      <c r="L3788" s="391"/>
      <c r="M3788" s="391"/>
      <c r="N3788" s="391"/>
      <c r="O3788" s="391"/>
      <c r="P3788" s="391"/>
      <c r="Q3788" s="391"/>
      <c r="R3788" s="391"/>
      <c r="S3788" s="392"/>
      <c r="T3788" s="393"/>
      <c r="U3788" s="393"/>
      <c r="V3788" s="393"/>
      <c r="W3788" s="393"/>
    </row>
    <row r="3789" spans="1:23">
      <c r="A3789" s="386"/>
      <c r="B3789" s="387"/>
      <c r="C3789" s="388"/>
      <c r="D3789" s="389"/>
      <c r="E3789" s="390"/>
      <c r="F3789" s="390"/>
      <c r="G3789" s="391"/>
      <c r="H3789" s="391"/>
      <c r="I3789" s="391"/>
      <c r="J3789" s="391"/>
      <c r="K3789" s="391"/>
      <c r="L3789" s="391"/>
      <c r="M3789" s="391"/>
      <c r="N3789" s="391"/>
      <c r="O3789" s="391"/>
      <c r="P3789" s="391"/>
      <c r="Q3789" s="391"/>
      <c r="R3789" s="391"/>
      <c r="S3789" s="392"/>
      <c r="T3789" s="393"/>
      <c r="U3789" s="393"/>
      <c r="V3789" s="393"/>
      <c r="W3789" s="393"/>
    </row>
    <row r="3790" spans="1:23">
      <c r="A3790" s="386"/>
      <c r="B3790" s="387"/>
      <c r="C3790" s="388"/>
      <c r="D3790" s="389"/>
      <c r="E3790" s="390"/>
      <c r="F3790" s="390"/>
      <c r="G3790" s="391"/>
      <c r="H3790" s="391"/>
      <c r="I3790" s="391"/>
      <c r="J3790" s="391"/>
      <c r="K3790" s="391"/>
      <c r="L3790" s="391"/>
      <c r="M3790" s="391"/>
      <c r="N3790" s="391"/>
      <c r="O3790" s="391"/>
      <c r="P3790" s="391"/>
      <c r="Q3790" s="391"/>
      <c r="R3790" s="391"/>
      <c r="S3790" s="392"/>
      <c r="T3790" s="393"/>
      <c r="U3790" s="393"/>
      <c r="V3790" s="393"/>
      <c r="W3790" s="393"/>
    </row>
    <row r="3791" spans="1:23">
      <c r="A3791" s="386"/>
      <c r="B3791" s="387"/>
      <c r="C3791" s="388"/>
      <c r="D3791" s="389"/>
      <c r="E3791" s="390"/>
      <c r="F3791" s="390"/>
      <c r="G3791" s="391"/>
      <c r="H3791" s="391"/>
      <c r="I3791" s="391"/>
      <c r="J3791" s="391"/>
      <c r="K3791" s="391"/>
      <c r="L3791" s="391"/>
      <c r="M3791" s="391"/>
      <c r="N3791" s="391"/>
      <c r="O3791" s="391"/>
      <c r="P3791" s="391"/>
      <c r="Q3791" s="391"/>
      <c r="R3791" s="391"/>
      <c r="S3791" s="392"/>
      <c r="T3791" s="393"/>
      <c r="U3791" s="393"/>
      <c r="V3791" s="393"/>
      <c r="W3791" s="393"/>
    </row>
    <row r="3792" spans="1:23">
      <c r="A3792" s="386"/>
      <c r="B3792" s="387"/>
      <c r="C3792" s="388"/>
      <c r="D3792" s="389"/>
      <c r="E3792" s="390"/>
      <c r="F3792" s="390"/>
      <c r="G3792" s="391"/>
      <c r="H3792" s="391"/>
      <c r="I3792" s="391"/>
      <c r="J3792" s="391"/>
      <c r="K3792" s="391"/>
      <c r="L3792" s="391"/>
      <c r="M3792" s="391"/>
      <c r="N3792" s="391"/>
      <c r="O3792" s="391"/>
      <c r="P3792" s="391"/>
      <c r="Q3792" s="391"/>
      <c r="R3792" s="391"/>
      <c r="S3792" s="392"/>
      <c r="T3792" s="393"/>
      <c r="U3792" s="393"/>
      <c r="V3792" s="393"/>
      <c r="W3792" s="393"/>
    </row>
    <row r="3793" spans="1:23">
      <c r="A3793" s="386"/>
      <c r="B3793" s="387"/>
      <c r="C3793" s="388"/>
      <c r="D3793" s="389"/>
      <c r="E3793" s="390"/>
      <c r="F3793" s="390"/>
      <c r="G3793" s="391"/>
      <c r="H3793" s="391"/>
      <c r="I3793" s="391"/>
      <c r="J3793" s="391"/>
      <c r="K3793" s="391"/>
      <c r="L3793" s="391"/>
      <c r="M3793" s="391"/>
      <c r="N3793" s="391"/>
      <c r="O3793" s="391"/>
      <c r="P3793" s="391"/>
      <c r="Q3793" s="391"/>
      <c r="R3793" s="391"/>
      <c r="S3793" s="392"/>
      <c r="T3793" s="393"/>
      <c r="U3793" s="393"/>
      <c r="V3793" s="393"/>
      <c r="W3793" s="393"/>
    </row>
    <row r="3794" spans="1:23">
      <c r="A3794" s="386"/>
      <c r="B3794" s="387"/>
      <c r="C3794" s="388"/>
      <c r="D3794" s="389"/>
      <c r="E3794" s="390"/>
      <c r="F3794" s="390"/>
      <c r="G3794" s="391"/>
      <c r="H3794" s="391"/>
      <c r="I3794" s="391"/>
      <c r="J3794" s="391"/>
      <c r="K3794" s="391"/>
      <c r="L3794" s="391"/>
      <c r="M3794" s="391"/>
      <c r="N3794" s="391"/>
      <c r="O3794" s="391"/>
      <c r="P3794" s="391"/>
      <c r="Q3794" s="391"/>
      <c r="R3794" s="391"/>
      <c r="S3794" s="392"/>
      <c r="T3794" s="393"/>
      <c r="U3794" s="393"/>
      <c r="V3794" s="393"/>
      <c r="W3794" s="393"/>
    </row>
    <row r="3795" spans="1:23">
      <c r="A3795" s="386"/>
      <c r="B3795" s="387"/>
      <c r="C3795" s="388"/>
      <c r="D3795" s="389"/>
      <c r="E3795" s="390"/>
      <c r="F3795" s="390"/>
      <c r="G3795" s="391"/>
      <c r="H3795" s="391"/>
      <c r="I3795" s="391"/>
      <c r="J3795" s="391"/>
      <c r="K3795" s="391"/>
      <c r="L3795" s="391"/>
      <c r="M3795" s="391"/>
      <c r="N3795" s="391"/>
      <c r="O3795" s="391"/>
      <c r="P3795" s="391"/>
      <c r="Q3795" s="391"/>
      <c r="R3795" s="391"/>
      <c r="S3795" s="392"/>
      <c r="T3795" s="393"/>
      <c r="U3795" s="393"/>
      <c r="V3795" s="393"/>
      <c r="W3795" s="393"/>
    </row>
    <row r="3796" spans="1:23">
      <c r="A3796" s="386"/>
      <c r="B3796" s="387"/>
      <c r="C3796" s="388"/>
      <c r="D3796" s="389"/>
      <c r="E3796" s="390"/>
      <c r="F3796" s="390"/>
      <c r="G3796" s="391"/>
      <c r="H3796" s="391"/>
      <c r="I3796" s="391"/>
      <c r="J3796" s="391"/>
      <c r="K3796" s="391"/>
      <c r="L3796" s="391"/>
      <c r="M3796" s="391"/>
      <c r="N3796" s="391"/>
      <c r="O3796" s="391"/>
      <c r="P3796" s="391"/>
      <c r="Q3796" s="391"/>
      <c r="R3796" s="391"/>
      <c r="S3796" s="392"/>
      <c r="T3796" s="393"/>
      <c r="U3796" s="393"/>
      <c r="V3796" s="393"/>
      <c r="W3796" s="393"/>
    </row>
    <row r="3797" spans="1:23">
      <c r="A3797" s="386"/>
      <c r="B3797" s="387"/>
      <c r="C3797" s="388"/>
      <c r="D3797" s="389"/>
      <c r="E3797" s="390"/>
      <c r="F3797" s="390"/>
      <c r="G3797" s="391"/>
      <c r="H3797" s="391"/>
      <c r="I3797" s="391"/>
      <c r="J3797" s="391"/>
      <c r="K3797" s="391"/>
      <c r="L3797" s="391"/>
      <c r="M3797" s="391"/>
      <c r="N3797" s="391"/>
      <c r="O3797" s="391"/>
      <c r="P3797" s="391"/>
      <c r="Q3797" s="391"/>
      <c r="R3797" s="391"/>
      <c r="S3797" s="392"/>
      <c r="T3797" s="393"/>
      <c r="U3797" s="393"/>
      <c r="V3797" s="393"/>
      <c r="W3797" s="393"/>
    </row>
    <row r="3798" spans="1:23">
      <c r="A3798" s="386"/>
      <c r="B3798" s="387"/>
      <c r="C3798" s="388"/>
      <c r="D3798" s="389"/>
      <c r="E3798" s="390"/>
      <c r="F3798" s="390"/>
      <c r="G3798" s="391"/>
      <c r="H3798" s="391"/>
      <c r="I3798" s="391"/>
      <c r="J3798" s="391"/>
      <c r="K3798" s="391"/>
      <c r="L3798" s="391"/>
      <c r="M3798" s="391"/>
      <c r="N3798" s="391"/>
      <c r="O3798" s="391"/>
      <c r="P3798" s="391"/>
      <c r="Q3798" s="391"/>
      <c r="R3798" s="391"/>
      <c r="S3798" s="392"/>
      <c r="T3798" s="393"/>
      <c r="U3798" s="393"/>
      <c r="V3798" s="393"/>
      <c r="W3798" s="393"/>
    </row>
    <row r="3799" spans="1:23">
      <c r="A3799" s="386"/>
      <c r="B3799" s="387"/>
      <c r="C3799" s="388"/>
      <c r="D3799" s="389"/>
      <c r="E3799" s="390"/>
      <c r="F3799" s="390"/>
      <c r="G3799" s="391"/>
      <c r="H3799" s="391"/>
      <c r="I3799" s="391"/>
      <c r="J3799" s="391"/>
      <c r="K3799" s="391"/>
      <c r="L3799" s="391"/>
      <c r="M3799" s="391"/>
      <c r="N3799" s="391"/>
      <c r="O3799" s="391"/>
      <c r="P3799" s="391"/>
      <c r="Q3799" s="391"/>
      <c r="R3799" s="391"/>
      <c r="S3799" s="392"/>
      <c r="T3799" s="393"/>
      <c r="U3799" s="393"/>
      <c r="V3799" s="393"/>
      <c r="W3799" s="393"/>
    </row>
    <row r="3800" spans="1:23">
      <c r="A3800" s="386"/>
      <c r="B3800" s="387"/>
      <c r="C3800" s="388"/>
      <c r="D3800" s="389"/>
      <c r="E3800" s="390"/>
      <c r="F3800" s="390"/>
      <c r="G3800" s="391"/>
      <c r="H3800" s="391"/>
      <c r="I3800" s="391"/>
      <c r="J3800" s="391"/>
      <c r="K3800" s="391"/>
      <c r="L3800" s="391"/>
      <c r="M3800" s="391"/>
      <c r="N3800" s="391"/>
      <c r="O3800" s="391"/>
      <c r="P3800" s="391"/>
      <c r="Q3800" s="391"/>
      <c r="R3800" s="391"/>
      <c r="S3800" s="392"/>
      <c r="T3800" s="393"/>
      <c r="U3800" s="393"/>
      <c r="V3800" s="393"/>
      <c r="W3800" s="393"/>
    </row>
    <row r="3801" spans="1:23">
      <c r="A3801" s="386"/>
      <c r="B3801" s="387"/>
      <c r="C3801" s="388"/>
      <c r="D3801" s="389"/>
      <c r="E3801" s="390"/>
      <c r="F3801" s="390"/>
      <c r="G3801" s="391"/>
      <c r="H3801" s="391"/>
      <c r="I3801" s="391"/>
      <c r="J3801" s="391"/>
      <c r="K3801" s="391"/>
      <c r="L3801" s="391"/>
      <c r="M3801" s="391"/>
      <c r="N3801" s="391"/>
      <c r="O3801" s="391"/>
      <c r="P3801" s="391"/>
      <c r="Q3801" s="391"/>
      <c r="R3801" s="391"/>
      <c r="S3801" s="392"/>
      <c r="T3801" s="393"/>
      <c r="U3801" s="393"/>
      <c r="V3801" s="393"/>
      <c r="W3801" s="393"/>
    </row>
    <row r="3802" spans="1:23">
      <c r="A3802" s="386"/>
      <c r="B3802" s="387"/>
      <c r="C3802" s="388"/>
      <c r="D3802" s="389"/>
      <c r="E3802" s="390"/>
      <c r="F3802" s="390"/>
      <c r="G3802" s="391"/>
      <c r="H3802" s="391"/>
      <c r="I3802" s="391"/>
      <c r="J3802" s="391"/>
      <c r="K3802" s="391"/>
      <c r="L3802" s="391"/>
      <c r="M3802" s="391"/>
      <c r="N3802" s="391"/>
      <c r="O3802" s="391"/>
      <c r="P3802" s="391"/>
      <c r="Q3802" s="391"/>
      <c r="R3802" s="391"/>
      <c r="S3802" s="392"/>
      <c r="T3802" s="393"/>
      <c r="U3802" s="393"/>
      <c r="V3802" s="393"/>
      <c r="W3802" s="393"/>
    </row>
    <row r="3803" spans="1:23">
      <c r="A3803" s="386"/>
      <c r="B3803" s="387"/>
      <c r="C3803" s="388"/>
      <c r="D3803" s="389"/>
      <c r="E3803" s="390"/>
      <c r="F3803" s="390"/>
      <c r="G3803" s="391"/>
      <c r="H3803" s="391"/>
      <c r="I3803" s="391"/>
      <c r="J3803" s="391"/>
      <c r="K3803" s="391"/>
      <c r="L3803" s="391"/>
      <c r="M3803" s="391"/>
      <c r="N3803" s="391"/>
      <c r="O3803" s="391"/>
      <c r="P3803" s="391"/>
      <c r="Q3803" s="391"/>
      <c r="R3803" s="391"/>
      <c r="S3803" s="392"/>
      <c r="T3803" s="393"/>
      <c r="U3803" s="393"/>
      <c r="V3803" s="393"/>
      <c r="W3803" s="393"/>
    </row>
    <row r="3804" spans="1:23">
      <c r="A3804" s="386"/>
      <c r="B3804" s="387"/>
      <c r="C3804" s="388"/>
      <c r="D3804" s="389"/>
      <c r="E3804" s="390"/>
      <c r="F3804" s="390"/>
      <c r="G3804" s="391"/>
      <c r="H3804" s="391"/>
      <c r="I3804" s="391"/>
      <c r="J3804" s="391"/>
      <c r="K3804" s="391"/>
      <c r="L3804" s="391"/>
      <c r="M3804" s="391"/>
      <c r="N3804" s="391"/>
      <c r="O3804" s="391"/>
      <c r="P3804" s="391"/>
      <c r="Q3804" s="391"/>
      <c r="R3804" s="391"/>
      <c r="S3804" s="392"/>
      <c r="T3804" s="393"/>
      <c r="U3804" s="393"/>
      <c r="V3804" s="393"/>
      <c r="W3804" s="393"/>
    </row>
    <row r="3805" spans="1:23">
      <c r="A3805" s="386"/>
      <c r="B3805" s="387"/>
      <c r="C3805" s="388"/>
      <c r="D3805" s="389"/>
      <c r="E3805" s="390"/>
      <c r="F3805" s="390"/>
      <c r="G3805" s="391"/>
      <c r="H3805" s="391"/>
      <c r="I3805" s="391"/>
      <c r="J3805" s="391"/>
      <c r="K3805" s="391"/>
      <c r="L3805" s="391"/>
      <c r="M3805" s="391"/>
      <c r="N3805" s="391"/>
      <c r="O3805" s="391"/>
      <c r="P3805" s="391"/>
      <c r="Q3805" s="391"/>
      <c r="R3805" s="391"/>
      <c r="S3805" s="392"/>
      <c r="T3805" s="393"/>
      <c r="U3805" s="393"/>
      <c r="V3805" s="393"/>
      <c r="W3805" s="393"/>
    </row>
    <row r="3806" spans="1:23">
      <c r="A3806" s="386"/>
      <c r="B3806" s="387"/>
      <c r="C3806" s="388"/>
      <c r="D3806" s="389"/>
      <c r="E3806" s="390"/>
      <c r="F3806" s="390"/>
      <c r="G3806" s="391"/>
      <c r="H3806" s="391"/>
      <c r="I3806" s="391"/>
      <c r="J3806" s="391"/>
      <c r="K3806" s="391"/>
      <c r="L3806" s="391"/>
      <c r="M3806" s="391"/>
      <c r="N3806" s="391"/>
      <c r="O3806" s="391"/>
      <c r="P3806" s="391"/>
      <c r="Q3806" s="391"/>
      <c r="R3806" s="391"/>
      <c r="S3806" s="392"/>
      <c r="T3806" s="393"/>
      <c r="U3806" s="393"/>
      <c r="V3806" s="393"/>
      <c r="W3806" s="393"/>
    </row>
    <row r="3807" spans="1:23">
      <c r="A3807" s="386"/>
      <c r="B3807" s="387"/>
      <c r="C3807" s="388"/>
      <c r="D3807" s="389"/>
      <c r="E3807" s="390"/>
      <c r="F3807" s="390"/>
      <c r="G3807" s="391"/>
      <c r="H3807" s="391"/>
      <c r="I3807" s="391"/>
      <c r="J3807" s="391"/>
      <c r="K3807" s="391"/>
      <c r="L3807" s="391"/>
      <c r="M3807" s="391"/>
      <c r="N3807" s="391"/>
      <c r="O3807" s="391"/>
      <c r="P3807" s="391"/>
      <c r="Q3807" s="391"/>
      <c r="R3807" s="391"/>
      <c r="S3807" s="392"/>
      <c r="T3807" s="393"/>
      <c r="U3807" s="393"/>
      <c r="V3807" s="393"/>
      <c r="W3807" s="393"/>
    </row>
    <row r="3808" spans="1:23">
      <c r="A3808" s="386"/>
      <c r="B3808" s="387"/>
      <c r="C3808" s="388"/>
      <c r="D3808" s="389"/>
      <c r="E3808" s="390"/>
      <c r="F3808" s="390"/>
      <c r="G3808" s="391"/>
      <c r="H3808" s="391"/>
      <c r="I3808" s="391"/>
      <c r="J3808" s="391"/>
      <c r="K3808" s="391"/>
      <c r="L3808" s="391"/>
      <c r="M3808" s="391"/>
      <c r="N3808" s="391"/>
      <c r="O3808" s="391"/>
      <c r="P3808" s="391"/>
      <c r="Q3808" s="391"/>
      <c r="R3808" s="391"/>
      <c r="S3808" s="392"/>
      <c r="T3808" s="393"/>
      <c r="U3808" s="393"/>
      <c r="V3808" s="393"/>
      <c r="W3808" s="393"/>
    </row>
    <row r="3809" spans="1:23">
      <c r="A3809" s="386"/>
      <c r="B3809" s="387"/>
      <c r="C3809" s="388"/>
      <c r="D3809" s="389"/>
      <c r="E3809" s="390"/>
      <c r="F3809" s="390"/>
      <c r="G3809" s="391"/>
      <c r="H3809" s="391"/>
      <c r="I3809" s="391"/>
      <c r="J3809" s="391"/>
      <c r="K3809" s="391"/>
      <c r="L3809" s="391"/>
      <c r="M3809" s="391"/>
      <c r="N3809" s="391"/>
      <c r="O3809" s="391"/>
      <c r="P3809" s="391"/>
      <c r="Q3809" s="391"/>
      <c r="R3809" s="391"/>
      <c r="S3809" s="392"/>
      <c r="T3809" s="393"/>
      <c r="U3809" s="393"/>
      <c r="V3809" s="393"/>
      <c r="W3809" s="393"/>
    </row>
    <row r="3810" spans="1:23">
      <c r="A3810" s="386"/>
      <c r="B3810" s="387"/>
      <c r="C3810" s="388"/>
      <c r="D3810" s="389"/>
      <c r="E3810" s="390"/>
      <c r="F3810" s="390"/>
      <c r="G3810" s="391"/>
      <c r="H3810" s="391"/>
      <c r="I3810" s="391"/>
      <c r="J3810" s="391"/>
      <c r="K3810" s="391"/>
      <c r="L3810" s="391"/>
      <c r="M3810" s="391"/>
      <c r="N3810" s="391"/>
      <c r="O3810" s="391"/>
      <c r="P3810" s="391"/>
      <c r="Q3810" s="391"/>
      <c r="R3810" s="391"/>
      <c r="S3810" s="392"/>
      <c r="T3810" s="393"/>
      <c r="U3810" s="393"/>
      <c r="V3810" s="393"/>
      <c r="W3810" s="393"/>
    </row>
    <row r="3811" spans="1:23">
      <c r="A3811" s="386"/>
      <c r="B3811" s="387"/>
      <c r="C3811" s="388"/>
      <c r="D3811" s="389"/>
      <c r="E3811" s="390"/>
      <c r="F3811" s="390"/>
      <c r="G3811" s="391"/>
      <c r="H3811" s="391"/>
      <c r="I3811" s="391"/>
      <c r="J3811" s="391"/>
      <c r="K3811" s="391"/>
      <c r="L3811" s="391"/>
      <c r="M3811" s="391"/>
      <c r="N3811" s="391"/>
      <c r="O3811" s="391"/>
      <c r="P3811" s="391"/>
      <c r="Q3811" s="391"/>
      <c r="R3811" s="391"/>
      <c r="S3811" s="392"/>
      <c r="T3811" s="393"/>
      <c r="U3811" s="393"/>
      <c r="V3811" s="393"/>
      <c r="W3811" s="393"/>
    </row>
    <row r="3812" spans="1:23">
      <c r="A3812" s="386"/>
      <c r="B3812" s="387"/>
      <c r="C3812" s="388"/>
      <c r="D3812" s="389"/>
      <c r="E3812" s="390"/>
      <c r="F3812" s="390"/>
      <c r="G3812" s="391"/>
      <c r="H3812" s="391"/>
      <c r="I3812" s="391"/>
      <c r="J3812" s="391"/>
      <c r="K3812" s="391"/>
      <c r="L3812" s="391"/>
      <c r="M3812" s="391"/>
      <c r="N3812" s="391"/>
      <c r="O3812" s="391"/>
      <c r="P3812" s="391"/>
      <c r="Q3812" s="391"/>
      <c r="R3812" s="391"/>
      <c r="S3812" s="392"/>
      <c r="T3812" s="393"/>
      <c r="U3812" s="393"/>
      <c r="V3812" s="393"/>
      <c r="W3812" s="393"/>
    </row>
    <row r="3813" spans="1:23">
      <c r="A3813" s="386"/>
      <c r="B3813" s="387"/>
      <c r="C3813" s="388"/>
      <c r="D3813" s="389"/>
      <c r="E3813" s="390"/>
      <c r="F3813" s="390"/>
      <c r="G3813" s="391"/>
      <c r="H3813" s="391"/>
      <c r="I3813" s="391"/>
      <c r="J3813" s="391"/>
      <c r="K3813" s="391"/>
      <c r="L3813" s="391"/>
      <c r="M3813" s="391"/>
      <c r="N3813" s="391"/>
      <c r="O3813" s="391"/>
      <c r="P3813" s="391"/>
      <c r="Q3813" s="391"/>
      <c r="R3813" s="391"/>
      <c r="S3813" s="392"/>
      <c r="T3813" s="393"/>
      <c r="U3813" s="393"/>
      <c r="V3813" s="393"/>
      <c r="W3813" s="393"/>
    </row>
    <row r="3814" spans="1:23">
      <c r="A3814" s="386"/>
      <c r="B3814" s="387"/>
      <c r="C3814" s="388"/>
      <c r="D3814" s="389"/>
      <c r="E3814" s="390"/>
      <c r="F3814" s="390"/>
      <c r="G3814" s="391"/>
      <c r="H3814" s="391"/>
      <c r="I3814" s="391"/>
      <c r="J3814" s="391"/>
      <c r="K3814" s="391"/>
      <c r="L3814" s="391"/>
      <c r="M3814" s="391"/>
      <c r="N3814" s="391"/>
      <c r="O3814" s="391"/>
      <c r="P3814" s="391"/>
      <c r="Q3814" s="391"/>
      <c r="R3814" s="391"/>
      <c r="S3814" s="392"/>
      <c r="T3814" s="393"/>
      <c r="U3814" s="393"/>
      <c r="V3814" s="393"/>
      <c r="W3814" s="393"/>
    </row>
    <row r="3815" spans="1:23">
      <c r="A3815" s="386"/>
      <c r="B3815" s="387"/>
      <c r="C3815" s="388"/>
      <c r="D3815" s="389"/>
      <c r="E3815" s="390"/>
      <c r="F3815" s="390"/>
      <c r="G3815" s="391"/>
      <c r="H3815" s="391"/>
      <c r="I3815" s="391"/>
      <c r="J3815" s="391"/>
      <c r="K3815" s="391"/>
      <c r="L3815" s="391"/>
      <c r="M3815" s="391"/>
      <c r="N3815" s="391"/>
      <c r="O3815" s="391"/>
      <c r="P3815" s="391"/>
      <c r="Q3815" s="391"/>
      <c r="R3815" s="391"/>
      <c r="S3815" s="392"/>
      <c r="T3815" s="393"/>
      <c r="U3815" s="393"/>
      <c r="V3815" s="393"/>
      <c r="W3815" s="393"/>
    </row>
    <row r="3816" spans="1:23">
      <c r="A3816" s="386"/>
      <c r="B3816" s="387"/>
      <c r="C3816" s="388"/>
      <c r="D3816" s="389"/>
      <c r="E3816" s="390"/>
      <c r="F3816" s="390"/>
      <c r="G3816" s="391"/>
      <c r="H3816" s="391"/>
      <c r="I3816" s="391"/>
      <c r="J3816" s="391"/>
      <c r="K3816" s="391"/>
      <c r="L3816" s="391"/>
      <c r="M3816" s="391"/>
      <c r="N3816" s="391"/>
      <c r="O3816" s="391"/>
      <c r="P3816" s="391"/>
      <c r="Q3816" s="391"/>
      <c r="R3816" s="391"/>
      <c r="S3816" s="392"/>
      <c r="T3816" s="393"/>
      <c r="U3816" s="393"/>
      <c r="V3816" s="393"/>
      <c r="W3816" s="393"/>
    </row>
    <row r="3817" spans="1:23">
      <c r="A3817" s="386"/>
      <c r="B3817" s="387"/>
      <c r="C3817" s="388"/>
      <c r="D3817" s="389"/>
      <c r="E3817" s="390"/>
      <c r="F3817" s="390"/>
      <c r="G3817" s="391"/>
      <c r="H3817" s="391"/>
      <c r="I3817" s="391"/>
      <c r="J3817" s="391"/>
      <c r="K3817" s="391"/>
      <c r="L3817" s="391"/>
      <c r="M3817" s="391"/>
      <c r="N3817" s="391"/>
      <c r="O3817" s="391"/>
      <c r="P3817" s="391"/>
      <c r="Q3817" s="391"/>
      <c r="R3817" s="391"/>
      <c r="S3817" s="392"/>
      <c r="T3817" s="393"/>
      <c r="U3817" s="393"/>
      <c r="V3817" s="393"/>
      <c r="W3817" s="393"/>
    </row>
    <row r="3818" spans="1:23">
      <c r="A3818" s="386"/>
      <c r="B3818" s="387"/>
      <c r="C3818" s="388"/>
      <c r="D3818" s="389"/>
      <c r="E3818" s="390"/>
      <c r="F3818" s="390"/>
      <c r="G3818" s="391"/>
      <c r="H3818" s="391"/>
      <c r="I3818" s="391"/>
      <c r="J3818" s="391"/>
      <c r="K3818" s="391"/>
      <c r="L3818" s="391"/>
      <c r="M3818" s="391"/>
      <c r="N3818" s="391"/>
      <c r="O3818" s="391"/>
      <c r="P3818" s="391"/>
      <c r="Q3818" s="391"/>
      <c r="R3818" s="391"/>
      <c r="S3818" s="392"/>
      <c r="T3818" s="393"/>
      <c r="U3818" s="393"/>
      <c r="V3818" s="393"/>
      <c r="W3818" s="393"/>
    </row>
    <row r="3819" spans="1:23">
      <c r="A3819" s="386"/>
      <c r="B3819" s="387"/>
      <c r="C3819" s="388"/>
      <c r="D3819" s="389"/>
      <c r="E3819" s="390"/>
      <c r="F3819" s="390"/>
      <c r="G3819" s="391"/>
      <c r="H3819" s="391"/>
      <c r="I3819" s="391"/>
      <c r="J3819" s="391"/>
      <c r="K3819" s="391"/>
      <c r="L3819" s="391"/>
      <c r="M3819" s="391"/>
      <c r="N3819" s="391"/>
      <c r="O3819" s="391"/>
      <c r="P3819" s="391"/>
      <c r="Q3819" s="391"/>
      <c r="R3819" s="391"/>
      <c r="S3819" s="392"/>
      <c r="T3819" s="393"/>
      <c r="U3819" s="393"/>
      <c r="V3819" s="393"/>
      <c r="W3819" s="393"/>
    </row>
    <row r="3820" spans="1:23">
      <c r="A3820" s="386"/>
      <c r="B3820" s="387"/>
      <c r="C3820" s="388"/>
      <c r="D3820" s="389"/>
      <c r="E3820" s="390"/>
      <c r="F3820" s="390"/>
      <c r="G3820" s="391"/>
      <c r="H3820" s="391"/>
      <c r="I3820" s="391"/>
      <c r="J3820" s="391"/>
      <c r="K3820" s="391"/>
      <c r="L3820" s="391"/>
      <c r="M3820" s="391"/>
      <c r="N3820" s="391"/>
      <c r="O3820" s="391"/>
      <c r="P3820" s="391"/>
      <c r="Q3820" s="391"/>
      <c r="R3820" s="391"/>
      <c r="S3820" s="392"/>
      <c r="T3820" s="393"/>
      <c r="U3820" s="393"/>
      <c r="V3820" s="393"/>
      <c r="W3820" s="393"/>
    </row>
    <row r="3821" spans="1:23">
      <c r="A3821" s="386"/>
      <c r="B3821" s="387"/>
      <c r="C3821" s="388"/>
      <c r="D3821" s="389"/>
      <c r="E3821" s="390"/>
      <c r="F3821" s="390"/>
      <c r="G3821" s="391"/>
      <c r="H3821" s="391"/>
      <c r="I3821" s="391"/>
      <c r="J3821" s="391"/>
      <c r="K3821" s="391"/>
      <c r="L3821" s="391"/>
      <c r="M3821" s="391"/>
      <c r="N3821" s="391"/>
      <c r="O3821" s="391"/>
      <c r="P3821" s="391"/>
      <c r="Q3821" s="391"/>
      <c r="R3821" s="391"/>
      <c r="S3821" s="392"/>
      <c r="T3821" s="393"/>
      <c r="U3821" s="393"/>
      <c r="V3821" s="393"/>
      <c r="W3821" s="393"/>
    </row>
    <row r="3822" spans="1:23">
      <c r="A3822" s="386"/>
      <c r="B3822" s="387"/>
      <c r="C3822" s="388"/>
      <c r="D3822" s="389"/>
      <c r="E3822" s="390"/>
      <c r="F3822" s="390"/>
      <c r="G3822" s="391"/>
      <c r="H3822" s="391"/>
      <c r="I3822" s="391"/>
      <c r="J3822" s="391"/>
      <c r="K3822" s="391"/>
      <c r="L3822" s="391"/>
      <c r="M3822" s="391"/>
      <c r="N3822" s="391"/>
      <c r="O3822" s="391"/>
      <c r="P3822" s="391"/>
      <c r="Q3822" s="391"/>
      <c r="R3822" s="391"/>
      <c r="S3822" s="392"/>
      <c r="T3822" s="393"/>
      <c r="U3822" s="393"/>
      <c r="V3822" s="393"/>
      <c r="W3822" s="393"/>
    </row>
    <row r="3823" spans="1:23">
      <c r="A3823" s="386"/>
      <c r="B3823" s="387"/>
      <c r="C3823" s="388"/>
      <c r="D3823" s="389"/>
      <c r="E3823" s="390"/>
      <c r="F3823" s="390"/>
      <c r="G3823" s="391"/>
      <c r="H3823" s="391"/>
      <c r="I3823" s="391"/>
      <c r="J3823" s="391"/>
      <c r="K3823" s="391"/>
      <c r="L3823" s="391"/>
      <c r="M3823" s="391"/>
      <c r="N3823" s="391"/>
      <c r="O3823" s="391"/>
      <c r="P3823" s="391"/>
      <c r="Q3823" s="391"/>
      <c r="R3823" s="391"/>
      <c r="S3823" s="392"/>
      <c r="T3823" s="393"/>
      <c r="U3823" s="393"/>
      <c r="V3823" s="393"/>
      <c r="W3823" s="393"/>
    </row>
    <row r="3824" spans="1:23">
      <c r="A3824" s="386"/>
      <c r="B3824" s="387"/>
      <c r="C3824" s="388"/>
      <c r="D3824" s="389"/>
      <c r="E3824" s="390"/>
      <c r="F3824" s="390"/>
      <c r="G3824" s="391"/>
      <c r="H3824" s="391"/>
      <c r="I3824" s="391"/>
      <c r="J3824" s="391"/>
      <c r="K3824" s="391"/>
      <c r="L3824" s="391"/>
      <c r="M3824" s="391"/>
      <c r="N3824" s="391"/>
      <c r="O3824" s="391"/>
      <c r="P3824" s="391"/>
      <c r="Q3824" s="391"/>
      <c r="R3824" s="391"/>
      <c r="S3824" s="392"/>
      <c r="T3824" s="393"/>
      <c r="U3824" s="393"/>
      <c r="V3824" s="393"/>
      <c r="W3824" s="393"/>
    </row>
    <row r="3825" spans="1:23">
      <c r="A3825" s="386"/>
      <c r="B3825" s="387"/>
      <c r="C3825" s="388"/>
      <c r="D3825" s="389"/>
      <c r="E3825" s="390"/>
      <c r="F3825" s="390"/>
      <c r="G3825" s="391"/>
      <c r="H3825" s="391"/>
      <c r="I3825" s="391"/>
      <c r="J3825" s="391"/>
      <c r="K3825" s="391"/>
      <c r="L3825" s="391"/>
      <c r="M3825" s="391"/>
      <c r="N3825" s="391"/>
      <c r="O3825" s="391"/>
      <c r="P3825" s="391"/>
      <c r="Q3825" s="391"/>
      <c r="R3825" s="391"/>
      <c r="S3825" s="392"/>
      <c r="T3825" s="393"/>
      <c r="U3825" s="393"/>
      <c r="V3825" s="393"/>
      <c r="W3825" s="393"/>
    </row>
    <row r="3826" spans="1:23">
      <c r="A3826" s="386"/>
      <c r="B3826" s="387"/>
      <c r="C3826" s="388"/>
      <c r="D3826" s="389"/>
      <c r="E3826" s="390"/>
      <c r="F3826" s="390"/>
      <c r="G3826" s="391"/>
      <c r="H3826" s="391"/>
      <c r="I3826" s="391"/>
      <c r="J3826" s="391"/>
      <c r="K3826" s="391"/>
      <c r="L3826" s="391"/>
      <c r="M3826" s="391"/>
      <c r="N3826" s="391"/>
      <c r="O3826" s="391"/>
      <c r="P3826" s="391"/>
      <c r="Q3826" s="391"/>
      <c r="R3826" s="391"/>
      <c r="S3826" s="392"/>
      <c r="T3826" s="393"/>
      <c r="U3826" s="393"/>
      <c r="V3826" s="393"/>
      <c r="W3826" s="393"/>
    </row>
    <row r="3827" spans="1:23">
      <c r="A3827" s="386"/>
      <c r="B3827" s="387"/>
      <c r="C3827" s="388"/>
      <c r="D3827" s="389"/>
      <c r="E3827" s="390"/>
      <c r="F3827" s="390"/>
      <c r="G3827" s="391"/>
      <c r="H3827" s="391"/>
      <c r="I3827" s="391"/>
      <c r="J3827" s="391"/>
      <c r="K3827" s="391"/>
      <c r="L3827" s="391"/>
      <c r="M3827" s="391"/>
      <c r="N3827" s="391"/>
      <c r="O3827" s="391"/>
      <c r="P3827" s="391"/>
      <c r="Q3827" s="391"/>
      <c r="R3827" s="391"/>
      <c r="S3827" s="392"/>
      <c r="T3827" s="393"/>
      <c r="U3827" s="393"/>
      <c r="V3827" s="393"/>
      <c r="W3827" s="393"/>
    </row>
    <row r="3828" spans="1:23">
      <c r="A3828" s="386"/>
      <c r="B3828" s="387"/>
      <c r="C3828" s="388"/>
      <c r="D3828" s="389"/>
      <c r="E3828" s="390"/>
      <c r="F3828" s="390"/>
      <c r="G3828" s="391"/>
      <c r="H3828" s="391"/>
      <c r="I3828" s="391"/>
      <c r="J3828" s="391"/>
      <c r="K3828" s="391"/>
      <c r="L3828" s="391"/>
      <c r="M3828" s="391"/>
      <c r="N3828" s="391"/>
      <c r="O3828" s="391"/>
      <c r="P3828" s="391"/>
      <c r="Q3828" s="391"/>
      <c r="R3828" s="391"/>
      <c r="S3828" s="392"/>
      <c r="T3828" s="393"/>
      <c r="U3828" s="393"/>
      <c r="V3828" s="393"/>
      <c r="W3828" s="393"/>
    </row>
    <row r="3829" spans="1:23">
      <c r="A3829" s="386"/>
      <c r="B3829" s="387"/>
      <c r="C3829" s="388"/>
      <c r="D3829" s="389"/>
      <c r="E3829" s="390"/>
      <c r="F3829" s="390"/>
      <c r="G3829" s="391"/>
      <c r="H3829" s="391"/>
      <c r="I3829" s="391"/>
      <c r="J3829" s="391"/>
      <c r="K3829" s="391"/>
      <c r="L3829" s="391"/>
      <c r="M3829" s="391"/>
      <c r="N3829" s="391"/>
      <c r="O3829" s="391"/>
      <c r="P3829" s="391"/>
      <c r="Q3829" s="391"/>
      <c r="R3829" s="391"/>
      <c r="S3829" s="392"/>
      <c r="T3829" s="393"/>
      <c r="U3829" s="393"/>
      <c r="V3829" s="393"/>
      <c r="W3829" s="393"/>
    </row>
    <row r="3830" spans="1:23">
      <c r="A3830" s="386"/>
      <c r="B3830" s="387"/>
      <c r="C3830" s="388"/>
      <c r="D3830" s="389"/>
      <c r="E3830" s="390"/>
      <c r="F3830" s="390"/>
      <c r="G3830" s="391"/>
      <c r="H3830" s="391"/>
      <c r="I3830" s="391"/>
      <c r="J3830" s="391"/>
      <c r="K3830" s="391"/>
      <c r="L3830" s="391"/>
      <c r="M3830" s="391"/>
      <c r="N3830" s="391"/>
      <c r="O3830" s="391"/>
      <c r="P3830" s="391"/>
      <c r="Q3830" s="391"/>
      <c r="R3830" s="391"/>
      <c r="S3830" s="392"/>
      <c r="T3830" s="393"/>
      <c r="U3830" s="393"/>
      <c r="V3830" s="393"/>
      <c r="W3830" s="393"/>
    </row>
    <row r="3831" spans="1:23">
      <c r="A3831" s="386"/>
      <c r="B3831" s="387"/>
      <c r="C3831" s="388"/>
      <c r="D3831" s="389"/>
      <c r="E3831" s="390"/>
      <c r="F3831" s="390"/>
      <c r="G3831" s="391"/>
      <c r="H3831" s="391"/>
      <c r="I3831" s="391"/>
      <c r="J3831" s="391"/>
      <c r="K3831" s="391"/>
      <c r="L3831" s="391"/>
      <c r="M3831" s="391"/>
      <c r="N3831" s="391"/>
      <c r="O3831" s="391"/>
      <c r="P3831" s="391"/>
      <c r="Q3831" s="391"/>
      <c r="R3831" s="391"/>
      <c r="S3831" s="392"/>
      <c r="T3831" s="393"/>
      <c r="U3831" s="393"/>
      <c r="V3831" s="393"/>
      <c r="W3831" s="393"/>
    </row>
    <row r="3832" spans="1:23">
      <c r="A3832" s="386"/>
      <c r="B3832" s="387"/>
      <c r="C3832" s="388"/>
      <c r="D3832" s="389"/>
      <c r="E3832" s="390"/>
      <c r="F3832" s="390"/>
      <c r="G3832" s="391"/>
      <c r="H3832" s="391"/>
      <c r="I3832" s="391"/>
      <c r="J3832" s="391"/>
      <c r="K3832" s="391"/>
      <c r="L3832" s="391"/>
      <c r="M3832" s="391"/>
      <c r="N3832" s="391"/>
      <c r="O3832" s="391"/>
      <c r="P3832" s="391"/>
      <c r="Q3832" s="391"/>
      <c r="R3832" s="391"/>
      <c r="S3832" s="392"/>
      <c r="T3832" s="393"/>
      <c r="U3832" s="393"/>
      <c r="V3832" s="393"/>
      <c r="W3832" s="393"/>
    </row>
    <row r="3833" spans="1:23">
      <c r="A3833" s="386"/>
      <c r="B3833" s="387"/>
      <c r="C3833" s="388"/>
      <c r="D3833" s="389"/>
      <c r="E3833" s="390"/>
      <c r="F3833" s="390"/>
      <c r="G3833" s="391"/>
      <c r="H3833" s="391"/>
      <c r="I3833" s="391"/>
      <c r="J3833" s="391"/>
      <c r="K3833" s="391"/>
      <c r="L3833" s="391"/>
      <c r="M3833" s="391"/>
      <c r="N3833" s="391"/>
      <c r="O3833" s="391"/>
      <c r="P3833" s="391"/>
      <c r="Q3833" s="391"/>
      <c r="R3833" s="391"/>
      <c r="S3833" s="392"/>
      <c r="T3833" s="393"/>
      <c r="U3833" s="393"/>
      <c r="V3833" s="393"/>
      <c r="W3833" s="393"/>
    </row>
    <row r="3834" spans="1:23">
      <c r="A3834" s="386"/>
      <c r="B3834" s="387"/>
      <c r="C3834" s="388"/>
      <c r="D3834" s="389"/>
      <c r="E3834" s="390"/>
      <c r="F3834" s="390"/>
      <c r="G3834" s="391"/>
      <c r="H3834" s="391"/>
      <c r="I3834" s="391"/>
      <c r="J3834" s="391"/>
      <c r="K3834" s="391"/>
      <c r="L3834" s="391"/>
      <c r="M3834" s="391"/>
      <c r="N3834" s="391"/>
      <c r="O3834" s="391"/>
      <c r="P3834" s="391"/>
      <c r="Q3834" s="391"/>
      <c r="R3834" s="391"/>
      <c r="S3834" s="392"/>
      <c r="T3834" s="393"/>
      <c r="U3834" s="393"/>
      <c r="V3834" s="393"/>
      <c r="W3834" s="393"/>
    </row>
    <row r="3835" spans="1:23">
      <c r="A3835" s="386"/>
      <c r="B3835" s="387"/>
      <c r="C3835" s="388"/>
      <c r="D3835" s="389"/>
      <c r="E3835" s="390"/>
      <c r="F3835" s="390"/>
      <c r="G3835" s="391"/>
      <c r="H3835" s="391"/>
      <c r="I3835" s="391"/>
      <c r="J3835" s="391"/>
      <c r="K3835" s="391"/>
      <c r="L3835" s="391"/>
      <c r="M3835" s="391"/>
      <c r="N3835" s="391"/>
      <c r="O3835" s="391"/>
      <c r="P3835" s="391"/>
      <c r="Q3835" s="391"/>
      <c r="R3835" s="391"/>
      <c r="S3835" s="392"/>
      <c r="T3835" s="393"/>
      <c r="U3835" s="393"/>
      <c r="V3835" s="393"/>
      <c r="W3835" s="393"/>
    </row>
    <row r="3836" spans="1:23">
      <c r="A3836" s="386"/>
      <c r="B3836" s="387"/>
      <c r="C3836" s="388"/>
      <c r="D3836" s="389"/>
      <c r="E3836" s="390"/>
      <c r="F3836" s="390"/>
      <c r="G3836" s="391"/>
      <c r="H3836" s="391"/>
      <c r="I3836" s="391"/>
      <c r="J3836" s="391"/>
      <c r="K3836" s="391"/>
      <c r="L3836" s="391"/>
      <c r="M3836" s="391"/>
      <c r="N3836" s="391"/>
      <c r="O3836" s="391"/>
      <c r="P3836" s="391"/>
      <c r="Q3836" s="391"/>
      <c r="R3836" s="391"/>
      <c r="S3836" s="392"/>
      <c r="T3836" s="393"/>
      <c r="U3836" s="393"/>
      <c r="V3836" s="393"/>
      <c r="W3836" s="393"/>
    </row>
    <row r="3837" spans="1:23">
      <c r="A3837" s="386"/>
      <c r="B3837" s="387"/>
      <c r="C3837" s="388"/>
      <c r="D3837" s="389"/>
      <c r="E3837" s="390"/>
      <c r="F3837" s="390"/>
      <c r="G3837" s="391"/>
      <c r="H3837" s="391"/>
      <c r="I3837" s="391"/>
      <c r="J3837" s="391"/>
      <c r="K3837" s="391"/>
      <c r="L3837" s="391"/>
      <c r="M3837" s="391"/>
      <c r="N3837" s="391"/>
      <c r="O3837" s="391"/>
      <c r="P3837" s="391"/>
      <c r="Q3837" s="391"/>
      <c r="R3837" s="391"/>
      <c r="S3837" s="392"/>
      <c r="T3837" s="393"/>
      <c r="U3837" s="393"/>
      <c r="V3837" s="393"/>
      <c r="W3837" s="393"/>
    </row>
    <row r="3838" spans="1:23">
      <c r="A3838" s="386"/>
      <c r="B3838" s="387"/>
      <c r="C3838" s="388"/>
      <c r="D3838" s="389"/>
      <c r="E3838" s="390"/>
      <c r="F3838" s="390"/>
      <c r="G3838" s="391"/>
      <c r="H3838" s="391"/>
      <c r="I3838" s="391"/>
      <c r="J3838" s="391"/>
      <c r="K3838" s="391"/>
      <c r="L3838" s="391"/>
      <c r="M3838" s="391"/>
      <c r="N3838" s="391"/>
      <c r="O3838" s="391"/>
      <c r="P3838" s="391"/>
      <c r="Q3838" s="391"/>
      <c r="R3838" s="391"/>
      <c r="S3838" s="392"/>
      <c r="T3838" s="393"/>
      <c r="U3838" s="393"/>
      <c r="V3838" s="393"/>
      <c r="W3838" s="393"/>
    </row>
    <row r="3839" spans="1:23">
      <c r="A3839" s="386"/>
      <c r="B3839" s="387"/>
      <c r="C3839" s="388"/>
      <c r="D3839" s="389"/>
      <c r="E3839" s="390"/>
      <c r="F3839" s="390"/>
      <c r="G3839" s="391"/>
      <c r="H3839" s="391"/>
      <c r="I3839" s="391"/>
      <c r="J3839" s="391"/>
      <c r="K3839" s="391"/>
      <c r="L3839" s="391"/>
      <c r="M3839" s="391"/>
      <c r="N3839" s="391"/>
      <c r="O3839" s="391"/>
      <c r="P3839" s="391"/>
      <c r="Q3839" s="391"/>
      <c r="R3839" s="391"/>
      <c r="S3839" s="392"/>
      <c r="T3839" s="393"/>
      <c r="U3839" s="393"/>
      <c r="V3839" s="393"/>
      <c r="W3839" s="393"/>
    </row>
    <row r="3840" spans="1:23">
      <c r="A3840" s="386"/>
      <c r="B3840" s="387"/>
      <c r="C3840" s="388"/>
      <c r="D3840" s="389"/>
      <c r="E3840" s="390"/>
      <c r="F3840" s="390"/>
      <c r="G3840" s="391"/>
      <c r="H3840" s="391"/>
      <c r="I3840" s="391"/>
      <c r="J3840" s="391"/>
      <c r="K3840" s="391"/>
      <c r="L3840" s="391"/>
      <c r="M3840" s="391"/>
      <c r="N3840" s="391"/>
      <c r="O3840" s="391"/>
      <c r="P3840" s="391"/>
      <c r="Q3840" s="391"/>
      <c r="R3840" s="391"/>
      <c r="S3840" s="392"/>
      <c r="T3840" s="393"/>
      <c r="U3840" s="393"/>
      <c r="V3840" s="393"/>
      <c r="W3840" s="393"/>
    </row>
    <row r="3841" spans="1:23">
      <c r="A3841" s="386"/>
      <c r="B3841" s="387"/>
      <c r="C3841" s="388"/>
      <c r="D3841" s="389"/>
      <c r="E3841" s="390"/>
      <c r="F3841" s="390"/>
      <c r="G3841" s="391"/>
      <c r="H3841" s="391"/>
      <c r="I3841" s="391"/>
      <c r="J3841" s="391"/>
      <c r="K3841" s="391"/>
      <c r="L3841" s="391"/>
      <c r="M3841" s="391"/>
      <c r="N3841" s="391"/>
      <c r="O3841" s="391"/>
      <c r="P3841" s="391"/>
      <c r="Q3841" s="391"/>
      <c r="R3841" s="391"/>
      <c r="S3841" s="392"/>
      <c r="T3841" s="393"/>
      <c r="U3841" s="393"/>
      <c r="V3841" s="393"/>
      <c r="W3841" s="393"/>
    </row>
    <row r="3842" spans="1:23">
      <c r="A3842" s="386"/>
      <c r="B3842" s="387"/>
      <c r="C3842" s="388"/>
      <c r="D3842" s="389"/>
      <c r="E3842" s="390"/>
      <c r="F3842" s="390"/>
      <c r="G3842" s="391"/>
      <c r="H3842" s="391"/>
      <c r="I3842" s="391"/>
      <c r="J3842" s="391"/>
      <c r="K3842" s="391"/>
      <c r="L3842" s="391"/>
      <c r="M3842" s="391"/>
      <c r="N3842" s="391"/>
      <c r="O3842" s="391"/>
      <c r="P3842" s="391"/>
      <c r="Q3842" s="391"/>
      <c r="R3842" s="391"/>
      <c r="S3842" s="392"/>
      <c r="T3842" s="393"/>
      <c r="U3842" s="393"/>
      <c r="V3842" s="393"/>
      <c r="W3842" s="393"/>
    </row>
    <row r="3843" spans="1:23">
      <c r="A3843" s="386"/>
      <c r="B3843" s="387"/>
      <c r="C3843" s="388"/>
      <c r="D3843" s="389"/>
      <c r="E3843" s="390"/>
      <c r="F3843" s="390"/>
      <c r="G3843" s="391"/>
      <c r="H3843" s="391"/>
      <c r="I3843" s="391"/>
      <c r="J3843" s="391"/>
      <c r="K3843" s="391"/>
      <c r="L3843" s="391"/>
      <c r="M3843" s="391"/>
      <c r="N3843" s="391"/>
      <c r="O3843" s="391"/>
      <c r="P3843" s="391"/>
      <c r="Q3843" s="391"/>
      <c r="R3843" s="391"/>
      <c r="S3843" s="392"/>
      <c r="T3843" s="393"/>
      <c r="U3843" s="393"/>
      <c r="V3843" s="393"/>
      <c r="W3843" s="393"/>
    </row>
    <row r="3844" spans="1:23">
      <c r="A3844" s="386"/>
      <c r="B3844" s="387"/>
      <c r="C3844" s="388"/>
      <c r="D3844" s="389"/>
      <c r="E3844" s="390"/>
      <c r="F3844" s="390"/>
      <c r="G3844" s="391"/>
      <c r="H3844" s="391"/>
      <c r="I3844" s="391"/>
      <c r="J3844" s="391"/>
      <c r="K3844" s="391"/>
      <c r="L3844" s="391"/>
      <c r="M3844" s="391"/>
      <c r="N3844" s="391"/>
      <c r="O3844" s="391"/>
      <c r="P3844" s="391"/>
      <c r="Q3844" s="391"/>
      <c r="R3844" s="391"/>
      <c r="S3844" s="392"/>
      <c r="T3844" s="393"/>
      <c r="U3844" s="393"/>
      <c r="V3844" s="393"/>
      <c r="W3844" s="393"/>
    </row>
    <row r="3845" spans="1:23">
      <c r="A3845" s="386"/>
      <c r="B3845" s="387"/>
      <c r="C3845" s="388"/>
      <c r="D3845" s="389"/>
      <c r="E3845" s="390"/>
      <c r="F3845" s="390"/>
      <c r="G3845" s="391"/>
      <c r="H3845" s="391"/>
      <c r="I3845" s="391"/>
      <c r="J3845" s="391"/>
      <c r="K3845" s="391"/>
      <c r="L3845" s="391"/>
      <c r="M3845" s="391"/>
      <c r="N3845" s="391"/>
      <c r="O3845" s="391"/>
      <c r="P3845" s="391"/>
      <c r="Q3845" s="391"/>
      <c r="R3845" s="391"/>
      <c r="S3845" s="392"/>
      <c r="T3845" s="393"/>
      <c r="U3845" s="393"/>
      <c r="V3845" s="393"/>
      <c r="W3845" s="393"/>
    </row>
    <row r="3846" spans="1:23">
      <c r="A3846" s="386"/>
      <c r="B3846" s="387"/>
      <c r="C3846" s="388"/>
      <c r="D3846" s="389"/>
      <c r="E3846" s="390"/>
      <c r="F3846" s="390"/>
      <c r="G3846" s="391"/>
      <c r="H3846" s="391"/>
      <c r="I3846" s="391"/>
      <c r="J3846" s="391"/>
      <c r="K3846" s="391"/>
      <c r="L3846" s="391"/>
      <c r="M3846" s="391"/>
      <c r="N3846" s="391"/>
      <c r="O3846" s="391"/>
      <c r="P3846" s="391"/>
      <c r="Q3846" s="391"/>
      <c r="R3846" s="391"/>
      <c r="S3846" s="392"/>
      <c r="T3846" s="393"/>
      <c r="U3846" s="393"/>
      <c r="V3846" s="393"/>
      <c r="W3846" s="393"/>
    </row>
    <row r="3847" spans="1:23">
      <c r="A3847" s="386"/>
      <c r="B3847" s="387"/>
      <c r="C3847" s="388"/>
      <c r="D3847" s="389"/>
      <c r="E3847" s="390"/>
      <c r="F3847" s="390"/>
      <c r="G3847" s="391"/>
      <c r="H3847" s="391"/>
      <c r="I3847" s="391"/>
      <c r="J3847" s="391"/>
      <c r="K3847" s="391"/>
      <c r="L3847" s="391"/>
      <c r="M3847" s="391"/>
      <c r="N3847" s="391"/>
      <c r="O3847" s="391"/>
      <c r="P3847" s="391"/>
      <c r="Q3847" s="391"/>
      <c r="R3847" s="391"/>
      <c r="S3847" s="392"/>
      <c r="T3847" s="393"/>
      <c r="U3847" s="393"/>
      <c r="V3847" s="393"/>
      <c r="W3847" s="393"/>
    </row>
    <row r="3848" spans="1:23">
      <c r="A3848" s="386"/>
      <c r="B3848" s="387"/>
      <c r="C3848" s="388"/>
      <c r="D3848" s="389"/>
      <c r="E3848" s="390"/>
      <c r="F3848" s="390"/>
      <c r="G3848" s="391"/>
      <c r="H3848" s="391"/>
      <c r="I3848" s="391"/>
      <c r="J3848" s="391"/>
      <c r="K3848" s="391"/>
      <c r="L3848" s="391"/>
      <c r="M3848" s="391"/>
      <c r="N3848" s="391"/>
      <c r="O3848" s="391"/>
      <c r="P3848" s="391"/>
      <c r="Q3848" s="391"/>
      <c r="R3848" s="391"/>
      <c r="S3848" s="392"/>
      <c r="T3848" s="393"/>
      <c r="U3848" s="393"/>
      <c r="V3848" s="393"/>
      <c r="W3848" s="393"/>
    </row>
    <row r="3849" spans="1:23">
      <c r="A3849" s="386"/>
      <c r="B3849" s="387"/>
      <c r="C3849" s="388"/>
      <c r="D3849" s="389"/>
      <c r="E3849" s="390"/>
      <c r="F3849" s="390"/>
      <c r="G3849" s="391"/>
      <c r="H3849" s="391"/>
      <c r="I3849" s="391"/>
      <c r="J3849" s="391"/>
      <c r="K3849" s="391"/>
      <c r="L3849" s="391"/>
      <c r="M3849" s="391"/>
      <c r="N3849" s="391"/>
      <c r="O3849" s="391"/>
      <c r="P3849" s="391"/>
      <c r="Q3849" s="391"/>
      <c r="R3849" s="391"/>
      <c r="S3849" s="392"/>
      <c r="T3849" s="393"/>
      <c r="U3849" s="393"/>
      <c r="V3849" s="393"/>
      <c r="W3849" s="393"/>
    </row>
    <row r="3850" spans="1:23">
      <c r="A3850" s="386"/>
      <c r="B3850" s="387"/>
      <c r="C3850" s="388"/>
      <c r="D3850" s="389"/>
      <c r="E3850" s="390"/>
      <c r="F3850" s="390"/>
      <c r="G3850" s="391"/>
      <c r="H3850" s="391"/>
      <c r="I3850" s="391"/>
      <c r="J3850" s="391"/>
      <c r="K3850" s="391"/>
      <c r="L3850" s="391"/>
      <c r="M3850" s="391"/>
      <c r="N3850" s="391"/>
      <c r="O3850" s="391"/>
      <c r="P3850" s="391"/>
      <c r="Q3850" s="391"/>
      <c r="R3850" s="391"/>
      <c r="S3850" s="392"/>
      <c r="T3850" s="393"/>
      <c r="U3850" s="393"/>
      <c r="V3850" s="393"/>
      <c r="W3850" s="393"/>
    </row>
    <row r="3851" spans="1:23">
      <c r="A3851" s="386"/>
      <c r="B3851" s="387"/>
      <c r="C3851" s="388"/>
      <c r="D3851" s="389"/>
      <c r="E3851" s="390"/>
      <c r="F3851" s="390"/>
      <c r="G3851" s="391"/>
      <c r="H3851" s="391"/>
      <c r="I3851" s="391"/>
      <c r="J3851" s="391"/>
      <c r="K3851" s="391"/>
      <c r="L3851" s="391"/>
      <c r="M3851" s="391"/>
      <c r="N3851" s="391"/>
      <c r="O3851" s="391"/>
      <c r="P3851" s="391"/>
      <c r="Q3851" s="391"/>
      <c r="R3851" s="391"/>
      <c r="S3851" s="392"/>
      <c r="T3851" s="393"/>
      <c r="U3851" s="393"/>
      <c r="V3851" s="393"/>
      <c r="W3851" s="393"/>
    </row>
    <row r="3852" spans="1:23">
      <c r="A3852" s="386"/>
      <c r="B3852" s="387"/>
      <c r="C3852" s="388"/>
      <c r="D3852" s="389"/>
      <c r="E3852" s="390"/>
      <c r="F3852" s="390"/>
      <c r="G3852" s="391"/>
      <c r="H3852" s="391"/>
      <c r="I3852" s="391"/>
      <c r="J3852" s="391"/>
      <c r="K3852" s="391"/>
      <c r="L3852" s="391"/>
      <c r="M3852" s="391"/>
      <c r="N3852" s="391"/>
      <c r="O3852" s="391"/>
      <c r="P3852" s="391"/>
      <c r="Q3852" s="391"/>
      <c r="R3852" s="391"/>
      <c r="S3852" s="392"/>
      <c r="T3852" s="393"/>
      <c r="U3852" s="393"/>
      <c r="V3852" s="393"/>
      <c r="W3852" s="393"/>
    </row>
    <row r="3853" spans="1:23">
      <c r="A3853" s="386"/>
      <c r="B3853" s="387"/>
      <c r="C3853" s="388"/>
      <c r="D3853" s="389"/>
      <c r="E3853" s="390"/>
      <c r="F3853" s="390"/>
      <c r="G3853" s="391"/>
      <c r="H3853" s="391"/>
      <c r="I3853" s="391"/>
      <c r="J3853" s="391"/>
      <c r="K3853" s="391"/>
      <c r="L3853" s="391"/>
      <c r="M3853" s="391"/>
      <c r="N3853" s="391"/>
      <c r="O3853" s="391"/>
      <c r="P3853" s="391"/>
      <c r="Q3853" s="391"/>
      <c r="R3853" s="391"/>
      <c r="S3853" s="392"/>
      <c r="T3853" s="393"/>
      <c r="U3853" s="393"/>
      <c r="V3853" s="393"/>
      <c r="W3853" s="393"/>
    </row>
    <row r="3854" spans="1:23">
      <c r="A3854" s="386"/>
      <c r="B3854" s="387"/>
      <c r="C3854" s="388"/>
      <c r="D3854" s="389"/>
      <c r="E3854" s="390"/>
      <c r="F3854" s="390"/>
      <c r="G3854" s="391"/>
      <c r="H3854" s="391"/>
      <c r="I3854" s="391"/>
      <c r="J3854" s="391"/>
      <c r="K3854" s="391"/>
      <c r="L3854" s="391"/>
      <c r="M3854" s="391"/>
      <c r="N3854" s="391"/>
      <c r="O3854" s="391"/>
      <c r="P3854" s="391"/>
      <c r="Q3854" s="391"/>
      <c r="R3854" s="391"/>
      <c r="S3854" s="392"/>
      <c r="T3854" s="393"/>
      <c r="U3854" s="393"/>
      <c r="V3854" s="393"/>
      <c r="W3854" s="393"/>
    </row>
    <row r="3855" spans="1:23">
      <c r="A3855" s="386"/>
      <c r="B3855" s="387"/>
      <c r="C3855" s="388"/>
      <c r="D3855" s="389"/>
      <c r="E3855" s="390"/>
      <c r="F3855" s="390"/>
      <c r="G3855" s="391"/>
      <c r="H3855" s="391"/>
      <c r="I3855" s="391"/>
      <c r="J3855" s="391"/>
      <c r="K3855" s="391"/>
      <c r="L3855" s="391"/>
      <c r="M3855" s="391"/>
      <c r="N3855" s="391"/>
      <c r="O3855" s="391"/>
      <c r="P3855" s="391"/>
      <c r="Q3855" s="391"/>
      <c r="R3855" s="391"/>
      <c r="S3855" s="392"/>
      <c r="T3855" s="393"/>
      <c r="U3855" s="393"/>
      <c r="V3855" s="393"/>
      <c r="W3855" s="393"/>
    </row>
    <row r="3856" spans="1:23">
      <c r="A3856" s="386"/>
      <c r="B3856" s="387"/>
      <c r="C3856" s="388"/>
      <c r="D3856" s="389"/>
      <c r="E3856" s="390"/>
      <c r="F3856" s="390"/>
      <c r="G3856" s="391"/>
      <c r="H3856" s="391"/>
      <c r="I3856" s="391"/>
      <c r="J3856" s="391"/>
      <c r="K3856" s="391"/>
      <c r="L3856" s="391"/>
      <c r="M3856" s="391"/>
      <c r="N3856" s="391"/>
      <c r="O3856" s="391"/>
      <c r="P3856" s="391"/>
      <c r="Q3856" s="391"/>
      <c r="R3856" s="391"/>
      <c r="S3856" s="392"/>
      <c r="T3856" s="393"/>
      <c r="U3856" s="393"/>
      <c r="V3856" s="393"/>
      <c r="W3856" s="393"/>
    </row>
    <row r="3857" spans="1:23">
      <c r="A3857" s="386"/>
      <c r="B3857" s="387"/>
      <c r="C3857" s="388"/>
      <c r="D3857" s="389"/>
      <c r="E3857" s="390"/>
      <c r="F3857" s="390"/>
      <c r="G3857" s="391"/>
      <c r="H3857" s="391"/>
      <c r="I3857" s="391"/>
      <c r="J3857" s="391"/>
      <c r="K3857" s="391"/>
      <c r="L3857" s="391"/>
      <c r="M3857" s="391"/>
      <c r="N3857" s="391"/>
      <c r="O3857" s="391"/>
      <c r="P3857" s="391"/>
      <c r="Q3857" s="391"/>
      <c r="R3857" s="391"/>
      <c r="S3857" s="392"/>
      <c r="T3857" s="393"/>
      <c r="U3857" s="393"/>
      <c r="V3857" s="393"/>
      <c r="W3857" s="393"/>
    </row>
    <row r="3858" spans="1:23">
      <c r="A3858" s="386"/>
      <c r="B3858" s="387"/>
      <c r="C3858" s="388"/>
      <c r="D3858" s="389"/>
      <c r="E3858" s="390"/>
      <c r="F3858" s="390"/>
      <c r="G3858" s="391"/>
      <c r="H3858" s="391"/>
      <c r="I3858" s="391"/>
      <c r="J3858" s="391"/>
      <c r="K3858" s="391"/>
      <c r="L3858" s="391"/>
      <c r="M3858" s="391"/>
      <c r="N3858" s="391"/>
      <c r="O3858" s="391"/>
      <c r="P3858" s="391"/>
      <c r="Q3858" s="391"/>
      <c r="R3858" s="391"/>
      <c r="S3858" s="392"/>
      <c r="T3858" s="393"/>
      <c r="U3858" s="393"/>
      <c r="V3858" s="393"/>
      <c r="W3858" s="393"/>
    </row>
    <row r="3859" spans="1:23">
      <c r="A3859" s="386"/>
      <c r="B3859" s="387"/>
      <c r="C3859" s="388"/>
      <c r="D3859" s="389"/>
      <c r="E3859" s="390"/>
      <c r="F3859" s="390"/>
      <c r="G3859" s="391"/>
      <c r="H3859" s="391"/>
      <c r="I3859" s="391"/>
      <c r="J3859" s="391"/>
      <c r="K3859" s="391"/>
      <c r="L3859" s="391"/>
      <c r="M3859" s="391"/>
      <c r="N3859" s="391"/>
      <c r="O3859" s="391"/>
      <c r="P3859" s="391"/>
      <c r="Q3859" s="391"/>
      <c r="R3859" s="391"/>
      <c r="S3859" s="392"/>
      <c r="T3859" s="393"/>
      <c r="U3859" s="393"/>
      <c r="V3859" s="393"/>
      <c r="W3859" s="393"/>
    </row>
    <row r="3860" spans="1:23">
      <c r="A3860" s="386"/>
      <c r="B3860" s="387"/>
      <c r="C3860" s="388"/>
      <c r="D3860" s="389"/>
      <c r="E3860" s="390"/>
      <c r="F3860" s="390"/>
      <c r="G3860" s="391"/>
      <c r="H3860" s="391"/>
      <c r="I3860" s="391"/>
      <c r="J3860" s="391"/>
      <c r="K3860" s="391"/>
      <c r="L3860" s="391"/>
      <c r="M3860" s="391"/>
      <c r="N3860" s="391"/>
      <c r="O3860" s="391"/>
      <c r="P3860" s="391"/>
      <c r="Q3860" s="391"/>
      <c r="R3860" s="391"/>
      <c r="S3860" s="392"/>
      <c r="T3860" s="393"/>
      <c r="U3860" s="393"/>
      <c r="V3860" s="393"/>
      <c r="W3860" s="393"/>
    </row>
    <row r="3861" spans="1:23">
      <c r="A3861" s="386"/>
      <c r="B3861" s="387"/>
      <c r="C3861" s="388"/>
      <c r="D3861" s="389"/>
      <c r="E3861" s="390"/>
      <c r="F3861" s="390"/>
      <c r="G3861" s="391"/>
      <c r="H3861" s="391"/>
      <c r="I3861" s="391"/>
      <c r="J3861" s="391"/>
      <c r="K3861" s="391"/>
      <c r="L3861" s="391"/>
      <c r="M3861" s="391"/>
      <c r="N3861" s="391"/>
      <c r="O3861" s="391"/>
      <c r="P3861" s="391"/>
      <c r="Q3861" s="391"/>
      <c r="R3861" s="391"/>
      <c r="S3861" s="392"/>
      <c r="T3861" s="393"/>
      <c r="U3861" s="393"/>
      <c r="V3861" s="393"/>
      <c r="W3861" s="393"/>
    </row>
    <row r="3862" spans="1:23">
      <c r="A3862" s="386"/>
      <c r="B3862" s="387"/>
      <c r="C3862" s="388"/>
      <c r="D3862" s="389"/>
      <c r="E3862" s="390"/>
      <c r="F3862" s="390"/>
      <c r="G3862" s="391"/>
      <c r="H3862" s="391"/>
      <c r="I3862" s="391"/>
      <c r="J3862" s="391"/>
      <c r="K3862" s="391"/>
      <c r="L3862" s="391"/>
      <c r="M3862" s="391"/>
      <c r="N3862" s="391"/>
      <c r="O3862" s="391"/>
      <c r="P3862" s="391"/>
      <c r="Q3862" s="391"/>
      <c r="R3862" s="391"/>
      <c r="S3862" s="392"/>
      <c r="T3862" s="393"/>
      <c r="U3862" s="393"/>
      <c r="V3862" s="393"/>
      <c r="W3862" s="393"/>
    </row>
    <row r="3863" spans="1:23">
      <c r="A3863" s="386"/>
      <c r="B3863" s="387"/>
      <c r="C3863" s="388"/>
      <c r="D3863" s="389"/>
      <c r="E3863" s="390"/>
      <c r="F3863" s="390"/>
      <c r="G3863" s="391"/>
      <c r="H3863" s="391"/>
      <c r="I3863" s="391"/>
      <c r="J3863" s="391"/>
      <c r="K3863" s="391"/>
      <c r="L3863" s="391"/>
      <c r="M3863" s="391"/>
      <c r="N3863" s="391"/>
      <c r="O3863" s="391"/>
      <c r="P3863" s="391"/>
      <c r="Q3863" s="391"/>
      <c r="R3863" s="391"/>
      <c r="S3863" s="392"/>
      <c r="T3863" s="393"/>
      <c r="U3863" s="393"/>
      <c r="V3863" s="393"/>
      <c r="W3863" s="393"/>
    </row>
    <row r="3864" spans="1:23">
      <c r="A3864" s="386"/>
      <c r="B3864" s="387"/>
      <c r="C3864" s="388"/>
      <c r="D3864" s="389"/>
      <c r="E3864" s="390"/>
      <c r="F3864" s="390"/>
      <c r="G3864" s="391"/>
      <c r="H3864" s="391"/>
      <c r="I3864" s="391"/>
      <c r="J3864" s="391"/>
      <c r="K3864" s="391"/>
      <c r="L3864" s="391"/>
      <c r="M3864" s="391"/>
      <c r="N3864" s="391"/>
      <c r="O3864" s="391"/>
      <c r="P3864" s="391"/>
      <c r="Q3864" s="391"/>
      <c r="R3864" s="391"/>
      <c r="S3864" s="392"/>
      <c r="T3864" s="393"/>
      <c r="U3864" s="393"/>
      <c r="V3864" s="393"/>
      <c r="W3864" s="393"/>
    </row>
    <row r="3865" spans="1:23">
      <c r="A3865" s="386"/>
      <c r="B3865" s="387"/>
      <c r="C3865" s="388"/>
      <c r="D3865" s="389"/>
      <c r="E3865" s="390"/>
      <c r="F3865" s="390"/>
      <c r="G3865" s="391"/>
      <c r="H3865" s="391"/>
      <c r="I3865" s="391"/>
      <c r="J3865" s="391"/>
      <c r="K3865" s="391"/>
      <c r="L3865" s="391"/>
      <c r="M3865" s="391"/>
      <c r="N3865" s="391"/>
      <c r="O3865" s="391"/>
      <c r="P3865" s="391"/>
      <c r="Q3865" s="391"/>
      <c r="R3865" s="391"/>
      <c r="S3865" s="392"/>
      <c r="T3865" s="393"/>
      <c r="U3865" s="393"/>
      <c r="V3865" s="393"/>
      <c r="W3865" s="393"/>
    </row>
    <row r="3866" spans="1:23">
      <c r="A3866" s="386"/>
      <c r="B3866" s="387"/>
      <c r="C3866" s="388"/>
      <c r="D3866" s="389"/>
      <c r="E3866" s="390"/>
      <c r="F3866" s="390"/>
      <c r="G3866" s="391"/>
      <c r="H3866" s="391"/>
      <c r="I3866" s="391"/>
      <c r="J3866" s="391"/>
      <c r="K3866" s="391"/>
      <c r="L3866" s="391"/>
      <c r="M3866" s="391"/>
      <c r="N3866" s="391"/>
      <c r="O3866" s="391"/>
      <c r="P3866" s="391"/>
      <c r="Q3866" s="391"/>
      <c r="R3866" s="391"/>
      <c r="S3866" s="392"/>
      <c r="T3866" s="393"/>
      <c r="U3866" s="393"/>
      <c r="V3866" s="393"/>
      <c r="W3866" s="393"/>
    </row>
    <row r="3867" spans="1:23">
      <c r="A3867" s="386"/>
      <c r="B3867" s="387"/>
      <c r="C3867" s="388"/>
      <c r="D3867" s="389"/>
      <c r="E3867" s="390"/>
      <c r="F3867" s="390"/>
      <c r="G3867" s="391"/>
      <c r="H3867" s="391"/>
      <c r="I3867" s="391"/>
      <c r="J3867" s="391"/>
      <c r="K3867" s="391"/>
      <c r="L3867" s="391"/>
      <c r="M3867" s="391"/>
      <c r="N3867" s="391"/>
      <c r="O3867" s="391"/>
      <c r="P3867" s="391"/>
      <c r="Q3867" s="391"/>
      <c r="R3867" s="391"/>
      <c r="S3867" s="392"/>
      <c r="T3867" s="393"/>
      <c r="U3867" s="393"/>
      <c r="V3867" s="393"/>
      <c r="W3867" s="393"/>
    </row>
    <row r="3868" spans="1:23">
      <c r="A3868" s="386"/>
      <c r="B3868" s="387"/>
      <c r="C3868" s="388"/>
      <c r="D3868" s="389"/>
      <c r="E3868" s="390"/>
      <c r="F3868" s="390"/>
      <c r="G3868" s="391"/>
      <c r="H3868" s="391"/>
      <c r="I3868" s="391"/>
      <c r="J3868" s="391"/>
      <c r="K3868" s="391"/>
      <c r="L3868" s="391"/>
      <c r="M3868" s="391"/>
      <c r="N3868" s="391"/>
      <c r="O3868" s="391"/>
      <c r="P3868" s="391"/>
      <c r="Q3868" s="391"/>
      <c r="R3868" s="391"/>
      <c r="S3868" s="392"/>
      <c r="T3868" s="393"/>
      <c r="U3868" s="393"/>
      <c r="V3868" s="393"/>
      <c r="W3868" s="393"/>
    </row>
    <row r="3869" spans="1:23">
      <c r="A3869" s="386"/>
      <c r="B3869" s="387"/>
      <c r="C3869" s="388"/>
      <c r="D3869" s="389"/>
      <c r="E3869" s="390"/>
      <c r="F3869" s="390"/>
      <c r="G3869" s="391"/>
      <c r="H3869" s="391"/>
      <c r="I3869" s="391"/>
      <c r="J3869" s="391"/>
      <c r="K3869" s="391"/>
      <c r="L3869" s="391"/>
      <c r="M3869" s="391"/>
      <c r="N3869" s="391"/>
      <c r="O3869" s="391"/>
      <c r="P3869" s="391"/>
      <c r="Q3869" s="391"/>
      <c r="R3869" s="391"/>
      <c r="S3869" s="392"/>
      <c r="T3869" s="393"/>
      <c r="U3869" s="393"/>
      <c r="V3869" s="393"/>
      <c r="W3869" s="393"/>
    </row>
    <row r="3870" spans="1:23">
      <c r="A3870" s="386"/>
      <c r="B3870" s="387"/>
      <c r="C3870" s="388"/>
      <c r="D3870" s="389"/>
      <c r="E3870" s="390"/>
      <c r="F3870" s="390"/>
      <c r="G3870" s="391"/>
      <c r="H3870" s="391"/>
      <c r="I3870" s="391"/>
      <c r="J3870" s="391"/>
      <c r="K3870" s="391"/>
      <c r="L3870" s="391"/>
      <c r="M3870" s="391"/>
      <c r="N3870" s="391"/>
      <c r="O3870" s="391"/>
      <c r="P3870" s="391"/>
      <c r="Q3870" s="391"/>
      <c r="R3870" s="391"/>
      <c r="S3870" s="392"/>
      <c r="T3870" s="393"/>
      <c r="U3870" s="393"/>
      <c r="V3870" s="393"/>
      <c r="W3870" s="393"/>
    </row>
    <row r="3871" spans="1:23">
      <c r="A3871" s="386"/>
      <c r="B3871" s="387"/>
      <c r="C3871" s="388"/>
      <c r="D3871" s="389"/>
      <c r="E3871" s="390"/>
      <c r="F3871" s="390"/>
      <c r="G3871" s="391"/>
      <c r="H3871" s="391"/>
      <c r="I3871" s="391"/>
      <c r="J3871" s="391"/>
      <c r="K3871" s="391"/>
      <c r="L3871" s="391"/>
      <c r="M3871" s="391"/>
      <c r="N3871" s="391"/>
      <c r="O3871" s="391"/>
      <c r="P3871" s="391"/>
      <c r="Q3871" s="391"/>
      <c r="R3871" s="391"/>
      <c r="S3871" s="392"/>
      <c r="T3871" s="393"/>
      <c r="U3871" s="393"/>
      <c r="V3871" s="393"/>
      <c r="W3871" s="393"/>
    </row>
    <row r="3872" spans="1:23">
      <c r="A3872" s="386"/>
      <c r="B3872" s="387"/>
      <c r="C3872" s="388"/>
      <c r="D3872" s="389"/>
      <c r="E3872" s="390"/>
      <c r="F3872" s="390"/>
      <c r="G3872" s="391"/>
      <c r="H3872" s="391"/>
      <c r="I3872" s="391"/>
      <c r="J3872" s="391"/>
      <c r="K3872" s="391"/>
      <c r="L3872" s="391"/>
      <c r="M3872" s="391"/>
      <c r="N3872" s="391"/>
      <c r="O3872" s="391"/>
      <c r="P3872" s="391"/>
      <c r="Q3872" s="391"/>
      <c r="R3872" s="391"/>
      <c r="S3872" s="392"/>
      <c r="T3872" s="393"/>
      <c r="U3872" s="393"/>
      <c r="V3872" s="393"/>
      <c r="W3872" s="393"/>
    </row>
    <row r="3873" spans="1:23">
      <c r="A3873" s="386"/>
      <c r="B3873" s="387"/>
      <c r="C3873" s="388"/>
      <c r="D3873" s="389"/>
      <c r="E3873" s="390"/>
      <c r="F3873" s="390"/>
      <c r="G3873" s="391"/>
      <c r="H3873" s="391"/>
      <c r="I3873" s="391"/>
      <c r="J3873" s="391"/>
      <c r="K3873" s="391"/>
      <c r="L3873" s="391"/>
      <c r="M3873" s="391"/>
      <c r="N3873" s="391"/>
      <c r="O3873" s="391"/>
      <c r="P3873" s="391"/>
      <c r="Q3873" s="391"/>
      <c r="R3873" s="391"/>
      <c r="S3873" s="392"/>
      <c r="T3873" s="393"/>
      <c r="U3873" s="393"/>
      <c r="V3873" s="393"/>
      <c r="W3873" s="393"/>
    </row>
    <row r="3874" spans="1:23">
      <c r="A3874" s="386"/>
      <c r="B3874" s="387"/>
      <c r="C3874" s="388"/>
      <c r="D3874" s="389"/>
      <c r="E3874" s="390"/>
      <c r="F3874" s="390"/>
      <c r="G3874" s="391"/>
      <c r="H3874" s="391"/>
      <c r="I3874" s="391"/>
      <c r="J3874" s="391"/>
      <c r="K3874" s="391"/>
      <c r="L3874" s="391"/>
      <c r="M3874" s="391"/>
      <c r="N3874" s="391"/>
      <c r="O3874" s="391"/>
      <c r="P3874" s="391"/>
      <c r="Q3874" s="391"/>
      <c r="R3874" s="391"/>
      <c r="S3874" s="392"/>
      <c r="T3874" s="393"/>
      <c r="U3874" s="393"/>
      <c r="V3874" s="393"/>
      <c r="W3874" s="393"/>
    </row>
    <row r="3875" spans="1:23">
      <c r="A3875" s="386"/>
      <c r="B3875" s="387"/>
      <c r="C3875" s="388"/>
      <c r="D3875" s="389"/>
      <c r="E3875" s="390"/>
      <c r="F3875" s="390"/>
      <c r="G3875" s="391"/>
      <c r="H3875" s="391"/>
      <c r="I3875" s="391"/>
      <c r="J3875" s="391"/>
      <c r="K3875" s="391"/>
      <c r="L3875" s="391"/>
      <c r="M3875" s="391"/>
      <c r="N3875" s="391"/>
      <c r="O3875" s="391"/>
      <c r="P3875" s="391"/>
      <c r="Q3875" s="391"/>
      <c r="R3875" s="391"/>
      <c r="S3875" s="392"/>
      <c r="T3875" s="393"/>
      <c r="U3875" s="393"/>
      <c r="V3875" s="393"/>
      <c r="W3875" s="393"/>
    </row>
    <row r="3876" spans="1:23">
      <c r="A3876" s="386"/>
      <c r="B3876" s="387"/>
      <c r="C3876" s="388"/>
      <c r="D3876" s="389"/>
      <c r="E3876" s="390"/>
      <c r="F3876" s="390"/>
      <c r="G3876" s="391"/>
      <c r="H3876" s="391"/>
      <c r="I3876" s="391"/>
      <c r="J3876" s="391"/>
      <c r="K3876" s="391"/>
      <c r="L3876" s="391"/>
      <c r="M3876" s="391"/>
      <c r="N3876" s="391"/>
      <c r="O3876" s="391"/>
      <c r="P3876" s="391"/>
      <c r="Q3876" s="391"/>
      <c r="R3876" s="391"/>
      <c r="S3876" s="392"/>
      <c r="T3876" s="393"/>
      <c r="U3876" s="393"/>
      <c r="V3876" s="393"/>
      <c r="W3876" s="393"/>
    </row>
    <row r="3877" spans="1:23">
      <c r="A3877" s="386"/>
      <c r="B3877" s="387"/>
      <c r="C3877" s="388"/>
      <c r="D3877" s="389"/>
      <c r="E3877" s="390"/>
      <c r="F3877" s="390"/>
      <c r="G3877" s="391"/>
      <c r="H3877" s="391"/>
      <c r="I3877" s="391"/>
      <c r="J3877" s="391"/>
      <c r="K3877" s="391"/>
      <c r="L3877" s="391"/>
      <c r="M3877" s="391"/>
      <c r="N3877" s="391"/>
      <c r="O3877" s="391"/>
      <c r="P3877" s="391"/>
      <c r="Q3877" s="391"/>
      <c r="R3877" s="391"/>
      <c r="S3877" s="392"/>
      <c r="T3877" s="393"/>
      <c r="U3877" s="393"/>
      <c r="V3877" s="393"/>
      <c r="W3877" s="393"/>
    </row>
    <row r="3878" spans="1:23">
      <c r="A3878" s="386"/>
      <c r="B3878" s="387"/>
      <c r="C3878" s="388"/>
      <c r="D3878" s="389"/>
      <c r="E3878" s="390"/>
      <c r="F3878" s="390"/>
      <c r="G3878" s="391"/>
      <c r="H3878" s="391"/>
      <c r="I3878" s="391"/>
      <c r="J3878" s="391"/>
      <c r="K3878" s="391"/>
      <c r="L3878" s="391"/>
      <c r="M3878" s="391"/>
      <c r="N3878" s="391"/>
      <c r="O3878" s="391"/>
      <c r="P3878" s="391"/>
      <c r="Q3878" s="391"/>
      <c r="R3878" s="391"/>
      <c r="S3878" s="392"/>
      <c r="T3878" s="393"/>
      <c r="U3878" s="393"/>
      <c r="V3878" s="393"/>
      <c r="W3878" s="393"/>
    </row>
    <row r="3879" spans="1:23">
      <c r="A3879" s="386"/>
      <c r="B3879" s="387"/>
      <c r="C3879" s="388"/>
      <c r="D3879" s="389"/>
      <c r="E3879" s="390"/>
      <c r="F3879" s="390"/>
      <c r="G3879" s="391"/>
      <c r="H3879" s="391"/>
      <c r="I3879" s="391"/>
      <c r="J3879" s="391"/>
      <c r="K3879" s="391"/>
      <c r="L3879" s="391"/>
      <c r="M3879" s="391"/>
      <c r="N3879" s="391"/>
      <c r="O3879" s="391"/>
      <c r="P3879" s="391"/>
      <c r="Q3879" s="391"/>
      <c r="R3879" s="391"/>
      <c r="S3879" s="392"/>
      <c r="T3879" s="393"/>
      <c r="U3879" s="393"/>
      <c r="V3879" s="393"/>
      <c r="W3879" s="393"/>
    </row>
    <row r="3880" spans="1:23">
      <c r="A3880" s="386"/>
      <c r="B3880" s="387"/>
      <c r="C3880" s="388"/>
      <c r="D3880" s="389"/>
      <c r="E3880" s="390"/>
      <c r="F3880" s="390"/>
      <c r="G3880" s="391"/>
      <c r="H3880" s="391"/>
      <c r="I3880" s="391"/>
      <c r="J3880" s="391"/>
      <c r="K3880" s="391"/>
      <c r="L3880" s="391"/>
      <c r="M3880" s="391"/>
      <c r="N3880" s="391"/>
      <c r="O3880" s="391"/>
      <c r="P3880" s="391"/>
      <c r="Q3880" s="391"/>
      <c r="R3880" s="391"/>
      <c r="S3880" s="392"/>
      <c r="T3880" s="393"/>
      <c r="U3880" s="393"/>
      <c r="V3880" s="393"/>
      <c r="W3880" s="393"/>
    </row>
    <row r="3881" spans="1:23">
      <c r="A3881" s="386"/>
      <c r="B3881" s="387"/>
      <c r="C3881" s="388"/>
      <c r="D3881" s="389"/>
      <c r="E3881" s="390"/>
      <c r="F3881" s="390"/>
      <c r="G3881" s="391"/>
      <c r="H3881" s="391"/>
      <c r="I3881" s="391"/>
      <c r="J3881" s="391"/>
      <c r="K3881" s="391"/>
      <c r="L3881" s="391"/>
      <c r="M3881" s="391"/>
      <c r="N3881" s="391"/>
      <c r="O3881" s="391"/>
      <c r="P3881" s="391"/>
      <c r="Q3881" s="391"/>
      <c r="R3881" s="391"/>
      <c r="S3881" s="392"/>
      <c r="T3881" s="393"/>
      <c r="U3881" s="393"/>
      <c r="V3881" s="393"/>
      <c r="W3881" s="393"/>
    </row>
    <row r="3882" spans="1:23">
      <c r="A3882" s="386"/>
      <c r="B3882" s="387"/>
      <c r="C3882" s="388"/>
      <c r="D3882" s="389"/>
      <c r="E3882" s="390"/>
      <c r="F3882" s="390"/>
      <c r="G3882" s="391"/>
      <c r="H3882" s="391"/>
      <c r="I3882" s="391"/>
      <c r="J3882" s="391"/>
      <c r="K3882" s="391"/>
      <c r="L3882" s="391"/>
      <c r="M3882" s="391"/>
      <c r="N3882" s="391"/>
      <c r="O3882" s="391"/>
      <c r="P3882" s="391"/>
      <c r="Q3882" s="391"/>
      <c r="R3882" s="391"/>
      <c r="S3882" s="392"/>
      <c r="T3882" s="393"/>
      <c r="U3882" s="393"/>
      <c r="V3882" s="393"/>
      <c r="W3882" s="393"/>
    </row>
    <row r="3883" spans="1:23">
      <c r="A3883" s="386"/>
      <c r="B3883" s="387"/>
      <c r="C3883" s="388"/>
      <c r="D3883" s="389"/>
      <c r="E3883" s="390"/>
      <c r="F3883" s="390"/>
      <c r="G3883" s="391"/>
      <c r="H3883" s="391"/>
      <c r="I3883" s="391"/>
      <c r="J3883" s="391"/>
      <c r="K3883" s="391"/>
      <c r="L3883" s="391"/>
      <c r="M3883" s="391"/>
      <c r="N3883" s="391"/>
      <c r="O3883" s="391"/>
      <c r="P3883" s="391"/>
      <c r="Q3883" s="391"/>
      <c r="R3883" s="391"/>
      <c r="S3883" s="392"/>
      <c r="T3883" s="393"/>
      <c r="U3883" s="393"/>
      <c r="V3883" s="393"/>
      <c r="W3883" s="393"/>
    </row>
    <row r="3884" spans="1:23">
      <c r="A3884" s="386"/>
      <c r="B3884" s="387"/>
      <c r="C3884" s="388"/>
      <c r="D3884" s="389"/>
      <c r="E3884" s="390"/>
      <c r="F3884" s="390"/>
      <c r="G3884" s="391"/>
      <c r="H3884" s="391"/>
      <c r="I3884" s="391"/>
      <c r="J3884" s="391"/>
      <c r="K3884" s="391"/>
      <c r="L3884" s="391"/>
      <c r="M3884" s="391"/>
      <c r="N3884" s="391"/>
      <c r="O3884" s="391"/>
      <c r="P3884" s="391"/>
      <c r="Q3884" s="391"/>
      <c r="R3884" s="391"/>
      <c r="S3884" s="392"/>
      <c r="T3884" s="393"/>
      <c r="U3884" s="393"/>
      <c r="V3884" s="393"/>
      <c r="W3884" s="393"/>
    </row>
    <row r="3885" spans="1:23">
      <c r="A3885" s="386"/>
      <c r="B3885" s="387"/>
      <c r="C3885" s="388"/>
      <c r="D3885" s="389"/>
      <c r="E3885" s="390"/>
      <c r="F3885" s="390"/>
      <c r="G3885" s="391"/>
      <c r="H3885" s="391"/>
      <c r="I3885" s="391"/>
      <c r="J3885" s="391"/>
      <c r="K3885" s="391"/>
      <c r="L3885" s="391"/>
      <c r="M3885" s="391"/>
      <c r="N3885" s="391"/>
      <c r="O3885" s="391"/>
      <c r="P3885" s="391"/>
      <c r="Q3885" s="391"/>
      <c r="R3885" s="391"/>
      <c r="S3885" s="392"/>
      <c r="T3885" s="393"/>
      <c r="U3885" s="393"/>
      <c r="V3885" s="393"/>
      <c r="W3885" s="393"/>
    </row>
    <row r="3886" spans="1:23">
      <c r="A3886" s="386"/>
      <c r="B3886" s="387"/>
      <c r="C3886" s="388"/>
      <c r="D3886" s="389"/>
      <c r="E3886" s="390"/>
      <c r="F3886" s="390"/>
      <c r="G3886" s="391"/>
      <c r="H3886" s="391"/>
      <c r="I3886" s="391"/>
      <c r="J3886" s="391"/>
      <c r="K3886" s="391"/>
      <c r="L3886" s="391"/>
      <c r="M3886" s="391"/>
      <c r="N3886" s="391"/>
      <c r="O3886" s="391"/>
      <c r="P3886" s="391"/>
      <c r="Q3886" s="391"/>
      <c r="R3886" s="391"/>
      <c r="S3886" s="392"/>
      <c r="T3886" s="393"/>
      <c r="U3886" s="393"/>
      <c r="V3886" s="393"/>
      <c r="W3886" s="393"/>
    </row>
    <row r="3887" spans="1:23">
      <c r="A3887" s="386"/>
      <c r="B3887" s="387"/>
      <c r="C3887" s="388"/>
      <c r="D3887" s="389"/>
      <c r="E3887" s="390"/>
      <c r="F3887" s="390"/>
      <c r="G3887" s="391"/>
      <c r="H3887" s="391"/>
      <c r="I3887" s="391"/>
      <c r="J3887" s="391"/>
      <c r="K3887" s="391"/>
      <c r="L3887" s="391"/>
      <c r="M3887" s="391"/>
      <c r="N3887" s="391"/>
      <c r="O3887" s="391"/>
      <c r="P3887" s="391"/>
      <c r="Q3887" s="391"/>
      <c r="R3887" s="391"/>
      <c r="S3887" s="392"/>
      <c r="T3887" s="393"/>
      <c r="U3887" s="393"/>
      <c r="V3887" s="393"/>
      <c r="W3887" s="393"/>
    </row>
    <row r="3888" spans="1:23">
      <c r="A3888" s="386"/>
      <c r="B3888" s="387"/>
      <c r="C3888" s="388"/>
      <c r="D3888" s="389"/>
      <c r="E3888" s="390"/>
      <c r="F3888" s="390"/>
      <c r="G3888" s="391"/>
      <c r="H3888" s="391"/>
      <c r="I3888" s="391"/>
      <c r="J3888" s="391"/>
      <c r="K3888" s="391"/>
      <c r="L3888" s="391"/>
      <c r="M3888" s="391"/>
      <c r="N3888" s="391"/>
      <c r="O3888" s="391"/>
      <c r="P3888" s="391"/>
      <c r="Q3888" s="391"/>
      <c r="R3888" s="391"/>
      <c r="S3888" s="392"/>
      <c r="T3888" s="393"/>
      <c r="U3888" s="393"/>
      <c r="V3888" s="393"/>
      <c r="W3888" s="393"/>
    </row>
    <row r="3889" spans="1:23">
      <c r="A3889" s="386"/>
      <c r="B3889" s="387"/>
      <c r="C3889" s="388"/>
      <c r="D3889" s="389"/>
      <c r="E3889" s="390"/>
      <c r="F3889" s="390"/>
      <c r="G3889" s="391"/>
      <c r="H3889" s="391"/>
      <c r="I3889" s="391"/>
      <c r="J3889" s="391"/>
      <c r="K3889" s="391"/>
      <c r="L3889" s="391"/>
      <c r="M3889" s="391"/>
      <c r="N3889" s="391"/>
      <c r="O3889" s="391"/>
      <c r="P3889" s="391"/>
      <c r="Q3889" s="391"/>
      <c r="R3889" s="391"/>
      <c r="S3889" s="392"/>
      <c r="T3889" s="393"/>
      <c r="U3889" s="393"/>
      <c r="V3889" s="393"/>
      <c r="W3889" s="393"/>
    </row>
    <row r="3890" spans="1:23">
      <c r="A3890" s="386"/>
      <c r="B3890" s="387"/>
      <c r="C3890" s="388"/>
      <c r="D3890" s="389"/>
      <c r="E3890" s="390"/>
      <c r="F3890" s="390"/>
      <c r="G3890" s="391"/>
      <c r="H3890" s="391"/>
      <c r="I3890" s="391"/>
      <c r="J3890" s="391"/>
      <c r="K3890" s="391"/>
      <c r="L3890" s="391"/>
      <c r="M3890" s="391"/>
      <c r="N3890" s="391"/>
      <c r="O3890" s="391"/>
      <c r="P3890" s="391"/>
      <c r="Q3890" s="391"/>
      <c r="R3890" s="391"/>
      <c r="S3890" s="392"/>
      <c r="T3890" s="393"/>
      <c r="U3890" s="393"/>
      <c r="V3890" s="393"/>
      <c r="W3890" s="393"/>
    </row>
    <row r="3891" spans="1:23">
      <c r="A3891" s="386"/>
      <c r="B3891" s="387"/>
      <c r="C3891" s="388"/>
      <c r="D3891" s="389"/>
      <c r="E3891" s="390"/>
      <c r="F3891" s="390"/>
      <c r="G3891" s="391"/>
      <c r="H3891" s="391"/>
      <c r="I3891" s="391"/>
      <c r="J3891" s="391"/>
      <c r="K3891" s="391"/>
      <c r="L3891" s="391"/>
      <c r="M3891" s="391"/>
      <c r="N3891" s="391"/>
      <c r="O3891" s="391"/>
      <c r="P3891" s="391"/>
      <c r="Q3891" s="391"/>
      <c r="R3891" s="391"/>
      <c r="S3891" s="392"/>
      <c r="T3891" s="393"/>
      <c r="U3891" s="393"/>
      <c r="V3891" s="393"/>
      <c r="W3891" s="393"/>
    </row>
    <row r="3892" spans="1:23">
      <c r="A3892" s="386"/>
      <c r="B3892" s="387"/>
      <c r="C3892" s="388"/>
      <c r="D3892" s="389"/>
      <c r="E3892" s="390"/>
      <c r="F3892" s="390"/>
      <c r="G3892" s="391"/>
      <c r="H3892" s="391"/>
      <c r="I3892" s="391"/>
      <c r="J3892" s="391"/>
      <c r="K3892" s="391"/>
      <c r="L3892" s="391"/>
      <c r="M3892" s="391"/>
      <c r="N3892" s="391"/>
      <c r="O3892" s="391"/>
      <c r="P3892" s="391"/>
      <c r="Q3892" s="391"/>
      <c r="R3892" s="391"/>
      <c r="S3892" s="392"/>
      <c r="T3892" s="393"/>
      <c r="U3892" s="393"/>
      <c r="V3892" s="393"/>
      <c r="W3892" s="393"/>
    </row>
    <row r="3893" spans="1:23">
      <c r="A3893" s="386"/>
      <c r="B3893" s="387"/>
      <c r="C3893" s="388"/>
      <c r="D3893" s="389"/>
      <c r="E3893" s="390"/>
      <c r="F3893" s="390"/>
      <c r="G3893" s="391"/>
      <c r="H3893" s="391"/>
      <c r="I3893" s="391"/>
      <c r="J3893" s="391"/>
      <c r="K3893" s="391"/>
      <c r="L3893" s="391"/>
      <c r="M3893" s="391"/>
      <c r="N3893" s="391"/>
      <c r="O3893" s="391"/>
      <c r="P3893" s="391"/>
      <c r="Q3893" s="391"/>
      <c r="R3893" s="391"/>
      <c r="S3893" s="392"/>
      <c r="T3893" s="393"/>
      <c r="U3893" s="393"/>
      <c r="V3893" s="393"/>
      <c r="W3893" s="393"/>
    </row>
    <row r="3894" spans="1:23">
      <c r="A3894" s="386"/>
      <c r="B3894" s="387"/>
      <c r="C3894" s="388"/>
      <c r="D3894" s="389"/>
      <c r="E3894" s="390"/>
      <c r="F3894" s="390"/>
      <c r="G3894" s="391"/>
      <c r="H3894" s="391"/>
      <c r="I3894" s="391"/>
      <c r="J3894" s="391"/>
      <c r="K3894" s="391"/>
      <c r="L3894" s="391"/>
      <c r="M3894" s="391"/>
      <c r="N3894" s="391"/>
      <c r="O3894" s="391"/>
      <c r="P3894" s="391"/>
      <c r="Q3894" s="391"/>
      <c r="R3894" s="391"/>
      <c r="S3894" s="392"/>
      <c r="T3894" s="393"/>
      <c r="U3894" s="393"/>
      <c r="V3894" s="393"/>
      <c r="W3894" s="393"/>
    </row>
    <row r="3895" spans="1:23">
      <c r="A3895" s="386"/>
      <c r="B3895" s="387"/>
      <c r="C3895" s="388"/>
      <c r="D3895" s="389"/>
      <c r="E3895" s="390"/>
      <c r="F3895" s="390"/>
      <c r="G3895" s="391"/>
      <c r="H3895" s="391"/>
      <c r="I3895" s="391"/>
      <c r="J3895" s="391"/>
      <c r="K3895" s="391"/>
      <c r="L3895" s="391"/>
      <c r="M3895" s="391"/>
      <c r="N3895" s="391"/>
      <c r="O3895" s="391"/>
      <c r="P3895" s="391"/>
      <c r="Q3895" s="391"/>
      <c r="R3895" s="391"/>
      <c r="S3895" s="392"/>
      <c r="T3895" s="393"/>
      <c r="U3895" s="393"/>
      <c r="V3895" s="393"/>
      <c r="W3895" s="393"/>
    </row>
    <row r="3896" spans="1:23">
      <c r="A3896" s="386"/>
      <c r="B3896" s="387"/>
      <c r="C3896" s="388"/>
      <c r="D3896" s="389"/>
      <c r="E3896" s="390"/>
      <c r="F3896" s="390"/>
      <c r="G3896" s="391"/>
      <c r="H3896" s="391"/>
      <c r="I3896" s="391"/>
      <c r="J3896" s="391"/>
      <c r="K3896" s="391"/>
      <c r="L3896" s="391"/>
      <c r="M3896" s="391"/>
      <c r="N3896" s="391"/>
      <c r="O3896" s="391"/>
      <c r="P3896" s="391"/>
      <c r="Q3896" s="391"/>
      <c r="R3896" s="391"/>
      <c r="S3896" s="392"/>
      <c r="T3896" s="393"/>
      <c r="U3896" s="393"/>
      <c r="V3896" s="393"/>
      <c r="W3896" s="393"/>
    </row>
    <row r="3897" spans="1:23">
      <c r="A3897" s="386"/>
      <c r="B3897" s="387"/>
      <c r="C3897" s="388"/>
      <c r="D3897" s="389"/>
      <c r="E3897" s="390"/>
      <c r="F3897" s="390"/>
      <c r="G3897" s="391"/>
      <c r="H3897" s="391"/>
      <c r="I3897" s="391"/>
      <c r="J3897" s="391"/>
      <c r="K3897" s="391"/>
      <c r="L3897" s="391"/>
      <c r="M3897" s="391"/>
      <c r="N3897" s="391"/>
      <c r="O3897" s="391"/>
      <c r="P3897" s="391"/>
      <c r="Q3897" s="391"/>
      <c r="R3897" s="391"/>
      <c r="S3897" s="392"/>
      <c r="T3897" s="393"/>
      <c r="U3897" s="393"/>
      <c r="V3897" s="393"/>
      <c r="W3897" s="393"/>
    </row>
    <row r="3898" spans="1:23">
      <c r="A3898" s="386"/>
      <c r="B3898" s="387"/>
      <c r="C3898" s="388"/>
      <c r="D3898" s="389"/>
      <c r="E3898" s="390"/>
      <c r="F3898" s="390"/>
      <c r="G3898" s="391"/>
      <c r="H3898" s="391"/>
      <c r="I3898" s="391"/>
      <c r="J3898" s="391"/>
      <c r="K3898" s="391"/>
      <c r="L3898" s="391"/>
      <c r="M3898" s="391"/>
      <c r="N3898" s="391"/>
      <c r="O3898" s="391"/>
      <c r="P3898" s="391"/>
      <c r="Q3898" s="391"/>
      <c r="R3898" s="391"/>
      <c r="S3898" s="392"/>
      <c r="T3898" s="393"/>
      <c r="U3898" s="393"/>
      <c r="V3898" s="393"/>
      <c r="W3898" s="393"/>
    </row>
    <row r="3899" spans="1:23">
      <c r="A3899" s="386"/>
      <c r="B3899" s="387"/>
      <c r="C3899" s="388"/>
      <c r="D3899" s="389"/>
      <c r="E3899" s="390"/>
      <c r="F3899" s="390"/>
      <c r="G3899" s="391"/>
      <c r="H3899" s="391"/>
      <c r="I3899" s="391"/>
      <c r="J3899" s="391"/>
      <c r="K3899" s="391"/>
      <c r="L3899" s="391"/>
      <c r="M3899" s="391"/>
      <c r="N3899" s="391"/>
      <c r="O3899" s="391"/>
      <c r="P3899" s="391"/>
      <c r="Q3899" s="391"/>
      <c r="R3899" s="391"/>
      <c r="S3899" s="392"/>
      <c r="T3899" s="393"/>
      <c r="U3899" s="393"/>
      <c r="V3899" s="393"/>
      <c r="W3899" s="393"/>
    </row>
    <row r="3900" spans="1:23">
      <c r="A3900" s="386"/>
      <c r="B3900" s="387"/>
      <c r="C3900" s="388"/>
      <c r="D3900" s="389"/>
      <c r="E3900" s="390"/>
      <c r="F3900" s="390"/>
      <c r="G3900" s="391"/>
      <c r="H3900" s="391"/>
      <c r="I3900" s="391"/>
      <c r="J3900" s="391"/>
      <c r="K3900" s="391"/>
      <c r="L3900" s="391"/>
      <c r="M3900" s="391"/>
      <c r="N3900" s="391"/>
      <c r="O3900" s="391"/>
      <c r="P3900" s="391"/>
      <c r="Q3900" s="391"/>
      <c r="R3900" s="391"/>
      <c r="S3900" s="392"/>
      <c r="T3900" s="393"/>
      <c r="U3900" s="393"/>
      <c r="V3900" s="393"/>
      <c r="W3900" s="393"/>
    </row>
    <row r="3901" spans="1:23">
      <c r="A3901" s="386"/>
      <c r="B3901" s="387"/>
      <c r="C3901" s="388"/>
      <c r="D3901" s="389"/>
      <c r="E3901" s="390"/>
      <c r="F3901" s="390"/>
      <c r="G3901" s="391"/>
      <c r="H3901" s="391"/>
      <c r="I3901" s="391"/>
      <c r="J3901" s="391"/>
      <c r="K3901" s="391"/>
      <c r="L3901" s="391"/>
      <c r="M3901" s="391"/>
      <c r="N3901" s="391"/>
      <c r="O3901" s="391"/>
      <c r="P3901" s="391"/>
      <c r="Q3901" s="391"/>
      <c r="R3901" s="391"/>
      <c r="S3901" s="392"/>
      <c r="T3901" s="393"/>
      <c r="U3901" s="393"/>
      <c r="V3901" s="393"/>
      <c r="W3901" s="393"/>
    </row>
    <row r="3902" spans="1:23">
      <c r="A3902" s="386"/>
      <c r="B3902" s="387"/>
      <c r="C3902" s="388"/>
      <c r="D3902" s="389"/>
      <c r="E3902" s="390"/>
      <c r="F3902" s="390"/>
      <c r="G3902" s="391"/>
      <c r="H3902" s="391"/>
      <c r="I3902" s="391"/>
      <c r="J3902" s="391"/>
      <c r="K3902" s="391"/>
      <c r="L3902" s="391"/>
      <c r="M3902" s="391"/>
      <c r="N3902" s="391"/>
      <c r="O3902" s="391"/>
      <c r="P3902" s="391"/>
      <c r="Q3902" s="391"/>
      <c r="R3902" s="391"/>
      <c r="S3902" s="392"/>
      <c r="T3902" s="393"/>
      <c r="U3902" s="393"/>
      <c r="V3902" s="393"/>
      <c r="W3902" s="393"/>
    </row>
    <row r="3903" spans="1:23">
      <c r="A3903" s="386"/>
      <c r="B3903" s="387"/>
      <c r="C3903" s="388"/>
      <c r="D3903" s="389"/>
      <c r="E3903" s="390"/>
      <c r="F3903" s="390"/>
      <c r="G3903" s="391"/>
      <c r="H3903" s="391"/>
      <c r="I3903" s="391"/>
      <c r="J3903" s="391"/>
      <c r="K3903" s="391"/>
      <c r="L3903" s="391"/>
      <c r="M3903" s="391"/>
      <c r="N3903" s="391"/>
      <c r="O3903" s="391"/>
      <c r="P3903" s="391"/>
      <c r="Q3903" s="391"/>
      <c r="R3903" s="391"/>
      <c r="S3903" s="392"/>
      <c r="T3903" s="393"/>
      <c r="U3903" s="393"/>
      <c r="V3903" s="393"/>
      <c r="W3903" s="393"/>
    </row>
    <row r="3904" spans="1:23">
      <c r="A3904" s="386"/>
      <c r="B3904" s="387"/>
      <c r="C3904" s="388"/>
      <c r="D3904" s="389"/>
      <c r="E3904" s="390"/>
      <c r="F3904" s="390"/>
      <c r="G3904" s="391"/>
      <c r="H3904" s="391"/>
      <c r="I3904" s="391"/>
      <c r="J3904" s="391"/>
      <c r="K3904" s="391"/>
      <c r="L3904" s="391"/>
      <c r="M3904" s="391"/>
      <c r="N3904" s="391"/>
      <c r="O3904" s="391"/>
      <c r="P3904" s="391"/>
      <c r="Q3904" s="391"/>
      <c r="R3904" s="391"/>
      <c r="S3904" s="392"/>
      <c r="T3904" s="393"/>
      <c r="U3904" s="393"/>
      <c r="V3904" s="393"/>
      <c r="W3904" s="393"/>
    </row>
    <row r="3905" spans="1:23">
      <c r="A3905" s="386"/>
      <c r="B3905" s="387"/>
      <c r="C3905" s="388"/>
      <c r="D3905" s="389"/>
      <c r="E3905" s="390"/>
      <c r="F3905" s="390"/>
      <c r="G3905" s="391"/>
      <c r="H3905" s="391"/>
      <c r="I3905" s="391"/>
      <c r="J3905" s="391"/>
      <c r="K3905" s="391"/>
      <c r="L3905" s="391"/>
      <c r="M3905" s="391"/>
      <c r="N3905" s="391"/>
      <c r="O3905" s="391"/>
      <c r="P3905" s="391"/>
      <c r="Q3905" s="391"/>
      <c r="R3905" s="391"/>
      <c r="S3905" s="392"/>
      <c r="T3905" s="393"/>
      <c r="U3905" s="393"/>
      <c r="V3905" s="393"/>
      <c r="W3905" s="393"/>
    </row>
    <row r="3906" spans="1:23">
      <c r="A3906" s="386"/>
      <c r="B3906" s="387"/>
      <c r="C3906" s="388"/>
      <c r="D3906" s="389"/>
      <c r="E3906" s="390"/>
      <c r="F3906" s="390"/>
      <c r="G3906" s="391"/>
      <c r="H3906" s="391"/>
      <c r="I3906" s="391"/>
      <c r="J3906" s="391"/>
      <c r="K3906" s="391"/>
      <c r="L3906" s="391"/>
      <c r="M3906" s="391"/>
      <c r="N3906" s="391"/>
      <c r="O3906" s="391"/>
      <c r="P3906" s="391"/>
      <c r="Q3906" s="391"/>
      <c r="R3906" s="391"/>
      <c r="S3906" s="392"/>
      <c r="T3906" s="393"/>
      <c r="U3906" s="393"/>
      <c r="V3906" s="393"/>
      <c r="W3906" s="393"/>
    </row>
    <row r="3907" spans="1:23">
      <c r="A3907" s="386"/>
      <c r="B3907" s="387"/>
      <c r="C3907" s="388"/>
      <c r="D3907" s="389"/>
      <c r="E3907" s="390"/>
      <c r="F3907" s="390"/>
      <c r="G3907" s="391"/>
      <c r="H3907" s="391"/>
      <c r="I3907" s="391"/>
      <c r="J3907" s="391"/>
      <c r="K3907" s="391"/>
      <c r="L3907" s="391"/>
      <c r="M3907" s="391"/>
      <c r="N3907" s="391"/>
      <c r="O3907" s="391"/>
      <c r="P3907" s="391"/>
      <c r="Q3907" s="391"/>
      <c r="R3907" s="391"/>
      <c r="S3907" s="392"/>
      <c r="T3907" s="393"/>
      <c r="U3907" s="393"/>
      <c r="V3907" s="393"/>
      <c r="W3907" s="393"/>
    </row>
    <row r="3908" spans="1:23">
      <c r="A3908" s="386"/>
      <c r="B3908" s="387"/>
      <c r="C3908" s="388"/>
      <c r="D3908" s="389"/>
      <c r="E3908" s="390"/>
      <c r="F3908" s="390"/>
      <c r="G3908" s="391"/>
      <c r="H3908" s="391"/>
      <c r="I3908" s="391"/>
      <c r="J3908" s="391"/>
      <c r="K3908" s="391"/>
      <c r="L3908" s="391"/>
      <c r="M3908" s="391"/>
      <c r="N3908" s="391"/>
      <c r="O3908" s="391"/>
      <c r="P3908" s="391"/>
      <c r="Q3908" s="391"/>
      <c r="R3908" s="391"/>
      <c r="S3908" s="392"/>
      <c r="T3908" s="393"/>
      <c r="U3908" s="393"/>
      <c r="V3908" s="393"/>
      <c r="W3908" s="393"/>
    </row>
    <row r="3909" spans="1:23">
      <c r="A3909" s="386"/>
      <c r="B3909" s="387"/>
      <c r="C3909" s="388"/>
      <c r="D3909" s="389"/>
      <c r="E3909" s="390"/>
      <c r="F3909" s="390"/>
      <c r="G3909" s="391"/>
      <c r="H3909" s="391"/>
      <c r="I3909" s="391"/>
      <c r="J3909" s="391"/>
      <c r="K3909" s="391"/>
      <c r="L3909" s="391"/>
      <c r="M3909" s="391"/>
      <c r="N3909" s="391"/>
      <c r="O3909" s="391"/>
      <c r="P3909" s="391"/>
      <c r="Q3909" s="391"/>
      <c r="R3909" s="391"/>
      <c r="S3909" s="392"/>
      <c r="T3909" s="393"/>
      <c r="U3909" s="393"/>
      <c r="V3909" s="393"/>
      <c r="W3909" s="393"/>
    </row>
    <row r="3910" spans="1:23">
      <c r="A3910" s="386"/>
      <c r="B3910" s="387"/>
      <c r="C3910" s="388"/>
      <c r="D3910" s="389"/>
      <c r="E3910" s="390"/>
      <c r="F3910" s="390"/>
      <c r="G3910" s="391"/>
      <c r="H3910" s="391"/>
      <c r="I3910" s="391"/>
      <c r="J3910" s="391"/>
      <c r="K3910" s="391"/>
      <c r="L3910" s="391"/>
      <c r="M3910" s="391"/>
      <c r="N3910" s="391"/>
      <c r="O3910" s="391"/>
      <c r="P3910" s="391"/>
      <c r="Q3910" s="391"/>
      <c r="R3910" s="391"/>
      <c r="S3910" s="392"/>
      <c r="T3910" s="393"/>
      <c r="U3910" s="393"/>
      <c r="V3910" s="393"/>
      <c r="W3910" s="393"/>
    </row>
    <row r="3911" spans="1:23">
      <c r="A3911" s="386"/>
      <c r="B3911" s="387"/>
      <c r="C3911" s="388"/>
      <c r="D3911" s="389"/>
      <c r="E3911" s="390"/>
      <c r="F3911" s="390"/>
      <c r="G3911" s="391"/>
      <c r="H3911" s="391"/>
      <c r="I3911" s="391"/>
      <c r="J3911" s="391"/>
      <c r="K3911" s="391"/>
      <c r="L3911" s="391"/>
      <c r="M3911" s="391"/>
      <c r="N3911" s="391"/>
      <c r="O3911" s="391"/>
      <c r="P3911" s="391"/>
      <c r="Q3911" s="391"/>
      <c r="R3911" s="391"/>
      <c r="S3911" s="392"/>
      <c r="T3911" s="393"/>
      <c r="U3911" s="393"/>
      <c r="V3911" s="393"/>
      <c r="W3911" s="393"/>
    </row>
    <row r="3912" spans="1:23">
      <c r="A3912" s="386"/>
      <c r="B3912" s="387"/>
      <c r="C3912" s="388"/>
      <c r="D3912" s="389"/>
      <c r="E3912" s="390"/>
      <c r="F3912" s="390"/>
      <c r="G3912" s="391"/>
      <c r="H3912" s="391"/>
      <c r="I3912" s="391"/>
      <c r="J3912" s="391"/>
      <c r="K3912" s="391"/>
      <c r="L3912" s="391"/>
      <c r="M3912" s="391"/>
      <c r="N3912" s="391"/>
      <c r="O3912" s="391"/>
      <c r="P3912" s="391"/>
      <c r="Q3912" s="391"/>
      <c r="R3912" s="391"/>
      <c r="S3912" s="392"/>
      <c r="T3912" s="393"/>
      <c r="U3912" s="393"/>
      <c r="V3912" s="393"/>
      <c r="W3912" s="393"/>
    </row>
    <row r="3913" spans="1:23">
      <c r="A3913" s="386"/>
      <c r="B3913" s="387"/>
      <c r="C3913" s="388"/>
      <c r="D3913" s="389"/>
      <c r="E3913" s="390"/>
      <c r="F3913" s="390"/>
      <c r="G3913" s="391"/>
      <c r="H3913" s="391"/>
      <c r="I3913" s="391"/>
      <c r="J3913" s="391"/>
      <c r="K3913" s="391"/>
      <c r="L3913" s="391"/>
      <c r="M3913" s="391"/>
      <c r="N3913" s="391"/>
      <c r="O3913" s="391"/>
      <c r="P3913" s="391"/>
      <c r="Q3913" s="391"/>
      <c r="R3913" s="391"/>
      <c r="S3913" s="392"/>
      <c r="T3913" s="393"/>
      <c r="U3913" s="393"/>
      <c r="V3913" s="393"/>
      <c r="W3913" s="393"/>
    </row>
    <row r="3914" spans="1:23">
      <c r="A3914" s="386"/>
      <c r="B3914" s="387"/>
      <c r="C3914" s="388"/>
      <c r="D3914" s="389"/>
      <c r="E3914" s="390"/>
      <c r="F3914" s="390"/>
      <c r="G3914" s="391"/>
      <c r="H3914" s="391"/>
      <c r="I3914" s="391"/>
      <c r="J3914" s="391"/>
      <c r="K3914" s="391"/>
      <c r="L3914" s="391"/>
      <c r="M3914" s="391"/>
      <c r="N3914" s="391"/>
      <c r="O3914" s="391"/>
      <c r="P3914" s="391"/>
      <c r="Q3914" s="391"/>
      <c r="R3914" s="391"/>
      <c r="S3914" s="392"/>
      <c r="T3914" s="393"/>
      <c r="U3914" s="393"/>
      <c r="V3914" s="393"/>
      <c r="W3914" s="393"/>
    </row>
    <row r="3915" spans="1:23">
      <c r="A3915" s="386"/>
      <c r="B3915" s="387"/>
      <c r="C3915" s="388"/>
      <c r="D3915" s="389"/>
      <c r="E3915" s="390"/>
      <c r="F3915" s="390"/>
      <c r="G3915" s="391"/>
      <c r="H3915" s="391"/>
      <c r="I3915" s="391"/>
      <c r="J3915" s="391"/>
      <c r="K3915" s="391"/>
      <c r="L3915" s="391"/>
      <c r="M3915" s="391"/>
      <c r="N3915" s="391"/>
      <c r="O3915" s="391"/>
      <c r="P3915" s="391"/>
      <c r="Q3915" s="391"/>
      <c r="R3915" s="391"/>
      <c r="S3915" s="392"/>
      <c r="T3915" s="393"/>
      <c r="U3915" s="393"/>
      <c r="V3915" s="393"/>
      <c r="W3915" s="393"/>
    </row>
    <row r="3916" spans="1:23">
      <c r="A3916" s="386"/>
      <c r="B3916" s="387"/>
      <c r="C3916" s="388"/>
      <c r="D3916" s="389"/>
      <c r="E3916" s="390"/>
      <c r="F3916" s="390"/>
      <c r="G3916" s="391"/>
      <c r="H3916" s="391"/>
      <c r="I3916" s="391"/>
      <c r="J3916" s="391"/>
      <c r="K3916" s="391"/>
      <c r="L3916" s="391"/>
      <c r="M3916" s="391"/>
      <c r="N3916" s="391"/>
      <c r="O3916" s="391"/>
      <c r="P3916" s="391"/>
      <c r="Q3916" s="391"/>
      <c r="R3916" s="391"/>
      <c r="S3916" s="392"/>
      <c r="T3916" s="393"/>
      <c r="U3916" s="393"/>
      <c r="V3916" s="393"/>
      <c r="W3916" s="393"/>
    </row>
    <row r="3917" spans="1:23">
      <c r="A3917" s="386"/>
      <c r="B3917" s="387"/>
      <c r="C3917" s="388"/>
      <c r="D3917" s="389"/>
      <c r="E3917" s="390"/>
      <c r="F3917" s="390"/>
      <c r="G3917" s="391"/>
      <c r="H3917" s="391"/>
      <c r="I3917" s="391"/>
      <c r="J3917" s="391"/>
      <c r="K3917" s="391"/>
      <c r="L3917" s="391"/>
      <c r="M3917" s="391"/>
      <c r="N3917" s="391"/>
      <c r="O3917" s="391"/>
      <c r="P3917" s="391"/>
      <c r="Q3917" s="391"/>
      <c r="R3917" s="391"/>
      <c r="S3917" s="392"/>
      <c r="T3917" s="393"/>
      <c r="U3917" s="393"/>
      <c r="V3917" s="393"/>
      <c r="W3917" s="393"/>
    </row>
    <row r="3918" spans="1:23">
      <c r="A3918" s="386"/>
      <c r="B3918" s="387"/>
      <c r="C3918" s="388"/>
      <c r="D3918" s="389"/>
      <c r="E3918" s="390"/>
      <c r="F3918" s="390"/>
      <c r="G3918" s="391"/>
      <c r="H3918" s="391"/>
      <c r="I3918" s="391"/>
      <c r="J3918" s="391"/>
      <c r="K3918" s="391"/>
      <c r="L3918" s="391"/>
      <c r="M3918" s="391"/>
      <c r="N3918" s="391"/>
      <c r="O3918" s="391"/>
      <c r="P3918" s="391"/>
      <c r="Q3918" s="391"/>
      <c r="R3918" s="391"/>
      <c r="S3918" s="392"/>
      <c r="T3918" s="393"/>
      <c r="U3918" s="393"/>
      <c r="V3918" s="393"/>
      <c r="W3918" s="393"/>
    </row>
    <row r="3919" spans="1:23">
      <c r="A3919" s="386"/>
      <c r="B3919" s="387"/>
      <c r="C3919" s="388"/>
      <c r="D3919" s="389"/>
      <c r="E3919" s="390"/>
      <c r="F3919" s="390"/>
      <c r="G3919" s="391"/>
      <c r="H3919" s="391"/>
      <c r="I3919" s="391"/>
      <c r="J3919" s="391"/>
      <c r="K3919" s="391"/>
      <c r="L3919" s="391"/>
      <c r="M3919" s="391"/>
      <c r="N3919" s="391"/>
      <c r="O3919" s="391"/>
      <c r="P3919" s="391"/>
      <c r="Q3919" s="391"/>
      <c r="R3919" s="391"/>
      <c r="S3919" s="392"/>
      <c r="T3919" s="393"/>
      <c r="U3919" s="393"/>
      <c r="V3919" s="393"/>
      <c r="W3919" s="393"/>
    </row>
    <row r="3920" spans="1:23">
      <c r="A3920" s="386"/>
      <c r="B3920" s="387"/>
      <c r="C3920" s="388"/>
      <c r="D3920" s="389"/>
      <c r="E3920" s="390"/>
      <c r="F3920" s="390"/>
      <c r="G3920" s="391"/>
      <c r="H3920" s="391"/>
      <c r="I3920" s="391"/>
      <c r="J3920" s="391"/>
      <c r="K3920" s="391"/>
      <c r="L3920" s="391"/>
      <c r="M3920" s="391"/>
      <c r="N3920" s="391"/>
      <c r="O3920" s="391"/>
      <c r="P3920" s="391"/>
      <c r="Q3920" s="391"/>
      <c r="R3920" s="391"/>
      <c r="S3920" s="392"/>
      <c r="T3920" s="393"/>
      <c r="U3920" s="393"/>
      <c r="V3920" s="393"/>
      <c r="W3920" s="393"/>
    </row>
    <row r="3921" spans="1:23">
      <c r="A3921" s="386"/>
      <c r="B3921" s="387"/>
      <c r="C3921" s="388"/>
      <c r="D3921" s="389"/>
      <c r="E3921" s="390"/>
      <c r="F3921" s="390"/>
      <c r="G3921" s="391"/>
      <c r="H3921" s="391"/>
      <c r="I3921" s="391"/>
      <c r="J3921" s="391"/>
      <c r="K3921" s="391"/>
      <c r="L3921" s="391"/>
      <c r="M3921" s="391"/>
      <c r="N3921" s="391"/>
      <c r="O3921" s="391"/>
      <c r="P3921" s="391"/>
      <c r="Q3921" s="391"/>
      <c r="R3921" s="391"/>
      <c r="S3921" s="392"/>
      <c r="T3921" s="393"/>
      <c r="U3921" s="393"/>
      <c r="V3921" s="393"/>
      <c r="W3921" s="393"/>
    </row>
    <row r="3922" spans="1:23">
      <c r="A3922" s="386"/>
      <c r="B3922" s="387"/>
      <c r="C3922" s="388"/>
      <c r="D3922" s="389"/>
      <c r="E3922" s="390"/>
      <c r="F3922" s="390"/>
      <c r="G3922" s="391"/>
      <c r="H3922" s="391"/>
      <c r="I3922" s="391"/>
      <c r="J3922" s="391"/>
      <c r="K3922" s="391"/>
      <c r="L3922" s="391"/>
      <c r="M3922" s="391"/>
      <c r="N3922" s="391"/>
      <c r="O3922" s="391"/>
      <c r="P3922" s="391"/>
      <c r="Q3922" s="391"/>
      <c r="R3922" s="391"/>
      <c r="S3922" s="392"/>
      <c r="T3922" s="393"/>
      <c r="U3922" s="393"/>
      <c r="V3922" s="393"/>
      <c r="W3922" s="393"/>
    </row>
    <row r="3923" spans="1:23">
      <c r="A3923" s="386"/>
      <c r="B3923" s="387"/>
      <c r="C3923" s="388"/>
      <c r="D3923" s="389"/>
      <c r="E3923" s="390"/>
      <c r="F3923" s="390"/>
      <c r="G3923" s="391"/>
      <c r="H3923" s="391"/>
      <c r="I3923" s="391"/>
      <c r="J3923" s="391"/>
      <c r="K3923" s="391"/>
      <c r="L3923" s="391"/>
      <c r="M3923" s="391"/>
      <c r="N3923" s="391"/>
      <c r="O3923" s="391"/>
      <c r="P3923" s="391"/>
      <c r="Q3923" s="391"/>
      <c r="R3923" s="391"/>
      <c r="S3923" s="392"/>
      <c r="T3923" s="393"/>
      <c r="U3923" s="393"/>
      <c r="V3923" s="393"/>
      <c r="W3923" s="393"/>
    </row>
    <row r="3924" spans="1:23">
      <c r="A3924" s="386"/>
      <c r="B3924" s="387"/>
      <c r="C3924" s="388"/>
      <c r="D3924" s="389"/>
      <c r="E3924" s="390"/>
      <c r="F3924" s="390"/>
      <c r="G3924" s="391"/>
      <c r="H3924" s="391"/>
      <c r="I3924" s="391"/>
      <c r="J3924" s="391"/>
      <c r="K3924" s="391"/>
      <c r="L3924" s="391"/>
      <c r="M3924" s="391"/>
      <c r="N3924" s="391"/>
      <c r="O3924" s="391"/>
      <c r="P3924" s="391"/>
      <c r="Q3924" s="391"/>
      <c r="R3924" s="391"/>
      <c r="S3924" s="392"/>
      <c r="T3924" s="393"/>
      <c r="U3924" s="393"/>
      <c r="V3924" s="393"/>
      <c r="W3924" s="393"/>
    </row>
    <row r="3925" spans="1:23">
      <c r="A3925" s="386"/>
      <c r="B3925" s="387"/>
      <c r="C3925" s="388"/>
      <c r="D3925" s="389"/>
      <c r="E3925" s="390"/>
      <c r="F3925" s="390"/>
      <c r="G3925" s="391"/>
      <c r="H3925" s="391"/>
      <c r="I3925" s="391"/>
      <c r="J3925" s="391"/>
      <c r="K3925" s="391"/>
      <c r="L3925" s="391"/>
      <c r="M3925" s="391"/>
      <c r="N3925" s="391"/>
      <c r="O3925" s="391"/>
      <c r="P3925" s="391"/>
      <c r="Q3925" s="391"/>
      <c r="R3925" s="391"/>
      <c r="S3925" s="392"/>
      <c r="T3925" s="393"/>
      <c r="U3925" s="393"/>
      <c r="V3925" s="393"/>
      <c r="W3925" s="393"/>
    </row>
    <row r="3926" spans="1:23">
      <c r="A3926" s="386"/>
      <c r="B3926" s="387"/>
      <c r="C3926" s="388"/>
      <c r="D3926" s="389"/>
      <c r="E3926" s="390"/>
      <c r="F3926" s="390"/>
      <c r="G3926" s="391"/>
      <c r="H3926" s="391"/>
      <c r="I3926" s="391"/>
      <c r="J3926" s="391"/>
      <c r="K3926" s="391"/>
      <c r="L3926" s="391"/>
      <c r="M3926" s="391"/>
      <c r="N3926" s="391"/>
      <c r="O3926" s="391"/>
      <c r="P3926" s="391"/>
      <c r="Q3926" s="391"/>
      <c r="R3926" s="391"/>
      <c r="S3926" s="392"/>
      <c r="T3926" s="393"/>
      <c r="U3926" s="393"/>
      <c r="V3926" s="393"/>
      <c r="W3926" s="393"/>
    </row>
    <row r="3927" spans="1:23">
      <c r="A3927" s="386"/>
      <c r="B3927" s="387"/>
      <c r="C3927" s="388"/>
      <c r="D3927" s="389"/>
      <c r="E3927" s="390"/>
      <c r="F3927" s="390"/>
      <c r="G3927" s="391"/>
      <c r="H3927" s="391"/>
      <c r="I3927" s="391"/>
      <c r="J3927" s="391"/>
      <c r="K3927" s="391"/>
      <c r="L3927" s="391"/>
      <c r="M3927" s="391"/>
      <c r="N3927" s="391"/>
      <c r="O3927" s="391"/>
      <c r="P3927" s="391"/>
      <c r="Q3927" s="391"/>
      <c r="R3927" s="391"/>
      <c r="S3927" s="392"/>
      <c r="T3927" s="393"/>
      <c r="U3927" s="393"/>
      <c r="V3927" s="393"/>
      <c r="W3927" s="393"/>
    </row>
    <row r="3928" spans="1:23">
      <c r="A3928" s="386"/>
      <c r="B3928" s="387"/>
      <c r="C3928" s="388"/>
      <c r="D3928" s="389"/>
      <c r="E3928" s="390"/>
      <c r="F3928" s="390"/>
      <c r="G3928" s="391"/>
      <c r="H3928" s="391"/>
      <c r="I3928" s="391"/>
      <c r="J3928" s="391"/>
      <c r="K3928" s="391"/>
      <c r="L3928" s="391"/>
      <c r="M3928" s="391"/>
      <c r="N3928" s="391"/>
      <c r="O3928" s="391"/>
      <c r="P3928" s="391"/>
      <c r="Q3928" s="391"/>
      <c r="R3928" s="391"/>
      <c r="S3928" s="392"/>
      <c r="T3928" s="393"/>
      <c r="U3928" s="393"/>
      <c r="V3928" s="393"/>
      <c r="W3928" s="393"/>
    </row>
    <row r="3929" spans="1:23">
      <c r="A3929" s="386"/>
      <c r="B3929" s="387"/>
      <c r="C3929" s="388"/>
      <c r="D3929" s="389"/>
      <c r="E3929" s="390"/>
      <c r="F3929" s="390"/>
      <c r="G3929" s="391"/>
      <c r="H3929" s="391"/>
      <c r="I3929" s="391"/>
      <c r="J3929" s="391"/>
      <c r="K3929" s="391"/>
      <c r="L3929" s="391"/>
      <c r="M3929" s="391"/>
      <c r="N3929" s="391"/>
      <c r="O3929" s="391"/>
      <c r="P3929" s="391"/>
      <c r="Q3929" s="391"/>
      <c r="R3929" s="391"/>
      <c r="S3929" s="392"/>
      <c r="T3929" s="393"/>
      <c r="U3929" s="393"/>
      <c r="V3929" s="393"/>
      <c r="W3929" s="393"/>
    </row>
    <row r="3930" spans="1:23">
      <c r="A3930" s="386"/>
      <c r="B3930" s="387"/>
      <c r="C3930" s="388"/>
      <c r="D3930" s="389"/>
      <c r="E3930" s="390"/>
      <c r="F3930" s="390"/>
      <c r="G3930" s="391"/>
      <c r="H3930" s="391"/>
      <c r="I3930" s="391"/>
      <c r="J3930" s="391"/>
      <c r="K3930" s="391"/>
      <c r="L3930" s="391"/>
      <c r="M3930" s="391"/>
      <c r="N3930" s="391"/>
      <c r="O3930" s="391"/>
      <c r="P3930" s="391"/>
      <c r="Q3930" s="391"/>
      <c r="R3930" s="391"/>
      <c r="S3930" s="392"/>
      <c r="T3930" s="393"/>
      <c r="U3930" s="393"/>
      <c r="V3930" s="393"/>
      <c r="W3930" s="393"/>
    </row>
    <row r="3931" spans="1:23">
      <c r="A3931" s="386"/>
      <c r="B3931" s="387"/>
      <c r="C3931" s="388"/>
      <c r="D3931" s="389"/>
      <c r="E3931" s="390"/>
      <c r="F3931" s="390"/>
      <c r="G3931" s="391"/>
      <c r="H3931" s="391"/>
      <c r="I3931" s="391"/>
      <c r="J3931" s="391"/>
      <c r="K3931" s="391"/>
      <c r="L3931" s="391"/>
      <c r="M3931" s="391"/>
      <c r="N3931" s="391"/>
      <c r="O3931" s="391"/>
      <c r="P3931" s="391"/>
      <c r="Q3931" s="391"/>
      <c r="R3931" s="391"/>
      <c r="S3931" s="392"/>
      <c r="T3931" s="393"/>
      <c r="U3931" s="393"/>
      <c r="V3931" s="393"/>
      <c r="W3931" s="393"/>
    </row>
    <row r="3932" spans="1:23">
      <c r="A3932" s="386"/>
      <c r="B3932" s="387"/>
      <c r="C3932" s="388"/>
      <c r="D3932" s="389"/>
      <c r="E3932" s="390"/>
      <c r="F3932" s="390"/>
      <c r="G3932" s="391"/>
      <c r="H3932" s="391"/>
      <c r="I3932" s="391"/>
      <c r="J3932" s="391"/>
      <c r="K3932" s="391"/>
      <c r="L3932" s="391"/>
      <c r="M3932" s="391"/>
      <c r="N3932" s="391"/>
      <c r="O3932" s="391"/>
      <c r="P3932" s="391"/>
      <c r="Q3932" s="391"/>
      <c r="R3932" s="391"/>
      <c r="S3932" s="392"/>
      <c r="T3932" s="393"/>
      <c r="U3932" s="393"/>
      <c r="V3932" s="393"/>
      <c r="W3932" s="393"/>
    </row>
    <row r="3933" spans="1:23">
      <c r="A3933" s="386"/>
      <c r="B3933" s="387"/>
      <c r="C3933" s="388"/>
      <c r="D3933" s="389"/>
      <c r="E3933" s="390"/>
      <c r="F3933" s="390"/>
      <c r="G3933" s="391"/>
      <c r="H3933" s="391"/>
      <c r="I3933" s="391"/>
      <c r="J3933" s="391"/>
      <c r="K3933" s="391"/>
      <c r="L3933" s="391"/>
      <c r="M3933" s="391"/>
      <c r="N3933" s="391"/>
      <c r="O3933" s="391"/>
      <c r="P3933" s="391"/>
      <c r="Q3933" s="391"/>
      <c r="R3933" s="391"/>
      <c r="S3933" s="392"/>
      <c r="T3933" s="393"/>
      <c r="U3933" s="393"/>
      <c r="V3933" s="393"/>
      <c r="W3933" s="393"/>
    </row>
    <row r="3934" spans="1:23">
      <c r="A3934" s="386"/>
      <c r="B3934" s="387"/>
      <c r="C3934" s="388"/>
      <c r="D3934" s="389"/>
      <c r="E3934" s="390"/>
      <c r="F3934" s="390"/>
      <c r="G3934" s="391"/>
      <c r="H3934" s="391"/>
      <c r="I3934" s="391"/>
      <c r="J3934" s="391"/>
      <c r="K3934" s="391"/>
      <c r="L3934" s="391"/>
      <c r="M3934" s="391"/>
      <c r="N3934" s="391"/>
      <c r="O3934" s="391"/>
      <c r="P3934" s="391"/>
      <c r="Q3934" s="391"/>
      <c r="R3934" s="391"/>
      <c r="S3934" s="392"/>
      <c r="T3934" s="393"/>
      <c r="U3934" s="393"/>
      <c r="V3934" s="393"/>
      <c r="W3934" s="393"/>
    </row>
    <row r="3935" spans="1:23">
      <c r="A3935" s="386"/>
      <c r="B3935" s="387"/>
      <c r="C3935" s="388"/>
      <c r="D3935" s="389"/>
      <c r="E3935" s="390"/>
      <c r="F3935" s="390"/>
      <c r="G3935" s="391"/>
      <c r="H3935" s="391"/>
      <c r="I3935" s="391"/>
      <c r="J3935" s="391"/>
      <c r="K3935" s="391"/>
      <c r="L3935" s="391"/>
      <c r="M3935" s="391"/>
      <c r="N3935" s="391"/>
      <c r="O3935" s="391"/>
      <c r="P3935" s="391"/>
      <c r="Q3935" s="391"/>
      <c r="R3935" s="391"/>
      <c r="S3935" s="392"/>
      <c r="T3935" s="393"/>
      <c r="U3935" s="393"/>
      <c r="V3935" s="393"/>
      <c r="W3935" s="393"/>
    </row>
    <row r="3936" spans="1:23">
      <c r="A3936" s="386"/>
      <c r="B3936" s="387"/>
      <c r="C3936" s="388"/>
      <c r="D3936" s="389"/>
      <c r="E3936" s="390"/>
      <c r="F3936" s="390"/>
      <c r="G3936" s="391"/>
      <c r="H3936" s="391"/>
      <c r="I3936" s="391"/>
      <c r="J3936" s="391"/>
      <c r="K3936" s="391"/>
      <c r="L3936" s="391"/>
      <c r="M3936" s="391"/>
      <c r="N3936" s="391"/>
      <c r="O3936" s="391"/>
      <c r="P3936" s="391"/>
      <c r="Q3936" s="391"/>
      <c r="R3936" s="391"/>
      <c r="S3936" s="392"/>
      <c r="T3936" s="393"/>
      <c r="U3936" s="393"/>
      <c r="V3936" s="393"/>
      <c r="W3936" s="393"/>
    </row>
    <row r="3937" spans="1:23">
      <c r="A3937" s="386"/>
      <c r="B3937" s="387"/>
      <c r="C3937" s="388"/>
      <c r="D3937" s="389"/>
      <c r="E3937" s="390"/>
      <c r="F3937" s="390"/>
      <c r="G3937" s="391"/>
      <c r="H3937" s="391"/>
      <c r="I3937" s="391"/>
      <c r="J3937" s="391"/>
      <c r="K3937" s="391"/>
      <c r="L3937" s="391"/>
      <c r="M3937" s="391"/>
      <c r="N3937" s="391"/>
      <c r="O3937" s="391"/>
      <c r="P3937" s="391"/>
      <c r="Q3937" s="391"/>
      <c r="R3937" s="391"/>
      <c r="S3937" s="392"/>
      <c r="T3937" s="393"/>
      <c r="U3937" s="393"/>
      <c r="V3937" s="393"/>
      <c r="W3937" s="393"/>
    </row>
    <row r="3938" spans="1:23">
      <c r="A3938" s="386"/>
      <c r="B3938" s="387"/>
      <c r="C3938" s="388"/>
      <c r="D3938" s="389"/>
      <c r="E3938" s="390"/>
      <c r="F3938" s="390"/>
      <c r="G3938" s="391"/>
      <c r="H3938" s="391"/>
      <c r="I3938" s="391"/>
      <c r="J3938" s="391"/>
      <c r="K3938" s="391"/>
      <c r="L3938" s="391"/>
      <c r="M3938" s="391"/>
      <c r="N3938" s="391"/>
      <c r="O3938" s="391"/>
      <c r="P3938" s="391"/>
      <c r="Q3938" s="391"/>
      <c r="R3938" s="391"/>
      <c r="S3938" s="392"/>
      <c r="T3938" s="393"/>
      <c r="U3938" s="393"/>
      <c r="V3938" s="393"/>
      <c r="W3938" s="393"/>
    </row>
    <row r="3939" spans="1:23">
      <c r="A3939" s="386"/>
      <c r="B3939" s="387"/>
      <c r="C3939" s="388"/>
      <c r="D3939" s="389"/>
      <c r="E3939" s="390"/>
      <c r="F3939" s="390"/>
      <c r="G3939" s="391"/>
      <c r="H3939" s="391"/>
      <c r="I3939" s="391"/>
      <c r="J3939" s="391"/>
      <c r="K3939" s="391"/>
      <c r="L3939" s="391"/>
      <c r="M3939" s="391"/>
      <c r="N3939" s="391"/>
      <c r="O3939" s="391"/>
      <c r="P3939" s="391"/>
      <c r="Q3939" s="391"/>
      <c r="R3939" s="391"/>
      <c r="S3939" s="392"/>
      <c r="T3939" s="393"/>
      <c r="U3939" s="393"/>
      <c r="V3939" s="393"/>
      <c r="W3939" s="393"/>
    </row>
    <row r="3940" spans="1:23">
      <c r="A3940" s="386"/>
      <c r="B3940" s="387"/>
      <c r="C3940" s="388"/>
      <c r="D3940" s="389"/>
      <c r="E3940" s="390"/>
      <c r="F3940" s="390"/>
      <c r="G3940" s="391"/>
      <c r="H3940" s="391"/>
      <c r="I3940" s="391"/>
      <c r="J3940" s="391"/>
      <c r="K3940" s="391"/>
      <c r="L3940" s="391"/>
      <c r="M3940" s="391"/>
      <c r="N3940" s="391"/>
      <c r="O3940" s="391"/>
      <c r="P3940" s="391"/>
      <c r="Q3940" s="391"/>
      <c r="R3940" s="391"/>
      <c r="S3940" s="392"/>
      <c r="T3940" s="393"/>
      <c r="U3940" s="393"/>
      <c r="V3940" s="393"/>
      <c r="W3940" s="393"/>
    </row>
    <row r="3941" spans="1:23">
      <c r="A3941" s="386"/>
      <c r="B3941" s="387"/>
      <c r="C3941" s="388"/>
      <c r="D3941" s="389"/>
      <c r="E3941" s="390"/>
      <c r="F3941" s="390"/>
      <c r="G3941" s="391"/>
      <c r="H3941" s="391"/>
      <c r="I3941" s="391"/>
      <c r="J3941" s="391"/>
      <c r="K3941" s="391"/>
      <c r="L3941" s="391"/>
      <c r="M3941" s="391"/>
      <c r="N3941" s="391"/>
      <c r="O3941" s="391"/>
      <c r="P3941" s="391"/>
      <c r="Q3941" s="391"/>
      <c r="R3941" s="391"/>
      <c r="S3941" s="392"/>
      <c r="T3941" s="393"/>
      <c r="U3941" s="393"/>
      <c r="V3941" s="393"/>
      <c r="W3941" s="393"/>
    </row>
    <row r="3942" spans="1:23">
      <c r="A3942" s="386"/>
      <c r="B3942" s="387"/>
      <c r="C3942" s="388"/>
      <c r="D3942" s="389"/>
      <c r="E3942" s="390"/>
      <c r="F3942" s="390"/>
      <c r="G3942" s="391"/>
      <c r="H3942" s="391"/>
      <c r="I3942" s="391"/>
      <c r="J3942" s="391"/>
      <c r="K3942" s="391"/>
      <c r="L3942" s="391"/>
      <c r="M3942" s="391"/>
      <c r="N3942" s="391"/>
      <c r="O3942" s="391"/>
      <c r="P3942" s="391"/>
      <c r="Q3942" s="391"/>
      <c r="R3942" s="391"/>
      <c r="S3942" s="392"/>
      <c r="T3942" s="393"/>
      <c r="U3942" s="393"/>
      <c r="V3942" s="393"/>
      <c r="W3942" s="393"/>
    </row>
    <row r="3943" spans="1:23">
      <c r="A3943" s="386"/>
      <c r="B3943" s="387"/>
      <c r="C3943" s="388"/>
      <c r="D3943" s="389"/>
      <c r="E3943" s="390"/>
      <c r="F3943" s="390"/>
      <c r="G3943" s="391"/>
      <c r="H3943" s="391"/>
      <c r="I3943" s="391"/>
      <c r="J3943" s="391"/>
      <c r="K3943" s="391"/>
      <c r="L3943" s="391"/>
      <c r="M3943" s="391"/>
      <c r="N3943" s="391"/>
      <c r="O3943" s="391"/>
      <c r="P3943" s="391"/>
      <c r="Q3943" s="391"/>
      <c r="R3943" s="391"/>
      <c r="S3943" s="392"/>
      <c r="T3943" s="393"/>
      <c r="U3943" s="393"/>
      <c r="V3943" s="393"/>
      <c r="W3943" s="393"/>
    </row>
    <row r="3944" spans="1:23">
      <c r="A3944" s="386"/>
      <c r="B3944" s="387"/>
      <c r="C3944" s="388"/>
      <c r="D3944" s="389"/>
      <c r="E3944" s="390"/>
      <c r="F3944" s="390"/>
      <c r="G3944" s="391"/>
      <c r="H3944" s="391"/>
      <c r="I3944" s="391"/>
      <c r="J3944" s="391"/>
      <c r="K3944" s="391"/>
      <c r="L3944" s="391"/>
      <c r="M3944" s="391"/>
      <c r="N3944" s="391"/>
      <c r="O3944" s="391"/>
      <c r="P3944" s="391"/>
      <c r="Q3944" s="391"/>
      <c r="R3944" s="391"/>
      <c r="S3944" s="392"/>
      <c r="T3944" s="393"/>
      <c r="U3944" s="393"/>
      <c r="V3944" s="393"/>
      <c r="W3944" s="393"/>
    </row>
    <row r="3945" spans="1:23">
      <c r="A3945" s="386"/>
      <c r="B3945" s="387"/>
      <c r="C3945" s="388"/>
      <c r="D3945" s="389"/>
      <c r="E3945" s="390"/>
      <c r="F3945" s="390"/>
      <c r="G3945" s="391"/>
      <c r="H3945" s="391"/>
      <c r="I3945" s="391"/>
      <c r="J3945" s="391"/>
      <c r="K3945" s="391"/>
      <c r="L3945" s="391"/>
      <c r="M3945" s="391"/>
      <c r="N3945" s="391"/>
      <c r="O3945" s="391"/>
      <c r="P3945" s="391"/>
      <c r="Q3945" s="391"/>
      <c r="R3945" s="391"/>
      <c r="S3945" s="392"/>
      <c r="T3945" s="393"/>
      <c r="U3945" s="393"/>
      <c r="V3945" s="393"/>
      <c r="W3945" s="393"/>
    </row>
    <row r="3946" spans="1:23">
      <c r="A3946" s="386"/>
      <c r="B3946" s="387"/>
      <c r="C3946" s="388"/>
      <c r="D3946" s="389"/>
      <c r="E3946" s="390"/>
      <c r="F3946" s="390"/>
      <c r="G3946" s="391"/>
      <c r="H3946" s="391"/>
      <c r="I3946" s="391"/>
      <c r="J3946" s="391"/>
      <c r="K3946" s="391"/>
      <c r="L3946" s="391"/>
      <c r="M3946" s="391"/>
      <c r="N3946" s="391"/>
      <c r="O3946" s="391"/>
      <c r="P3946" s="391"/>
      <c r="Q3946" s="391"/>
      <c r="R3946" s="391"/>
      <c r="S3946" s="392"/>
      <c r="T3946" s="393"/>
      <c r="U3946" s="393"/>
      <c r="V3946" s="393"/>
      <c r="W3946" s="393"/>
    </row>
    <row r="3947" spans="1:23">
      <c r="A3947" s="386"/>
      <c r="B3947" s="387"/>
      <c r="C3947" s="388"/>
      <c r="D3947" s="389"/>
      <c r="E3947" s="390"/>
      <c r="F3947" s="390"/>
      <c r="G3947" s="391"/>
      <c r="H3947" s="391"/>
      <c r="I3947" s="391"/>
      <c r="J3947" s="391"/>
      <c r="K3947" s="391"/>
      <c r="L3947" s="391"/>
      <c r="M3947" s="391"/>
      <c r="N3947" s="391"/>
      <c r="O3947" s="391"/>
      <c r="P3947" s="391"/>
      <c r="Q3947" s="391"/>
      <c r="R3947" s="391"/>
      <c r="S3947" s="392"/>
      <c r="T3947" s="393"/>
      <c r="U3947" s="393"/>
      <c r="V3947" s="393"/>
      <c r="W3947" s="393"/>
    </row>
    <row r="3948" spans="1:23">
      <c r="A3948" s="386"/>
      <c r="B3948" s="387"/>
      <c r="C3948" s="388"/>
      <c r="D3948" s="389"/>
      <c r="E3948" s="390"/>
      <c r="F3948" s="390"/>
      <c r="G3948" s="391"/>
      <c r="H3948" s="391"/>
      <c r="I3948" s="391"/>
      <c r="J3948" s="391"/>
      <c r="K3948" s="391"/>
      <c r="L3948" s="391"/>
      <c r="M3948" s="391"/>
      <c r="N3948" s="391"/>
      <c r="O3948" s="391"/>
      <c r="P3948" s="391"/>
      <c r="Q3948" s="391"/>
      <c r="R3948" s="391"/>
      <c r="S3948" s="392"/>
      <c r="T3948" s="393"/>
      <c r="U3948" s="393"/>
      <c r="V3948" s="393"/>
      <c r="W3948" s="393"/>
    </row>
    <row r="3949" spans="1:23">
      <c r="A3949" s="386"/>
      <c r="B3949" s="387"/>
      <c r="C3949" s="388"/>
      <c r="D3949" s="389"/>
      <c r="E3949" s="390"/>
      <c r="F3949" s="390"/>
      <c r="G3949" s="391"/>
      <c r="H3949" s="391"/>
      <c r="I3949" s="391"/>
      <c r="J3949" s="391"/>
      <c r="K3949" s="391"/>
      <c r="L3949" s="391"/>
      <c r="M3949" s="391"/>
      <c r="N3949" s="391"/>
      <c r="O3949" s="391"/>
      <c r="P3949" s="391"/>
      <c r="Q3949" s="391"/>
      <c r="R3949" s="391"/>
      <c r="S3949" s="392"/>
      <c r="T3949" s="393"/>
      <c r="U3949" s="393"/>
      <c r="V3949" s="393"/>
      <c r="W3949" s="393"/>
    </row>
    <row r="3950" spans="1:23">
      <c r="A3950" s="386"/>
      <c r="B3950" s="387"/>
      <c r="C3950" s="388"/>
      <c r="D3950" s="389"/>
      <c r="E3950" s="390"/>
      <c r="F3950" s="390"/>
      <c r="G3950" s="391"/>
      <c r="H3950" s="391"/>
      <c r="I3950" s="391"/>
      <c r="J3950" s="391"/>
      <c r="K3950" s="391"/>
      <c r="L3950" s="391"/>
      <c r="M3950" s="391"/>
      <c r="N3950" s="391"/>
      <c r="O3950" s="391"/>
      <c r="P3950" s="391"/>
      <c r="Q3950" s="391"/>
      <c r="R3950" s="391"/>
      <c r="S3950" s="392"/>
      <c r="T3950" s="393"/>
      <c r="U3950" s="393"/>
      <c r="V3950" s="393"/>
      <c r="W3950" s="393"/>
    </row>
    <row r="3951" spans="1:23">
      <c r="A3951" s="386"/>
      <c r="B3951" s="387"/>
      <c r="C3951" s="388"/>
      <c r="D3951" s="389"/>
      <c r="E3951" s="390"/>
      <c r="F3951" s="390"/>
      <c r="G3951" s="391"/>
      <c r="H3951" s="391"/>
      <c r="I3951" s="391"/>
      <c r="J3951" s="391"/>
      <c r="K3951" s="391"/>
      <c r="L3951" s="391"/>
      <c r="M3951" s="391"/>
      <c r="N3951" s="391"/>
      <c r="O3951" s="391"/>
      <c r="P3951" s="391"/>
      <c r="Q3951" s="391"/>
      <c r="R3951" s="391"/>
      <c r="S3951" s="392"/>
      <c r="T3951" s="393"/>
      <c r="U3951" s="393"/>
      <c r="V3951" s="393"/>
      <c r="W3951" s="393"/>
    </row>
    <row r="3952" spans="1:23">
      <c r="A3952" s="386"/>
      <c r="B3952" s="387"/>
      <c r="C3952" s="388"/>
      <c r="D3952" s="389"/>
      <c r="E3952" s="390"/>
      <c r="F3952" s="390"/>
      <c r="G3952" s="391"/>
      <c r="H3952" s="391"/>
      <c r="I3952" s="391"/>
      <c r="J3952" s="391"/>
      <c r="K3952" s="391"/>
      <c r="L3952" s="391"/>
      <c r="M3952" s="391"/>
      <c r="N3952" s="391"/>
      <c r="O3952" s="391"/>
      <c r="P3952" s="391"/>
      <c r="Q3952" s="391"/>
      <c r="R3952" s="391"/>
      <c r="S3952" s="392"/>
      <c r="T3952" s="393"/>
      <c r="U3952" s="393"/>
      <c r="V3952" s="393"/>
      <c r="W3952" s="393"/>
    </row>
    <row r="3953" spans="1:23">
      <c r="A3953" s="386"/>
      <c r="B3953" s="387"/>
      <c r="C3953" s="388"/>
      <c r="D3953" s="389"/>
      <c r="E3953" s="390"/>
      <c r="F3953" s="390"/>
      <c r="G3953" s="391"/>
      <c r="H3953" s="391"/>
      <c r="I3953" s="391"/>
      <c r="J3953" s="391"/>
      <c r="K3953" s="391"/>
      <c r="L3953" s="391"/>
      <c r="M3953" s="391"/>
      <c r="N3953" s="391"/>
      <c r="O3953" s="391"/>
      <c r="P3953" s="391"/>
      <c r="Q3953" s="391"/>
      <c r="R3953" s="391"/>
      <c r="S3953" s="392"/>
      <c r="T3953" s="393"/>
      <c r="U3953" s="393"/>
      <c r="V3953" s="393"/>
      <c r="W3953" s="393"/>
    </row>
    <row r="3954" spans="1:23">
      <c r="A3954" s="386"/>
      <c r="B3954" s="387"/>
      <c r="C3954" s="388"/>
      <c r="D3954" s="389"/>
      <c r="E3954" s="390"/>
      <c r="F3954" s="390"/>
      <c r="G3954" s="391"/>
      <c r="H3954" s="391"/>
      <c r="I3954" s="391"/>
      <c r="J3954" s="391"/>
      <c r="K3954" s="391"/>
      <c r="L3954" s="391"/>
      <c r="M3954" s="391"/>
      <c r="N3954" s="391"/>
      <c r="O3954" s="391"/>
      <c r="P3954" s="391"/>
      <c r="Q3954" s="391"/>
      <c r="R3954" s="391"/>
      <c r="S3954" s="392"/>
      <c r="T3954" s="393"/>
      <c r="U3954" s="393"/>
      <c r="V3954" s="393"/>
      <c r="W3954" s="393"/>
    </row>
    <row r="3955" spans="1:23">
      <c r="A3955" s="386"/>
      <c r="B3955" s="387"/>
      <c r="C3955" s="388"/>
      <c r="D3955" s="389"/>
      <c r="E3955" s="390"/>
      <c r="F3955" s="390"/>
      <c r="G3955" s="391"/>
      <c r="H3955" s="391"/>
      <c r="I3955" s="391"/>
      <c r="J3955" s="391"/>
      <c r="K3955" s="391"/>
      <c r="L3955" s="391"/>
      <c r="M3955" s="391"/>
      <c r="N3955" s="391"/>
      <c r="O3955" s="391"/>
      <c r="P3955" s="391"/>
      <c r="Q3955" s="391"/>
      <c r="R3955" s="391"/>
      <c r="S3955" s="392"/>
      <c r="T3955" s="393"/>
      <c r="U3955" s="393"/>
      <c r="V3955" s="393"/>
      <c r="W3955" s="393"/>
    </row>
    <row r="3956" spans="1:23">
      <c r="A3956" s="386"/>
      <c r="B3956" s="387"/>
      <c r="C3956" s="388"/>
      <c r="D3956" s="389"/>
      <c r="E3956" s="390"/>
      <c r="F3956" s="390"/>
      <c r="G3956" s="391"/>
      <c r="H3956" s="391"/>
      <c r="I3956" s="391"/>
      <c r="J3956" s="391"/>
      <c r="K3956" s="391"/>
      <c r="L3956" s="391"/>
      <c r="M3956" s="391"/>
      <c r="N3956" s="391"/>
      <c r="O3956" s="391"/>
      <c r="P3956" s="391"/>
      <c r="Q3956" s="391"/>
      <c r="R3956" s="391"/>
      <c r="S3956" s="392"/>
      <c r="T3956" s="393"/>
      <c r="U3956" s="393"/>
      <c r="V3956" s="393"/>
      <c r="W3956" s="393"/>
    </row>
    <row r="3957" spans="1:23">
      <c r="A3957" s="386"/>
      <c r="B3957" s="387"/>
      <c r="C3957" s="388"/>
      <c r="D3957" s="389"/>
      <c r="E3957" s="390"/>
      <c r="F3957" s="390"/>
      <c r="G3957" s="391"/>
      <c r="H3957" s="391"/>
      <c r="I3957" s="391"/>
      <c r="J3957" s="391"/>
      <c r="K3957" s="391"/>
      <c r="L3957" s="391"/>
      <c r="M3957" s="391"/>
      <c r="N3957" s="391"/>
      <c r="O3957" s="391"/>
      <c r="P3957" s="391"/>
      <c r="Q3957" s="391"/>
      <c r="R3957" s="391"/>
      <c r="S3957" s="392"/>
      <c r="T3957" s="393"/>
      <c r="U3957" s="393"/>
      <c r="V3957" s="393"/>
      <c r="W3957" s="393"/>
    </row>
    <row r="3958" spans="1:23">
      <c r="A3958" s="386"/>
      <c r="B3958" s="387"/>
      <c r="C3958" s="388"/>
      <c r="D3958" s="389"/>
      <c r="E3958" s="390"/>
      <c r="F3958" s="390"/>
      <c r="G3958" s="391"/>
      <c r="H3958" s="391"/>
      <c r="I3958" s="391"/>
      <c r="J3958" s="391"/>
      <c r="K3958" s="391"/>
      <c r="L3958" s="391"/>
      <c r="M3958" s="391"/>
      <c r="N3958" s="391"/>
      <c r="O3958" s="391"/>
      <c r="P3958" s="391"/>
      <c r="Q3958" s="391"/>
      <c r="R3958" s="391"/>
      <c r="S3958" s="392"/>
      <c r="T3958" s="393"/>
      <c r="U3958" s="393"/>
      <c r="V3958" s="393"/>
      <c r="W3958" s="393"/>
    </row>
    <row r="3959" spans="1:23">
      <c r="A3959" s="386"/>
      <c r="B3959" s="387"/>
      <c r="C3959" s="388"/>
      <c r="D3959" s="389"/>
      <c r="E3959" s="390"/>
      <c r="F3959" s="390"/>
      <c r="G3959" s="391"/>
      <c r="H3959" s="391"/>
      <c r="I3959" s="391"/>
      <c r="J3959" s="391"/>
      <c r="K3959" s="391"/>
      <c r="L3959" s="391"/>
      <c r="M3959" s="391"/>
      <c r="N3959" s="391"/>
      <c r="O3959" s="391"/>
      <c r="P3959" s="391"/>
      <c r="Q3959" s="391"/>
      <c r="R3959" s="391"/>
      <c r="S3959" s="392"/>
      <c r="T3959" s="393"/>
      <c r="U3959" s="393"/>
      <c r="V3959" s="393"/>
      <c r="W3959" s="393"/>
    </row>
    <row r="3960" spans="1:23">
      <c r="A3960" s="386"/>
      <c r="B3960" s="387"/>
      <c r="C3960" s="388"/>
      <c r="D3960" s="389"/>
      <c r="E3960" s="390"/>
      <c r="F3960" s="390"/>
      <c r="G3960" s="391"/>
      <c r="H3960" s="391"/>
      <c r="I3960" s="391"/>
      <c r="J3960" s="391"/>
      <c r="K3960" s="391"/>
      <c r="L3960" s="391"/>
      <c r="M3960" s="391"/>
      <c r="N3960" s="391"/>
      <c r="O3960" s="391"/>
      <c r="P3960" s="391"/>
      <c r="Q3960" s="391"/>
      <c r="R3960" s="391"/>
      <c r="S3960" s="392"/>
      <c r="T3960" s="393"/>
      <c r="U3960" s="393"/>
      <c r="V3960" s="393"/>
      <c r="W3960" s="393"/>
    </row>
    <row r="3961" spans="1:23">
      <c r="A3961" s="386"/>
      <c r="B3961" s="387"/>
      <c r="C3961" s="388"/>
      <c r="D3961" s="389"/>
      <c r="E3961" s="390"/>
      <c r="F3961" s="390"/>
      <c r="G3961" s="391"/>
      <c r="H3961" s="391"/>
      <c r="I3961" s="391"/>
      <c r="J3961" s="391"/>
      <c r="K3961" s="391"/>
      <c r="L3961" s="391"/>
      <c r="M3961" s="391"/>
      <c r="N3961" s="391"/>
      <c r="O3961" s="391"/>
      <c r="P3961" s="391"/>
      <c r="Q3961" s="391"/>
      <c r="R3961" s="391"/>
      <c r="S3961" s="392"/>
      <c r="T3961" s="393"/>
      <c r="U3961" s="393"/>
      <c r="V3961" s="393"/>
      <c r="W3961" s="393"/>
    </row>
    <row r="3962" spans="1:23">
      <c r="A3962" s="386"/>
      <c r="B3962" s="387"/>
      <c r="C3962" s="388"/>
      <c r="D3962" s="389"/>
      <c r="E3962" s="390"/>
      <c r="F3962" s="390"/>
      <c r="G3962" s="391"/>
      <c r="H3962" s="391"/>
      <c r="I3962" s="391"/>
      <c r="J3962" s="391"/>
      <c r="K3962" s="391"/>
      <c r="L3962" s="391"/>
      <c r="M3962" s="391"/>
      <c r="N3962" s="391"/>
      <c r="O3962" s="391"/>
      <c r="P3962" s="391"/>
      <c r="Q3962" s="391"/>
      <c r="R3962" s="391"/>
      <c r="S3962" s="392"/>
      <c r="T3962" s="393"/>
      <c r="U3962" s="393"/>
      <c r="V3962" s="393"/>
      <c r="W3962" s="393"/>
    </row>
    <row r="3963" spans="1:23">
      <c r="A3963" s="386"/>
      <c r="B3963" s="387"/>
      <c r="C3963" s="388"/>
      <c r="D3963" s="389"/>
      <c r="E3963" s="390"/>
      <c r="F3963" s="390"/>
      <c r="G3963" s="391"/>
      <c r="H3963" s="391"/>
      <c r="I3963" s="391"/>
      <c r="J3963" s="391"/>
      <c r="K3963" s="391"/>
      <c r="L3963" s="391"/>
      <c r="M3963" s="391"/>
      <c r="N3963" s="391"/>
      <c r="O3963" s="391"/>
      <c r="P3963" s="391"/>
      <c r="Q3963" s="391"/>
      <c r="R3963" s="391"/>
      <c r="S3963" s="392"/>
      <c r="T3963" s="393"/>
      <c r="U3963" s="393"/>
      <c r="V3963" s="393"/>
      <c r="W3963" s="393"/>
    </row>
    <row r="3964" spans="1:23">
      <c r="A3964" s="386"/>
      <c r="B3964" s="387"/>
      <c r="C3964" s="388"/>
      <c r="D3964" s="389"/>
      <c r="E3964" s="390"/>
      <c r="F3964" s="390"/>
      <c r="G3964" s="391"/>
      <c r="H3964" s="391"/>
      <c r="I3964" s="391"/>
      <c r="J3964" s="391"/>
      <c r="K3964" s="391"/>
      <c r="L3964" s="391"/>
      <c r="M3964" s="391"/>
      <c r="N3964" s="391"/>
      <c r="O3964" s="391"/>
      <c r="P3964" s="391"/>
      <c r="Q3964" s="391"/>
      <c r="R3964" s="391"/>
      <c r="S3964" s="392"/>
      <c r="T3964" s="393"/>
      <c r="U3964" s="393"/>
      <c r="V3964" s="393"/>
      <c r="W3964" s="393"/>
    </row>
    <row r="3965" spans="1:23">
      <c r="A3965" s="386"/>
      <c r="B3965" s="387"/>
      <c r="C3965" s="388"/>
      <c r="D3965" s="389"/>
      <c r="E3965" s="390"/>
      <c r="F3965" s="390"/>
      <c r="G3965" s="391"/>
      <c r="H3965" s="391"/>
      <c r="I3965" s="391"/>
      <c r="J3965" s="391"/>
      <c r="K3965" s="391"/>
      <c r="L3965" s="391"/>
      <c r="M3965" s="391"/>
      <c r="N3965" s="391"/>
      <c r="O3965" s="391"/>
      <c r="P3965" s="391"/>
      <c r="Q3965" s="391"/>
      <c r="R3965" s="391"/>
      <c r="S3965" s="392"/>
      <c r="T3965" s="393"/>
      <c r="U3965" s="393"/>
      <c r="V3965" s="393"/>
      <c r="W3965" s="393"/>
    </row>
    <row r="3966" spans="1:23">
      <c r="A3966" s="386"/>
      <c r="B3966" s="387"/>
      <c r="C3966" s="388"/>
      <c r="D3966" s="389"/>
      <c r="E3966" s="390"/>
      <c r="F3966" s="390"/>
      <c r="G3966" s="391"/>
      <c r="H3966" s="391"/>
      <c r="I3966" s="391"/>
      <c r="J3966" s="391"/>
      <c r="K3966" s="391"/>
      <c r="L3966" s="391"/>
      <c r="M3966" s="391"/>
      <c r="N3966" s="391"/>
      <c r="O3966" s="391"/>
      <c r="P3966" s="391"/>
      <c r="Q3966" s="391"/>
      <c r="R3966" s="391"/>
      <c r="S3966" s="392"/>
      <c r="T3966" s="393"/>
      <c r="U3966" s="393"/>
      <c r="V3966" s="393"/>
      <c r="W3966" s="393"/>
    </row>
    <row r="3967" spans="1:23">
      <c r="A3967" s="386"/>
      <c r="B3967" s="387"/>
      <c r="C3967" s="388"/>
      <c r="D3967" s="389"/>
      <c r="E3967" s="390"/>
      <c r="F3967" s="390"/>
      <c r="G3967" s="391"/>
      <c r="H3967" s="391"/>
      <c r="I3967" s="391"/>
      <c r="J3967" s="391"/>
      <c r="K3967" s="391"/>
      <c r="L3967" s="391"/>
      <c r="M3967" s="391"/>
      <c r="N3967" s="391"/>
      <c r="O3967" s="391"/>
      <c r="P3967" s="391"/>
      <c r="Q3967" s="391"/>
      <c r="R3967" s="391"/>
      <c r="S3967" s="392"/>
      <c r="T3967" s="393"/>
      <c r="U3967" s="393"/>
      <c r="V3967" s="393"/>
      <c r="W3967" s="393"/>
    </row>
    <row r="3968" spans="1:23">
      <c r="A3968" s="386"/>
      <c r="B3968" s="387"/>
      <c r="C3968" s="388"/>
      <c r="D3968" s="389"/>
      <c r="E3968" s="390"/>
      <c r="F3968" s="390"/>
      <c r="G3968" s="391"/>
      <c r="H3968" s="391"/>
      <c r="I3968" s="391"/>
      <c r="J3968" s="391"/>
      <c r="K3968" s="391"/>
      <c r="L3968" s="391"/>
      <c r="M3968" s="391"/>
      <c r="N3968" s="391"/>
      <c r="O3968" s="391"/>
      <c r="P3968" s="391"/>
      <c r="Q3968" s="391"/>
      <c r="R3968" s="391"/>
      <c r="S3968" s="392"/>
      <c r="T3968" s="393"/>
      <c r="U3968" s="393"/>
      <c r="V3968" s="393"/>
      <c r="W3968" s="393"/>
    </row>
    <row r="3969" spans="1:23">
      <c r="A3969" s="386"/>
      <c r="B3969" s="387"/>
      <c r="C3969" s="388"/>
      <c r="D3969" s="389"/>
      <c r="E3969" s="390"/>
      <c r="F3969" s="390"/>
      <c r="G3969" s="391"/>
      <c r="H3969" s="391"/>
      <c r="I3969" s="391"/>
      <c r="J3969" s="391"/>
      <c r="K3969" s="391"/>
      <c r="L3969" s="391"/>
      <c r="M3969" s="391"/>
      <c r="N3969" s="391"/>
      <c r="O3969" s="391"/>
      <c r="P3969" s="391"/>
      <c r="Q3969" s="391"/>
      <c r="R3969" s="391"/>
      <c r="S3969" s="392"/>
      <c r="T3969" s="393"/>
      <c r="U3969" s="393"/>
      <c r="V3969" s="393"/>
      <c r="W3969" s="393"/>
    </row>
    <row r="3970" spans="1:23">
      <c r="A3970" s="386"/>
      <c r="B3970" s="387"/>
      <c r="C3970" s="388"/>
      <c r="D3970" s="389"/>
      <c r="E3970" s="390"/>
      <c r="F3970" s="390"/>
      <c r="G3970" s="391"/>
      <c r="H3970" s="391"/>
      <c r="I3970" s="391"/>
      <c r="J3970" s="391"/>
      <c r="K3970" s="391"/>
      <c r="L3970" s="391"/>
      <c r="M3970" s="391"/>
      <c r="N3970" s="391"/>
      <c r="O3970" s="391"/>
      <c r="P3970" s="391"/>
      <c r="Q3970" s="391"/>
      <c r="R3970" s="391"/>
      <c r="S3970" s="392"/>
      <c r="T3970" s="393"/>
      <c r="U3970" s="393"/>
      <c r="V3970" s="393"/>
      <c r="W3970" s="393"/>
    </row>
    <row r="3971" spans="1:23">
      <c r="A3971" s="386"/>
      <c r="B3971" s="387"/>
      <c r="C3971" s="388"/>
      <c r="D3971" s="389"/>
      <c r="E3971" s="390"/>
      <c r="F3971" s="390"/>
      <c r="G3971" s="391"/>
      <c r="H3971" s="391"/>
      <c r="I3971" s="391"/>
      <c r="J3971" s="391"/>
      <c r="K3971" s="391"/>
      <c r="L3971" s="391"/>
      <c r="M3971" s="391"/>
      <c r="N3971" s="391"/>
      <c r="O3971" s="391"/>
      <c r="P3971" s="391"/>
      <c r="Q3971" s="391"/>
      <c r="R3971" s="391"/>
      <c r="S3971" s="392"/>
      <c r="T3971" s="393"/>
      <c r="U3971" s="393"/>
      <c r="V3971" s="393"/>
      <c r="W3971" s="393"/>
    </row>
    <row r="3972" spans="1:23">
      <c r="A3972" s="386"/>
      <c r="B3972" s="387"/>
      <c r="C3972" s="388"/>
      <c r="D3972" s="389"/>
      <c r="E3972" s="390"/>
      <c r="F3972" s="390"/>
      <c r="G3972" s="391"/>
      <c r="H3972" s="391"/>
      <c r="I3972" s="391"/>
      <c r="J3972" s="391"/>
      <c r="K3972" s="391"/>
      <c r="L3972" s="391"/>
      <c r="M3972" s="391"/>
      <c r="N3972" s="391"/>
      <c r="O3972" s="391"/>
      <c r="P3972" s="391"/>
      <c r="Q3972" s="391"/>
      <c r="R3972" s="391"/>
      <c r="S3972" s="392"/>
      <c r="T3972" s="393"/>
      <c r="U3972" s="393"/>
      <c r="V3972" s="393"/>
      <c r="W3972" s="393"/>
    </row>
    <row r="3973" spans="1:23">
      <c r="A3973" s="386"/>
      <c r="B3973" s="387"/>
      <c r="C3973" s="388"/>
      <c r="D3973" s="389"/>
      <c r="E3973" s="390"/>
      <c r="F3973" s="390"/>
      <c r="G3973" s="391"/>
      <c r="H3973" s="391"/>
      <c r="I3973" s="391"/>
      <c r="J3973" s="391"/>
      <c r="K3973" s="391"/>
      <c r="L3973" s="391"/>
      <c r="M3973" s="391"/>
      <c r="N3973" s="391"/>
      <c r="O3973" s="391"/>
      <c r="P3973" s="391"/>
      <c r="Q3973" s="391"/>
      <c r="R3973" s="391"/>
      <c r="S3973" s="392"/>
      <c r="T3973" s="393"/>
      <c r="U3973" s="393"/>
      <c r="V3973" s="393"/>
      <c r="W3973" s="393"/>
    </row>
    <row r="3974" spans="1:23">
      <c r="A3974" s="386"/>
      <c r="B3974" s="387"/>
      <c r="C3974" s="388"/>
      <c r="D3974" s="389"/>
      <c r="E3974" s="390"/>
      <c r="F3974" s="390"/>
      <c r="G3974" s="391"/>
      <c r="H3974" s="391"/>
      <c r="I3974" s="391"/>
      <c r="J3974" s="391"/>
      <c r="K3974" s="391"/>
      <c r="L3974" s="391"/>
      <c r="M3974" s="391"/>
      <c r="N3974" s="391"/>
      <c r="O3974" s="391"/>
      <c r="P3974" s="391"/>
      <c r="Q3974" s="391"/>
      <c r="R3974" s="391"/>
      <c r="S3974" s="392"/>
      <c r="T3974" s="393"/>
      <c r="U3974" s="393"/>
      <c r="V3974" s="393"/>
      <c r="W3974" s="393"/>
    </row>
    <row r="3975" spans="1:23">
      <c r="A3975" s="386"/>
      <c r="B3975" s="387"/>
      <c r="C3975" s="388"/>
      <c r="D3975" s="389"/>
      <c r="E3975" s="390"/>
      <c r="F3975" s="390"/>
      <c r="G3975" s="391"/>
      <c r="H3975" s="391"/>
      <c r="I3975" s="391"/>
      <c r="J3975" s="391"/>
      <c r="K3975" s="391"/>
      <c r="L3975" s="391"/>
      <c r="M3975" s="391"/>
      <c r="N3975" s="391"/>
      <c r="O3975" s="391"/>
      <c r="P3975" s="391"/>
      <c r="Q3975" s="391"/>
      <c r="R3975" s="391"/>
      <c r="S3975" s="392"/>
      <c r="T3975" s="393"/>
      <c r="U3975" s="393"/>
      <c r="V3975" s="393"/>
      <c r="W3975" s="393"/>
    </row>
    <row r="3976" spans="1:23">
      <c r="A3976" s="386"/>
      <c r="B3976" s="387"/>
      <c r="C3976" s="388"/>
      <c r="D3976" s="389"/>
      <c r="E3976" s="390"/>
      <c r="F3976" s="390"/>
      <c r="G3976" s="391"/>
      <c r="H3976" s="391"/>
      <c r="I3976" s="391"/>
      <c r="J3976" s="391"/>
      <c r="K3976" s="391"/>
      <c r="L3976" s="391"/>
      <c r="M3976" s="391"/>
      <c r="N3976" s="391"/>
      <c r="O3976" s="391"/>
      <c r="P3976" s="391"/>
      <c r="Q3976" s="391"/>
      <c r="R3976" s="391"/>
      <c r="S3976" s="392"/>
      <c r="T3976" s="393"/>
      <c r="U3976" s="393"/>
      <c r="V3976" s="393"/>
      <c r="W3976" s="393"/>
    </row>
    <row r="3977" spans="1:23">
      <c r="A3977" s="386"/>
      <c r="B3977" s="387"/>
      <c r="C3977" s="388"/>
      <c r="D3977" s="389"/>
      <c r="E3977" s="390"/>
      <c r="F3977" s="390"/>
      <c r="G3977" s="391"/>
      <c r="H3977" s="391"/>
      <c r="I3977" s="391"/>
      <c r="J3977" s="391"/>
      <c r="K3977" s="391"/>
      <c r="L3977" s="391"/>
      <c r="M3977" s="391"/>
      <c r="N3977" s="391"/>
      <c r="O3977" s="391"/>
      <c r="P3977" s="391"/>
      <c r="Q3977" s="391"/>
      <c r="R3977" s="391"/>
      <c r="S3977" s="392"/>
      <c r="T3977" s="393"/>
      <c r="U3977" s="393"/>
      <c r="V3977" s="393"/>
      <c r="W3977" s="393"/>
    </row>
    <row r="3978" spans="1:23">
      <c r="A3978" s="386"/>
      <c r="B3978" s="387"/>
      <c r="C3978" s="388"/>
      <c r="D3978" s="389"/>
      <c r="E3978" s="390"/>
      <c r="F3978" s="390"/>
      <c r="G3978" s="391"/>
      <c r="H3978" s="391"/>
      <c r="I3978" s="391"/>
      <c r="J3978" s="391"/>
      <c r="K3978" s="391"/>
      <c r="L3978" s="391"/>
      <c r="M3978" s="391"/>
      <c r="N3978" s="391"/>
      <c r="O3978" s="391"/>
      <c r="P3978" s="391"/>
      <c r="Q3978" s="391"/>
      <c r="R3978" s="391"/>
      <c r="S3978" s="392"/>
      <c r="T3978" s="393"/>
      <c r="U3978" s="393"/>
      <c r="V3978" s="393"/>
      <c r="W3978" s="393"/>
    </row>
    <row r="3979" spans="1:23">
      <c r="A3979" s="386"/>
      <c r="B3979" s="387"/>
      <c r="C3979" s="388"/>
      <c r="D3979" s="389"/>
      <c r="E3979" s="390"/>
      <c r="F3979" s="390"/>
      <c r="G3979" s="391"/>
      <c r="H3979" s="391"/>
      <c r="I3979" s="391"/>
      <c r="J3979" s="391"/>
      <c r="K3979" s="391"/>
      <c r="L3979" s="391"/>
      <c r="M3979" s="391"/>
      <c r="N3979" s="391"/>
      <c r="O3979" s="391"/>
      <c r="P3979" s="391"/>
      <c r="Q3979" s="391"/>
      <c r="R3979" s="391"/>
      <c r="S3979" s="392"/>
      <c r="T3979" s="393"/>
      <c r="U3979" s="393"/>
      <c r="V3979" s="393"/>
      <c r="W3979" s="393"/>
    </row>
    <row r="3980" spans="1:23">
      <c r="A3980" s="386"/>
      <c r="B3980" s="387"/>
      <c r="C3980" s="388"/>
      <c r="D3980" s="389"/>
      <c r="E3980" s="390"/>
      <c r="F3980" s="390"/>
      <c r="G3980" s="391"/>
      <c r="H3980" s="391"/>
      <c r="I3980" s="391"/>
      <c r="J3980" s="391"/>
      <c r="K3980" s="391"/>
      <c r="L3980" s="391"/>
      <c r="M3980" s="391"/>
      <c r="N3980" s="391"/>
      <c r="O3980" s="391"/>
      <c r="P3980" s="391"/>
      <c r="Q3980" s="391"/>
      <c r="R3980" s="391"/>
      <c r="S3980" s="392"/>
      <c r="T3980" s="393"/>
      <c r="U3980" s="393"/>
      <c r="V3980" s="393"/>
      <c r="W3980" s="393"/>
    </row>
    <row r="3981" spans="1:23">
      <c r="A3981" s="386"/>
      <c r="B3981" s="387"/>
      <c r="C3981" s="388"/>
      <c r="D3981" s="389"/>
      <c r="E3981" s="390"/>
      <c r="F3981" s="390"/>
      <c r="G3981" s="391"/>
      <c r="H3981" s="391"/>
      <c r="I3981" s="391"/>
      <c r="J3981" s="391"/>
      <c r="K3981" s="391"/>
      <c r="L3981" s="391"/>
      <c r="M3981" s="391"/>
      <c r="N3981" s="391"/>
      <c r="O3981" s="391"/>
      <c r="P3981" s="391"/>
      <c r="Q3981" s="391"/>
      <c r="R3981" s="391"/>
      <c r="S3981" s="392"/>
      <c r="T3981" s="393"/>
      <c r="U3981" s="393"/>
      <c r="V3981" s="393"/>
      <c r="W3981" s="393"/>
    </row>
    <row r="3982" spans="1:23">
      <c r="A3982" s="386"/>
      <c r="B3982" s="387"/>
      <c r="C3982" s="388"/>
      <c r="D3982" s="389"/>
      <c r="E3982" s="390"/>
      <c r="F3982" s="390"/>
      <c r="G3982" s="391"/>
      <c r="H3982" s="391"/>
      <c r="I3982" s="391"/>
      <c r="J3982" s="391"/>
      <c r="K3982" s="391"/>
      <c r="L3982" s="391"/>
      <c r="M3982" s="391"/>
      <c r="N3982" s="391"/>
      <c r="O3982" s="391"/>
      <c r="P3982" s="391"/>
      <c r="Q3982" s="391"/>
      <c r="R3982" s="391"/>
      <c r="S3982" s="392"/>
      <c r="T3982" s="393"/>
      <c r="U3982" s="393"/>
      <c r="V3982" s="393"/>
      <c r="W3982" s="393"/>
    </row>
    <row r="3983" spans="1:23">
      <c r="A3983" s="386"/>
      <c r="B3983" s="387"/>
      <c r="C3983" s="388"/>
      <c r="D3983" s="389"/>
      <c r="E3983" s="390"/>
      <c r="F3983" s="390"/>
      <c r="G3983" s="391"/>
      <c r="H3983" s="391"/>
      <c r="I3983" s="391"/>
      <c r="J3983" s="391"/>
      <c r="K3983" s="391"/>
      <c r="L3983" s="391"/>
      <c r="M3983" s="391"/>
      <c r="N3983" s="391"/>
      <c r="O3983" s="391"/>
      <c r="P3983" s="391"/>
      <c r="Q3983" s="391"/>
      <c r="R3983" s="391"/>
      <c r="S3983" s="392"/>
      <c r="T3983" s="393"/>
      <c r="U3983" s="393"/>
      <c r="V3983" s="393"/>
      <c r="W3983" s="393"/>
    </row>
    <row r="3984" spans="1:23">
      <c r="A3984" s="386"/>
      <c r="B3984" s="387"/>
      <c r="C3984" s="388"/>
      <c r="D3984" s="389"/>
      <c r="E3984" s="390"/>
      <c r="F3984" s="390"/>
      <c r="G3984" s="391"/>
      <c r="H3984" s="391"/>
      <c r="I3984" s="391"/>
      <c r="J3984" s="391"/>
      <c r="K3984" s="391"/>
      <c r="L3984" s="391"/>
      <c r="M3984" s="391"/>
      <c r="N3984" s="391"/>
      <c r="O3984" s="391"/>
      <c r="P3984" s="391"/>
      <c r="Q3984" s="391"/>
      <c r="R3984" s="391"/>
      <c r="S3984" s="392"/>
      <c r="T3984" s="393"/>
      <c r="U3984" s="393"/>
      <c r="V3984" s="393"/>
      <c r="W3984" s="393"/>
    </row>
    <row r="3985" spans="1:23">
      <c r="A3985" s="386"/>
      <c r="B3985" s="387"/>
      <c r="C3985" s="388"/>
      <c r="D3985" s="389"/>
      <c r="E3985" s="390"/>
      <c r="F3985" s="390"/>
      <c r="G3985" s="391"/>
      <c r="H3985" s="391"/>
      <c r="I3985" s="391"/>
      <c r="J3985" s="391"/>
      <c r="K3985" s="391"/>
      <c r="L3985" s="391"/>
      <c r="M3985" s="391"/>
      <c r="N3985" s="391"/>
      <c r="O3985" s="391"/>
      <c r="P3985" s="391"/>
      <c r="Q3985" s="391"/>
      <c r="R3985" s="391"/>
      <c r="S3985" s="392"/>
      <c r="T3985" s="393"/>
      <c r="U3985" s="393"/>
      <c r="V3985" s="393"/>
      <c r="W3985" s="393"/>
    </row>
    <row r="3986" spans="1:23">
      <c r="A3986" s="386"/>
      <c r="B3986" s="387"/>
      <c r="C3986" s="388"/>
      <c r="D3986" s="389"/>
      <c r="E3986" s="390"/>
      <c r="F3986" s="390"/>
      <c r="G3986" s="391"/>
      <c r="H3986" s="391"/>
      <c r="I3986" s="391"/>
      <c r="J3986" s="391"/>
      <c r="K3986" s="391"/>
      <c r="L3986" s="391"/>
      <c r="M3986" s="391"/>
      <c r="N3986" s="391"/>
      <c r="O3986" s="391"/>
      <c r="P3986" s="391"/>
      <c r="Q3986" s="391"/>
      <c r="R3986" s="391"/>
      <c r="S3986" s="392"/>
      <c r="T3986" s="393"/>
      <c r="U3986" s="393"/>
      <c r="V3986" s="393"/>
      <c r="W3986" s="393"/>
    </row>
    <row r="3987" spans="1:23">
      <c r="A3987" s="386"/>
      <c r="B3987" s="387"/>
      <c r="C3987" s="388"/>
      <c r="D3987" s="389"/>
      <c r="E3987" s="390"/>
      <c r="F3987" s="390"/>
      <c r="G3987" s="391"/>
      <c r="H3987" s="391"/>
      <c r="I3987" s="391"/>
      <c r="J3987" s="391"/>
      <c r="K3987" s="391"/>
      <c r="L3987" s="391"/>
      <c r="M3987" s="391"/>
      <c r="N3987" s="391"/>
      <c r="O3987" s="391"/>
      <c r="P3987" s="391"/>
      <c r="Q3987" s="391"/>
      <c r="R3987" s="391"/>
      <c r="S3987" s="392"/>
      <c r="T3987" s="393"/>
      <c r="U3987" s="393"/>
      <c r="V3987" s="393"/>
      <c r="W3987" s="393"/>
    </row>
    <row r="3988" spans="1:23">
      <c r="A3988" s="386"/>
      <c r="B3988" s="387"/>
      <c r="C3988" s="388"/>
      <c r="D3988" s="389"/>
      <c r="E3988" s="390"/>
      <c r="F3988" s="390"/>
      <c r="G3988" s="391"/>
      <c r="H3988" s="391"/>
      <c r="I3988" s="391"/>
      <c r="J3988" s="391"/>
      <c r="K3988" s="391"/>
      <c r="L3988" s="391"/>
      <c r="M3988" s="391"/>
      <c r="N3988" s="391"/>
      <c r="O3988" s="391"/>
      <c r="P3988" s="391"/>
      <c r="Q3988" s="391"/>
      <c r="R3988" s="391"/>
      <c r="S3988" s="392"/>
      <c r="T3988" s="393"/>
      <c r="U3988" s="393"/>
      <c r="V3988" s="393"/>
      <c r="W3988" s="393"/>
    </row>
    <row r="3989" spans="1:23">
      <c r="A3989" s="386"/>
      <c r="B3989" s="387"/>
      <c r="C3989" s="388"/>
      <c r="D3989" s="389"/>
      <c r="E3989" s="390"/>
      <c r="F3989" s="390"/>
      <c r="G3989" s="391"/>
      <c r="H3989" s="391"/>
      <c r="I3989" s="391"/>
      <c r="J3989" s="391"/>
      <c r="K3989" s="391"/>
      <c r="L3989" s="391"/>
      <c r="M3989" s="391"/>
      <c r="N3989" s="391"/>
      <c r="O3989" s="391"/>
      <c r="P3989" s="391"/>
      <c r="Q3989" s="391"/>
      <c r="R3989" s="391"/>
      <c r="S3989" s="392"/>
      <c r="T3989" s="393"/>
      <c r="U3989" s="393"/>
      <c r="V3989" s="393"/>
      <c r="W3989" s="393"/>
    </row>
    <row r="3990" spans="1:23">
      <c r="A3990" s="386"/>
      <c r="B3990" s="387"/>
      <c r="C3990" s="388"/>
      <c r="D3990" s="389"/>
      <c r="E3990" s="390"/>
      <c r="F3990" s="390"/>
      <c r="G3990" s="391"/>
      <c r="H3990" s="391"/>
      <c r="I3990" s="391"/>
      <c r="J3990" s="391"/>
      <c r="K3990" s="391"/>
      <c r="L3990" s="391"/>
      <c r="M3990" s="391"/>
      <c r="N3990" s="391"/>
      <c r="O3990" s="391"/>
      <c r="P3990" s="391"/>
      <c r="Q3990" s="391"/>
      <c r="R3990" s="391"/>
      <c r="S3990" s="392"/>
      <c r="T3990" s="393"/>
      <c r="U3990" s="393"/>
      <c r="V3990" s="393"/>
      <c r="W3990" s="393"/>
    </row>
    <row r="3991" spans="1:23">
      <c r="A3991" s="386"/>
      <c r="B3991" s="387"/>
      <c r="C3991" s="388"/>
      <c r="D3991" s="389"/>
      <c r="E3991" s="390"/>
      <c r="F3991" s="390"/>
      <c r="G3991" s="391"/>
      <c r="H3991" s="391"/>
      <c r="I3991" s="391"/>
      <c r="J3991" s="391"/>
      <c r="K3991" s="391"/>
      <c r="L3991" s="391"/>
      <c r="M3991" s="391"/>
      <c r="N3991" s="391"/>
      <c r="O3991" s="391"/>
      <c r="P3991" s="391"/>
      <c r="Q3991" s="391"/>
      <c r="R3991" s="391"/>
      <c r="S3991" s="392"/>
      <c r="T3991" s="393"/>
      <c r="U3991" s="393"/>
      <c r="V3991" s="393"/>
      <c r="W3991" s="393"/>
    </row>
    <row r="3992" spans="1:23">
      <c r="A3992" s="386"/>
      <c r="B3992" s="387"/>
      <c r="C3992" s="388"/>
      <c r="D3992" s="389"/>
      <c r="E3992" s="390"/>
      <c r="F3992" s="390"/>
      <c r="G3992" s="391"/>
      <c r="H3992" s="391"/>
      <c r="I3992" s="391"/>
      <c r="J3992" s="391"/>
      <c r="K3992" s="391"/>
      <c r="L3992" s="391"/>
      <c r="M3992" s="391"/>
      <c r="N3992" s="391"/>
      <c r="O3992" s="391"/>
      <c r="P3992" s="391"/>
      <c r="Q3992" s="391"/>
      <c r="R3992" s="391"/>
      <c r="S3992" s="392"/>
      <c r="T3992" s="393"/>
      <c r="U3992" s="393"/>
      <c r="V3992" s="393"/>
      <c r="W3992" s="393"/>
    </row>
    <row r="3993" spans="1:23">
      <c r="A3993" s="386"/>
      <c r="B3993" s="387"/>
      <c r="C3993" s="388"/>
      <c r="D3993" s="389"/>
      <c r="E3993" s="390"/>
      <c r="F3993" s="390"/>
      <c r="G3993" s="391"/>
      <c r="H3993" s="391"/>
      <c r="I3993" s="391"/>
      <c r="J3993" s="391"/>
      <c r="K3993" s="391"/>
      <c r="L3993" s="391"/>
      <c r="M3993" s="391"/>
      <c r="N3993" s="391"/>
      <c r="O3993" s="391"/>
      <c r="P3993" s="391"/>
      <c r="Q3993" s="391"/>
      <c r="R3993" s="391"/>
      <c r="S3993" s="392"/>
      <c r="T3993" s="393"/>
      <c r="U3993" s="393"/>
      <c r="V3993" s="393"/>
      <c r="W3993" s="393"/>
    </row>
    <row r="3994" spans="1:23">
      <c r="A3994" s="386"/>
      <c r="B3994" s="387"/>
      <c r="C3994" s="388"/>
      <c r="D3994" s="389"/>
      <c r="E3994" s="390"/>
      <c r="F3994" s="390"/>
      <c r="G3994" s="391"/>
      <c r="H3994" s="391"/>
      <c r="I3994" s="391"/>
      <c r="J3994" s="391"/>
      <c r="K3994" s="391"/>
      <c r="L3994" s="391"/>
      <c r="M3994" s="391"/>
      <c r="N3994" s="391"/>
      <c r="O3994" s="391"/>
      <c r="P3994" s="391"/>
      <c r="Q3994" s="391"/>
      <c r="R3994" s="391"/>
      <c r="S3994" s="392"/>
      <c r="T3994" s="393"/>
      <c r="U3994" s="393"/>
      <c r="V3994" s="393"/>
      <c r="W3994" s="393"/>
    </row>
    <row r="3995" spans="1:23">
      <c r="A3995" s="386"/>
      <c r="B3995" s="387"/>
      <c r="C3995" s="388"/>
      <c r="D3995" s="389"/>
      <c r="E3995" s="390"/>
      <c r="F3995" s="390"/>
      <c r="G3995" s="391"/>
      <c r="H3995" s="391"/>
      <c r="I3995" s="391"/>
      <c r="J3995" s="391"/>
      <c r="K3995" s="391"/>
      <c r="L3995" s="391"/>
      <c r="M3995" s="391"/>
      <c r="N3995" s="391"/>
      <c r="O3995" s="391"/>
      <c r="P3995" s="391"/>
      <c r="Q3995" s="391"/>
      <c r="R3995" s="391"/>
      <c r="S3995" s="392"/>
      <c r="T3995" s="393"/>
      <c r="U3995" s="393"/>
      <c r="V3995" s="393"/>
      <c r="W3995" s="393"/>
    </row>
    <row r="3996" spans="1:23">
      <c r="A3996" s="386"/>
      <c r="B3996" s="387"/>
      <c r="C3996" s="388"/>
      <c r="D3996" s="389"/>
      <c r="E3996" s="390"/>
      <c r="F3996" s="390"/>
      <c r="G3996" s="391"/>
      <c r="H3996" s="391"/>
      <c r="I3996" s="391"/>
      <c r="J3996" s="391"/>
      <c r="K3996" s="391"/>
      <c r="L3996" s="391"/>
      <c r="M3996" s="391"/>
      <c r="N3996" s="391"/>
      <c r="O3996" s="391"/>
      <c r="P3996" s="391"/>
      <c r="Q3996" s="391"/>
      <c r="R3996" s="391"/>
      <c r="S3996" s="392"/>
      <c r="T3996" s="393"/>
      <c r="U3996" s="393"/>
      <c r="V3996" s="393"/>
      <c r="W3996" s="393"/>
    </row>
    <row r="3997" spans="1:23">
      <c r="A3997" s="386"/>
      <c r="B3997" s="387"/>
      <c r="C3997" s="388"/>
      <c r="D3997" s="389"/>
      <c r="E3997" s="390"/>
      <c r="F3997" s="390"/>
      <c r="G3997" s="391"/>
      <c r="H3997" s="391"/>
      <c r="I3997" s="391"/>
      <c r="J3997" s="391"/>
      <c r="K3997" s="391"/>
      <c r="L3997" s="391"/>
      <c r="M3997" s="391"/>
      <c r="N3997" s="391"/>
      <c r="O3997" s="391"/>
      <c r="P3997" s="391"/>
      <c r="Q3997" s="391"/>
      <c r="R3997" s="391"/>
      <c r="S3997" s="392"/>
      <c r="T3997" s="393"/>
      <c r="U3997" s="393"/>
      <c r="V3997" s="393"/>
      <c r="W3997" s="393"/>
    </row>
    <row r="3998" spans="1:23">
      <c r="A3998" s="386"/>
      <c r="B3998" s="387"/>
      <c r="C3998" s="388"/>
      <c r="D3998" s="389"/>
      <c r="E3998" s="390"/>
      <c r="F3998" s="390"/>
      <c r="G3998" s="391"/>
      <c r="H3998" s="391"/>
      <c r="I3998" s="391"/>
      <c r="J3998" s="391"/>
      <c r="K3998" s="391"/>
      <c r="L3998" s="391"/>
      <c r="M3998" s="391"/>
      <c r="N3998" s="391"/>
      <c r="O3998" s="391"/>
      <c r="P3998" s="391"/>
      <c r="Q3998" s="391"/>
      <c r="R3998" s="391"/>
      <c r="S3998" s="392"/>
      <c r="T3998" s="393"/>
      <c r="U3998" s="393"/>
      <c r="V3998" s="393"/>
      <c r="W3998" s="393"/>
    </row>
    <row r="3999" spans="1:23">
      <c r="A3999" s="386"/>
      <c r="B3999" s="387"/>
      <c r="C3999" s="388"/>
      <c r="D3999" s="389"/>
      <c r="E3999" s="390"/>
      <c r="F3999" s="390"/>
      <c r="G3999" s="391"/>
      <c r="H3999" s="391"/>
      <c r="I3999" s="391"/>
      <c r="J3999" s="391"/>
      <c r="K3999" s="391"/>
      <c r="L3999" s="391"/>
      <c r="M3999" s="391"/>
      <c r="N3999" s="391"/>
      <c r="O3999" s="391"/>
      <c r="P3999" s="391"/>
      <c r="Q3999" s="391"/>
      <c r="R3999" s="391"/>
      <c r="S3999" s="392"/>
      <c r="T3999" s="393"/>
      <c r="U3999" s="393"/>
      <c r="V3999" s="393"/>
      <c r="W3999" s="393"/>
    </row>
    <row r="4000" spans="1:23">
      <c r="A4000" s="386"/>
      <c r="B4000" s="387"/>
      <c r="C4000" s="388"/>
      <c r="D4000" s="389"/>
      <c r="E4000" s="390"/>
      <c r="F4000" s="390"/>
      <c r="G4000" s="391"/>
      <c r="H4000" s="391"/>
      <c r="I4000" s="391"/>
      <c r="J4000" s="391"/>
      <c r="K4000" s="391"/>
      <c r="L4000" s="391"/>
      <c r="M4000" s="391"/>
      <c r="N4000" s="391"/>
      <c r="O4000" s="391"/>
      <c r="P4000" s="391"/>
      <c r="Q4000" s="391"/>
      <c r="R4000" s="391"/>
      <c r="S4000" s="392"/>
      <c r="T4000" s="393"/>
      <c r="U4000" s="393"/>
      <c r="V4000" s="393"/>
      <c r="W4000" s="393"/>
    </row>
    <row r="4001" spans="1:23">
      <c r="A4001" s="386"/>
      <c r="B4001" s="387"/>
      <c r="C4001" s="388"/>
      <c r="D4001" s="389"/>
      <c r="E4001" s="390"/>
      <c r="F4001" s="390"/>
      <c r="G4001" s="391"/>
      <c r="H4001" s="391"/>
      <c r="I4001" s="391"/>
      <c r="J4001" s="391"/>
      <c r="K4001" s="391"/>
      <c r="L4001" s="391"/>
      <c r="M4001" s="391"/>
      <c r="N4001" s="391"/>
      <c r="O4001" s="391"/>
      <c r="P4001" s="391"/>
      <c r="Q4001" s="391"/>
      <c r="R4001" s="391"/>
      <c r="S4001" s="392"/>
      <c r="T4001" s="393"/>
      <c r="U4001" s="393"/>
      <c r="V4001" s="393"/>
      <c r="W4001" s="393"/>
    </row>
    <row r="4002" spans="1:23">
      <c r="A4002" s="386"/>
      <c r="B4002" s="387"/>
      <c r="C4002" s="388"/>
      <c r="D4002" s="389"/>
      <c r="E4002" s="390"/>
      <c r="F4002" s="390"/>
      <c r="G4002" s="391"/>
      <c r="H4002" s="391"/>
      <c r="I4002" s="391"/>
      <c r="J4002" s="391"/>
      <c r="K4002" s="391"/>
      <c r="L4002" s="391"/>
      <c r="M4002" s="391"/>
      <c r="N4002" s="391"/>
      <c r="O4002" s="391"/>
      <c r="P4002" s="391"/>
      <c r="Q4002" s="391"/>
      <c r="R4002" s="391"/>
      <c r="S4002" s="392"/>
      <c r="T4002" s="393"/>
      <c r="U4002" s="393"/>
      <c r="V4002" s="393"/>
      <c r="W4002" s="393"/>
    </row>
    <row r="4003" spans="1:23">
      <c r="A4003" s="386"/>
      <c r="B4003" s="387"/>
      <c r="C4003" s="388"/>
      <c r="D4003" s="389"/>
      <c r="E4003" s="390"/>
      <c r="F4003" s="390"/>
      <c r="G4003" s="391"/>
      <c r="H4003" s="391"/>
      <c r="I4003" s="391"/>
      <c r="J4003" s="391"/>
      <c r="K4003" s="391"/>
      <c r="L4003" s="391"/>
      <c r="M4003" s="391"/>
      <c r="N4003" s="391"/>
      <c r="O4003" s="391"/>
      <c r="P4003" s="391"/>
      <c r="Q4003" s="391"/>
      <c r="R4003" s="391"/>
      <c r="S4003" s="392"/>
      <c r="T4003" s="393"/>
      <c r="U4003" s="393"/>
      <c r="V4003" s="393"/>
      <c r="W4003" s="393"/>
    </row>
    <row r="4004" spans="1:23">
      <c r="A4004" s="386"/>
      <c r="B4004" s="387"/>
      <c r="C4004" s="388"/>
      <c r="D4004" s="389"/>
      <c r="E4004" s="390"/>
      <c r="F4004" s="390"/>
      <c r="G4004" s="391"/>
      <c r="H4004" s="391"/>
      <c r="I4004" s="391"/>
      <c r="J4004" s="391"/>
      <c r="K4004" s="391"/>
      <c r="L4004" s="391"/>
      <c r="M4004" s="391"/>
      <c r="N4004" s="391"/>
      <c r="O4004" s="391"/>
      <c r="P4004" s="391"/>
      <c r="Q4004" s="391"/>
      <c r="R4004" s="391"/>
      <c r="S4004" s="392"/>
      <c r="T4004" s="393"/>
      <c r="U4004" s="393"/>
      <c r="V4004" s="393"/>
      <c r="W4004" s="393"/>
    </row>
    <row r="4005" spans="1:23">
      <c r="A4005" s="386"/>
      <c r="B4005" s="387"/>
      <c r="C4005" s="388"/>
      <c r="D4005" s="389"/>
      <c r="E4005" s="390"/>
      <c r="F4005" s="390"/>
      <c r="G4005" s="391"/>
      <c r="H4005" s="391"/>
      <c r="I4005" s="391"/>
      <c r="J4005" s="391"/>
      <c r="K4005" s="391"/>
      <c r="L4005" s="391"/>
      <c r="M4005" s="391"/>
      <c r="N4005" s="391"/>
      <c r="O4005" s="391"/>
      <c r="P4005" s="391"/>
      <c r="Q4005" s="391"/>
      <c r="R4005" s="391"/>
      <c r="S4005" s="392"/>
      <c r="T4005" s="393"/>
      <c r="U4005" s="393"/>
      <c r="V4005" s="393"/>
      <c r="W4005" s="393"/>
    </row>
    <row r="4006" spans="1:23">
      <c r="A4006" s="386"/>
      <c r="B4006" s="387"/>
      <c r="C4006" s="388"/>
      <c r="D4006" s="389"/>
      <c r="E4006" s="390"/>
      <c r="F4006" s="390"/>
      <c r="G4006" s="391"/>
      <c r="H4006" s="391"/>
      <c r="I4006" s="391"/>
      <c r="J4006" s="391"/>
      <c r="K4006" s="391"/>
      <c r="L4006" s="391"/>
      <c r="M4006" s="391"/>
      <c r="N4006" s="391"/>
      <c r="O4006" s="391"/>
      <c r="P4006" s="391"/>
      <c r="Q4006" s="391"/>
      <c r="R4006" s="391"/>
      <c r="S4006" s="392"/>
      <c r="T4006" s="393"/>
      <c r="U4006" s="393"/>
      <c r="V4006" s="393"/>
      <c r="W4006" s="393"/>
    </row>
    <row r="4007" spans="1:23">
      <c r="A4007" s="386"/>
      <c r="B4007" s="387"/>
      <c r="C4007" s="388"/>
      <c r="D4007" s="389"/>
      <c r="E4007" s="390"/>
      <c r="F4007" s="390"/>
      <c r="G4007" s="391"/>
      <c r="H4007" s="391"/>
      <c r="I4007" s="391"/>
      <c r="J4007" s="391"/>
      <c r="K4007" s="391"/>
      <c r="L4007" s="391"/>
      <c r="M4007" s="391"/>
      <c r="N4007" s="391"/>
      <c r="O4007" s="391"/>
      <c r="P4007" s="391"/>
      <c r="Q4007" s="391"/>
      <c r="R4007" s="391"/>
      <c r="S4007" s="392"/>
      <c r="T4007" s="393"/>
      <c r="U4007" s="393"/>
      <c r="V4007" s="393"/>
      <c r="W4007" s="393"/>
    </row>
    <row r="4008" spans="1:23">
      <c r="A4008" s="386"/>
      <c r="B4008" s="387"/>
      <c r="C4008" s="388"/>
      <c r="D4008" s="389"/>
      <c r="E4008" s="390"/>
      <c r="F4008" s="390"/>
      <c r="G4008" s="391"/>
      <c r="H4008" s="391"/>
      <c r="I4008" s="391"/>
      <c r="J4008" s="391"/>
      <c r="K4008" s="391"/>
      <c r="L4008" s="391"/>
      <c r="M4008" s="391"/>
      <c r="N4008" s="391"/>
      <c r="O4008" s="391"/>
      <c r="P4008" s="391"/>
      <c r="Q4008" s="391"/>
      <c r="R4008" s="391"/>
      <c r="S4008" s="392"/>
      <c r="T4008" s="393"/>
      <c r="U4008" s="393"/>
      <c r="V4008" s="393"/>
      <c r="W4008" s="393"/>
    </row>
    <row r="4009" spans="1:23">
      <c r="A4009" s="386"/>
      <c r="B4009" s="387"/>
      <c r="C4009" s="388"/>
      <c r="D4009" s="389"/>
      <c r="E4009" s="390"/>
      <c r="F4009" s="390"/>
      <c r="G4009" s="391"/>
      <c r="H4009" s="391"/>
      <c r="I4009" s="391"/>
      <c r="J4009" s="391"/>
      <c r="K4009" s="391"/>
      <c r="L4009" s="391"/>
      <c r="M4009" s="391"/>
      <c r="N4009" s="391"/>
      <c r="O4009" s="391"/>
      <c r="P4009" s="391"/>
      <c r="Q4009" s="391"/>
      <c r="R4009" s="391"/>
      <c r="S4009" s="392"/>
      <c r="T4009" s="393"/>
      <c r="U4009" s="393"/>
      <c r="V4009" s="393"/>
      <c r="W4009" s="393"/>
    </row>
    <row r="4010" spans="1:23">
      <c r="A4010" s="386"/>
      <c r="B4010" s="387"/>
      <c r="C4010" s="388"/>
      <c r="D4010" s="389"/>
      <c r="E4010" s="390"/>
      <c r="F4010" s="390"/>
      <c r="G4010" s="391"/>
      <c r="H4010" s="391"/>
      <c r="I4010" s="391"/>
      <c r="J4010" s="391"/>
      <c r="K4010" s="391"/>
      <c r="L4010" s="391"/>
      <c r="M4010" s="391"/>
      <c r="N4010" s="391"/>
      <c r="O4010" s="391"/>
      <c r="P4010" s="391"/>
      <c r="Q4010" s="391"/>
      <c r="R4010" s="391"/>
      <c r="S4010" s="392"/>
      <c r="T4010" s="393"/>
      <c r="U4010" s="393"/>
      <c r="V4010" s="393"/>
      <c r="W4010" s="393"/>
    </row>
    <row r="4011" spans="1:23">
      <c r="A4011" s="386"/>
      <c r="B4011" s="387"/>
      <c r="C4011" s="388"/>
      <c r="D4011" s="389"/>
      <c r="E4011" s="390"/>
      <c r="F4011" s="390"/>
      <c r="G4011" s="391"/>
      <c r="H4011" s="391"/>
      <c r="I4011" s="391"/>
      <c r="J4011" s="391"/>
      <c r="K4011" s="391"/>
      <c r="L4011" s="391"/>
      <c r="M4011" s="391"/>
      <c r="N4011" s="391"/>
      <c r="O4011" s="391"/>
      <c r="P4011" s="391"/>
      <c r="Q4011" s="391"/>
      <c r="R4011" s="391"/>
      <c r="S4011" s="392"/>
      <c r="T4011" s="393"/>
      <c r="U4011" s="393"/>
      <c r="V4011" s="393"/>
      <c r="W4011" s="393"/>
    </row>
    <row r="4012" spans="1:23">
      <c r="A4012" s="386"/>
      <c r="B4012" s="387"/>
      <c r="C4012" s="388"/>
      <c r="D4012" s="389"/>
      <c r="E4012" s="390"/>
      <c r="F4012" s="390"/>
      <c r="G4012" s="391"/>
      <c r="H4012" s="391"/>
      <c r="I4012" s="391"/>
      <c r="J4012" s="391"/>
      <c r="K4012" s="391"/>
      <c r="L4012" s="391"/>
      <c r="M4012" s="391"/>
      <c r="N4012" s="391"/>
      <c r="O4012" s="391"/>
      <c r="P4012" s="391"/>
      <c r="Q4012" s="391"/>
      <c r="R4012" s="391"/>
      <c r="S4012" s="392"/>
      <c r="T4012" s="393"/>
      <c r="U4012" s="393"/>
      <c r="V4012" s="393"/>
      <c r="W4012"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916" priority="3061" stopIfTrue="1" operator="equal">
      <formula>"NR"</formula>
    </cfRule>
    <cfRule type="cellIs" dxfId="12915" priority="3062" stopIfTrue="1" operator="equal">
      <formula>"U"</formula>
    </cfRule>
    <cfRule type="cellIs" dxfId="12914" priority="3063" stopIfTrue="1" operator="equal">
      <formula>"S"</formula>
    </cfRule>
  </conditionalFormatting>
  <conditionalFormatting sqref="R4">
    <cfRule type="cellIs" dxfId="12913" priority="730" stopIfTrue="1" operator="equal">
      <formula>"NR"</formula>
    </cfRule>
    <cfRule type="cellIs" dxfId="12912" priority="731" stopIfTrue="1" operator="equal">
      <formula>"U"</formula>
    </cfRule>
    <cfRule type="cellIs" dxfId="12911" priority="732" stopIfTrue="1" operator="equal">
      <formula>"S"</formula>
    </cfRule>
  </conditionalFormatting>
  <conditionalFormatting sqref="R53">
    <cfRule type="cellIs" dxfId="12910" priority="727" stopIfTrue="1" operator="equal">
      <formula>"NR"</formula>
    </cfRule>
    <cfRule type="cellIs" dxfId="12909" priority="728" stopIfTrue="1" operator="equal">
      <formula>"U"</formula>
    </cfRule>
    <cfRule type="cellIs" dxfId="12908" priority="729" stopIfTrue="1" operator="equal">
      <formula>"S"</formula>
    </cfRule>
  </conditionalFormatting>
  <conditionalFormatting sqref="R102">
    <cfRule type="cellIs" dxfId="12907" priority="724" stopIfTrue="1" operator="equal">
      <formula>"NR"</formula>
    </cfRule>
    <cfRule type="cellIs" dxfId="12906" priority="725" stopIfTrue="1" operator="equal">
      <formula>"U"</formula>
    </cfRule>
    <cfRule type="cellIs" dxfId="12905" priority="726" stopIfTrue="1" operator="equal">
      <formula>"S"</formula>
    </cfRule>
  </conditionalFormatting>
  <conditionalFormatting sqref="R209">
    <cfRule type="cellIs" dxfId="12904" priority="721" stopIfTrue="1" operator="equal">
      <formula>"NR"</formula>
    </cfRule>
    <cfRule type="cellIs" dxfId="12903" priority="722" stopIfTrue="1" operator="equal">
      <formula>"U"</formula>
    </cfRule>
    <cfRule type="cellIs" dxfId="12902" priority="723" stopIfTrue="1" operator="equal">
      <formula>"S"</formula>
    </cfRule>
  </conditionalFormatting>
  <conditionalFormatting sqref="R5">
    <cfRule type="expression" dxfId="12901" priority="715" stopIfTrue="1">
      <formula>OR($R5="FI",$R5="Green",$R5="High")</formula>
    </cfRule>
    <cfRule type="expression" dxfId="12900" priority="716" stopIfTrue="1">
      <formula>OR($R5="NI",$R5="Red",$R5="Low")</formula>
    </cfRule>
    <cfRule type="cellIs" dxfId="12899" priority="717" stopIfTrue="1" operator="equal">
      <formula>"PI"</formula>
    </cfRule>
    <cfRule type="expression" dxfId="12898" priority="718" stopIfTrue="1">
      <formula>OR($R5="LI",$R5="Yellow",$R5="Medium")</formula>
    </cfRule>
    <cfRule type="expression" dxfId="12897" priority="719" stopIfTrue="1">
      <formula>OR($R5="NY",$R5="Not Yet")</formula>
    </cfRule>
    <cfRule type="cellIs" dxfId="12896" priority="720" stopIfTrue="1" operator="equal">
      <formula>"Out of Scope"</formula>
    </cfRule>
  </conditionalFormatting>
  <conditionalFormatting sqref="R17">
    <cfRule type="expression" dxfId="12895" priority="709" stopIfTrue="1">
      <formula>OR($R17="FI",$R17="Green",$R17="High")</formula>
    </cfRule>
    <cfRule type="expression" dxfId="12894" priority="710" stopIfTrue="1">
      <formula>OR($R17="NI",$R17="Red",$R17="Low")</formula>
    </cfRule>
    <cfRule type="cellIs" dxfId="12893" priority="711" stopIfTrue="1" operator="equal">
      <formula>"PI"</formula>
    </cfRule>
    <cfRule type="expression" dxfId="12892" priority="712" stopIfTrue="1">
      <formula>OR($R17="LI",$R17="Yellow",$R17="Medium")</formula>
    </cfRule>
    <cfRule type="expression" dxfId="12891" priority="713" stopIfTrue="1">
      <formula>OR($R17="NY",$R17="Not Yet")</formula>
    </cfRule>
    <cfRule type="cellIs" dxfId="12890" priority="714" stopIfTrue="1" operator="equal">
      <formula>"Out of Scope"</formula>
    </cfRule>
  </conditionalFormatting>
  <conditionalFormatting sqref="R29">
    <cfRule type="expression" dxfId="12889" priority="703" stopIfTrue="1">
      <formula>OR($R29="FI",$R29="Green",$R29="High")</formula>
    </cfRule>
    <cfRule type="expression" dxfId="12888" priority="704" stopIfTrue="1">
      <formula>OR($R29="NI",$R29="Red",$R29="Low")</formula>
    </cfRule>
    <cfRule type="cellIs" dxfId="12887" priority="705" stopIfTrue="1" operator="equal">
      <formula>"PI"</formula>
    </cfRule>
    <cfRule type="expression" dxfId="12886" priority="706" stopIfTrue="1">
      <formula>OR($R29="LI",$R29="Yellow",$R29="Medium")</formula>
    </cfRule>
    <cfRule type="expression" dxfId="12885" priority="707" stopIfTrue="1">
      <formula>OR($R29="NY",$R29="Not Yet")</formula>
    </cfRule>
    <cfRule type="cellIs" dxfId="12884" priority="708" stopIfTrue="1" operator="equal">
      <formula>"Out of Scope"</formula>
    </cfRule>
  </conditionalFormatting>
  <conditionalFormatting sqref="R41">
    <cfRule type="expression" dxfId="12883" priority="697" stopIfTrue="1">
      <formula>OR($R41="FI",$R41="Green",$R41="High")</formula>
    </cfRule>
    <cfRule type="expression" dxfId="12882" priority="698" stopIfTrue="1">
      <formula>OR($R41="NI",$R41="Red",$R41="Low")</formula>
    </cfRule>
    <cfRule type="cellIs" dxfId="12881" priority="699" stopIfTrue="1" operator="equal">
      <formula>"PI"</formula>
    </cfRule>
    <cfRule type="expression" dxfId="12880" priority="700" stopIfTrue="1">
      <formula>OR($R41="LI",$R41="Yellow",$R41="Medium")</formula>
    </cfRule>
    <cfRule type="expression" dxfId="12879" priority="701" stopIfTrue="1">
      <formula>OR($R41="NY",$R41="Not Yet")</formula>
    </cfRule>
    <cfRule type="cellIs" dxfId="12878" priority="702" stopIfTrue="1" operator="equal">
      <formula>"Out of Scope"</formula>
    </cfRule>
  </conditionalFormatting>
  <conditionalFormatting sqref="R54">
    <cfRule type="expression" dxfId="12877" priority="691" stopIfTrue="1">
      <formula>OR($R54="FI",$R54="Green",$R54="High")</formula>
    </cfRule>
    <cfRule type="expression" dxfId="12876" priority="692" stopIfTrue="1">
      <formula>OR($R54="NI",$R54="Red",$R54="Low")</formula>
    </cfRule>
    <cfRule type="cellIs" dxfId="12875" priority="693" stopIfTrue="1" operator="equal">
      <formula>"PI"</formula>
    </cfRule>
    <cfRule type="expression" dxfId="12874" priority="694" stopIfTrue="1">
      <formula>OR($R54="LI",$R54="Yellow",$R54="Medium")</formula>
    </cfRule>
    <cfRule type="expression" dxfId="12873" priority="695" stopIfTrue="1">
      <formula>OR($R54="NY",$R54="Not Yet")</formula>
    </cfRule>
    <cfRule type="cellIs" dxfId="12872" priority="696" stopIfTrue="1" operator="equal">
      <formula>"Out of Scope"</formula>
    </cfRule>
  </conditionalFormatting>
  <conditionalFormatting sqref="R66">
    <cfRule type="expression" dxfId="12871" priority="685" stopIfTrue="1">
      <formula>OR($R66="FI",$R66="Green",$R66="High")</formula>
    </cfRule>
    <cfRule type="expression" dxfId="12870" priority="686" stopIfTrue="1">
      <formula>OR($R66="NI",$R66="Red",$R66="Low")</formula>
    </cfRule>
    <cfRule type="cellIs" dxfId="12869" priority="687" stopIfTrue="1" operator="equal">
      <formula>"PI"</formula>
    </cfRule>
    <cfRule type="expression" dxfId="12868" priority="688" stopIfTrue="1">
      <formula>OR($R66="LI",$R66="Yellow",$R66="Medium")</formula>
    </cfRule>
    <cfRule type="expression" dxfId="12867" priority="689" stopIfTrue="1">
      <formula>OR($R66="NY",$R66="Not Yet")</formula>
    </cfRule>
    <cfRule type="cellIs" dxfId="12866" priority="690" stopIfTrue="1" operator="equal">
      <formula>"Out of Scope"</formula>
    </cfRule>
  </conditionalFormatting>
  <conditionalFormatting sqref="R78">
    <cfRule type="expression" dxfId="12865" priority="679" stopIfTrue="1">
      <formula>OR($R78="FI",$R78="Green",$R78="High")</formula>
    </cfRule>
    <cfRule type="expression" dxfId="12864" priority="680" stopIfTrue="1">
      <formula>OR($R78="NI",$R78="Red",$R78="Low")</formula>
    </cfRule>
    <cfRule type="cellIs" dxfId="12863" priority="681" stopIfTrue="1" operator="equal">
      <formula>"PI"</formula>
    </cfRule>
    <cfRule type="expression" dxfId="12862" priority="682" stopIfTrue="1">
      <formula>OR($R78="LI",$R78="Yellow",$R78="Medium")</formula>
    </cfRule>
    <cfRule type="expression" dxfId="12861" priority="683" stopIfTrue="1">
      <formula>OR($R78="NY",$R78="Not Yet")</formula>
    </cfRule>
    <cfRule type="cellIs" dxfId="12860" priority="684" stopIfTrue="1" operator="equal">
      <formula>"Out of Scope"</formula>
    </cfRule>
  </conditionalFormatting>
  <conditionalFormatting sqref="R90">
    <cfRule type="expression" dxfId="12859" priority="673" stopIfTrue="1">
      <formula>OR($R90="FI",$R90="Green",$R90="High")</formula>
    </cfRule>
    <cfRule type="expression" dxfId="12858" priority="674" stopIfTrue="1">
      <formula>OR($R90="NI",$R90="Red",$R90="Low")</formula>
    </cfRule>
    <cfRule type="cellIs" dxfId="12857" priority="675" stopIfTrue="1" operator="equal">
      <formula>"PI"</formula>
    </cfRule>
    <cfRule type="expression" dxfId="12856" priority="676" stopIfTrue="1">
      <formula>OR($R90="LI",$R90="Yellow",$R90="Medium")</formula>
    </cfRule>
    <cfRule type="expression" dxfId="12855" priority="677" stopIfTrue="1">
      <formula>OR($R90="NY",$R90="Not Yet")</formula>
    </cfRule>
    <cfRule type="cellIs" dxfId="12854" priority="678" stopIfTrue="1" operator="equal">
      <formula>"Out of Scope"</formula>
    </cfRule>
  </conditionalFormatting>
  <conditionalFormatting sqref="R103">
    <cfRule type="expression" dxfId="12853" priority="667" stopIfTrue="1">
      <formula>OR($R103="FI",$R103="Green",$R103="High")</formula>
    </cfRule>
    <cfRule type="expression" dxfId="12852" priority="668" stopIfTrue="1">
      <formula>OR($R103="NI",$R103="Red",$R103="Low")</formula>
    </cfRule>
    <cfRule type="cellIs" dxfId="12851" priority="669" stopIfTrue="1" operator="equal">
      <formula>"PI"</formula>
    </cfRule>
    <cfRule type="expression" dxfId="12850" priority="670" stopIfTrue="1">
      <formula>OR($R103="LI",$R103="Yellow",$R103="Medium")</formula>
    </cfRule>
    <cfRule type="expression" dxfId="12849" priority="671" stopIfTrue="1">
      <formula>OR($R103="NY",$R103="Not Yet")</formula>
    </cfRule>
    <cfRule type="cellIs" dxfId="12848" priority="672" stopIfTrue="1" operator="equal">
      <formula>"Out of Scope"</formula>
    </cfRule>
  </conditionalFormatting>
  <conditionalFormatting sqref="R114">
    <cfRule type="expression" dxfId="12847" priority="661" stopIfTrue="1">
      <formula>OR($R114="FI",$R114="Green",$R114="High")</formula>
    </cfRule>
    <cfRule type="expression" dxfId="12846" priority="662" stopIfTrue="1">
      <formula>OR($R114="NI",$R114="Red",$R114="Low")</formula>
    </cfRule>
    <cfRule type="cellIs" dxfId="12845" priority="663" stopIfTrue="1" operator="equal">
      <formula>"PI"</formula>
    </cfRule>
    <cfRule type="expression" dxfId="12844" priority="664" stopIfTrue="1">
      <formula>OR($R114="LI",$R114="Yellow",$R114="Medium")</formula>
    </cfRule>
    <cfRule type="expression" dxfId="12843" priority="665" stopIfTrue="1">
      <formula>OR($R114="NY",$R114="Not Yet")</formula>
    </cfRule>
    <cfRule type="cellIs" dxfId="12842" priority="666" stopIfTrue="1" operator="equal">
      <formula>"Out of Scope"</formula>
    </cfRule>
  </conditionalFormatting>
  <conditionalFormatting sqref="R125">
    <cfRule type="expression" dxfId="12841" priority="655" stopIfTrue="1">
      <formula>OR($R125="FI",$R125="Green",$R125="High")</formula>
    </cfRule>
    <cfRule type="expression" dxfId="12840" priority="656" stopIfTrue="1">
      <formula>OR($R125="NI",$R125="Red",$R125="Low")</formula>
    </cfRule>
    <cfRule type="cellIs" dxfId="12839" priority="657" stopIfTrue="1" operator="equal">
      <formula>"PI"</formula>
    </cfRule>
    <cfRule type="expression" dxfId="12838" priority="658" stopIfTrue="1">
      <formula>OR($R125="LI",$R125="Yellow",$R125="Medium")</formula>
    </cfRule>
    <cfRule type="expression" dxfId="12837" priority="659" stopIfTrue="1">
      <formula>OR($R125="NY",$R125="Not Yet")</formula>
    </cfRule>
    <cfRule type="cellIs" dxfId="12836" priority="660" stopIfTrue="1" operator="equal">
      <formula>"Out of Scope"</formula>
    </cfRule>
  </conditionalFormatting>
  <conditionalFormatting sqref="R136">
    <cfRule type="expression" dxfId="12835" priority="649" stopIfTrue="1">
      <formula>OR($R136="FI",$R136="Green",$R136="High")</formula>
    </cfRule>
    <cfRule type="expression" dxfId="12834" priority="650" stopIfTrue="1">
      <formula>OR($R136="NI",$R136="Red",$R136="Low")</formula>
    </cfRule>
    <cfRule type="cellIs" dxfId="12833" priority="651" stopIfTrue="1" operator="equal">
      <formula>"PI"</formula>
    </cfRule>
    <cfRule type="expression" dxfId="12832" priority="652" stopIfTrue="1">
      <formula>OR($R136="LI",$R136="Yellow",$R136="Medium")</formula>
    </cfRule>
    <cfRule type="expression" dxfId="12831" priority="653" stopIfTrue="1">
      <formula>OR($R136="NY",$R136="Not Yet")</formula>
    </cfRule>
    <cfRule type="cellIs" dxfId="12830" priority="654" stopIfTrue="1" operator="equal">
      <formula>"Out of Scope"</formula>
    </cfRule>
  </conditionalFormatting>
  <conditionalFormatting sqref="R147">
    <cfRule type="expression" dxfId="12829" priority="643" stopIfTrue="1">
      <formula>OR($R147="FI",$R147="Green",$R147="High")</formula>
    </cfRule>
    <cfRule type="expression" dxfId="12828" priority="644" stopIfTrue="1">
      <formula>OR($R147="NI",$R147="Red",$R147="Low")</formula>
    </cfRule>
    <cfRule type="cellIs" dxfId="12827" priority="645" stopIfTrue="1" operator="equal">
      <formula>"PI"</formula>
    </cfRule>
    <cfRule type="expression" dxfId="12826" priority="646" stopIfTrue="1">
      <formula>OR($R147="LI",$R147="Yellow",$R147="Medium")</formula>
    </cfRule>
    <cfRule type="expression" dxfId="12825" priority="647" stopIfTrue="1">
      <formula>OR($R147="NY",$R147="Not Yet")</formula>
    </cfRule>
    <cfRule type="cellIs" dxfId="12824" priority="648" stopIfTrue="1" operator="equal">
      <formula>"Out of Scope"</formula>
    </cfRule>
  </conditionalFormatting>
  <conditionalFormatting sqref="R157">
    <cfRule type="expression" dxfId="12823" priority="637" stopIfTrue="1">
      <formula>OR($R157="FI",$R157="Green",$R157="High")</formula>
    </cfRule>
    <cfRule type="expression" dxfId="12822" priority="638" stopIfTrue="1">
      <formula>OR($R157="NI",$R157="Red",$R157="Low")</formula>
    </cfRule>
    <cfRule type="cellIs" dxfId="12821" priority="639" stopIfTrue="1" operator="equal">
      <formula>"PI"</formula>
    </cfRule>
    <cfRule type="expression" dxfId="12820" priority="640" stopIfTrue="1">
      <formula>OR($R157="LI",$R157="Yellow",$R157="Medium")</formula>
    </cfRule>
    <cfRule type="expression" dxfId="12819" priority="641" stopIfTrue="1">
      <formula>OR($R157="NY",$R157="Not Yet")</formula>
    </cfRule>
    <cfRule type="cellIs" dxfId="12818" priority="642" stopIfTrue="1" operator="equal">
      <formula>"Out of Scope"</formula>
    </cfRule>
  </conditionalFormatting>
  <conditionalFormatting sqref="R167">
    <cfRule type="expression" dxfId="12817" priority="631" stopIfTrue="1">
      <formula>OR($R167="FI",$R167="Green",$R167="High")</formula>
    </cfRule>
    <cfRule type="expression" dxfId="12816" priority="632" stopIfTrue="1">
      <formula>OR($R167="NI",$R167="Red",$R167="Low")</formula>
    </cfRule>
    <cfRule type="cellIs" dxfId="12815" priority="633" stopIfTrue="1" operator="equal">
      <formula>"PI"</formula>
    </cfRule>
    <cfRule type="expression" dxfId="12814" priority="634" stopIfTrue="1">
      <formula>OR($R167="LI",$R167="Yellow",$R167="Medium")</formula>
    </cfRule>
    <cfRule type="expression" dxfId="12813" priority="635" stopIfTrue="1">
      <formula>OR($R167="NY",$R167="Not Yet")</formula>
    </cfRule>
    <cfRule type="cellIs" dxfId="12812" priority="636" stopIfTrue="1" operator="equal">
      <formula>"Out of Scope"</formula>
    </cfRule>
  </conditionalFormatting>
  <conditionalFormatting sqref="R178">
    <cfRule type="expression" dxfId="12811" priority="625" stopIfTrue="1">
      <formula>OR($R178="FI",$R178="Green",$R178="High")</formula>
    </cfRule>
    <cfRule type="expression" dxfId="12810" priority="626" stopIfTrue="1">
      <formula>OR($R178="NI",$R178="Red",$R178="Low")</formula>
    </cfRule>
    <cfRule type="cellIs" dxfId="12809" priority="627" stopIfTrue="1" operator="equal">
      <formula>"PI"</formula>
    </cfRule>
    <cfRule type="expression" dxfId="12808" priority="628" stopIfTrue="1">
      <formula>OR($R178="LI",$R178="Yellow",$R178="Medium")</formula>
    </cfRule>
    <cfRule type="expression" dxfId="12807" priority="629" stopIfTrue="1">
      <formula>OR($R178="NY",$R178="Not Yet")</formula>
    </cfRule>
    <cfRule type="cellIs" dxfId="12806" priority="630" stopIfTrue="1" operator="equal">
      <formula>"Out of Scope"</formula>
    </cfRule>
  </conditionalFormatting>
  <conditionalFormatting sqref="R189">
    <cfRule type="expression" dxfId="12805" priority="619" stopIfTrue="1">
      <formula>OR($R189="FI",$R189="Green",$R189="High")</formula>
    </cfRule>
    <cfRule type="expression" dxfId="12804" priority="620" stopIfTrue="1">
      <formula>OR($R189="NI",$R189="Red",$R189="Low")</formula>
    </cfRule>
    <cfRule type="cellIs" dxfId="12803" priority="621" stopIfTrue="1" operator="equal">
      <formula>"PI"</formula>
    </cfRule>
    <cfRule type="expression" dxfId="12802" priority="622" stopIfTrue="1">
      <formula>OR($R189="LI",$R189="Yellow",$R189="Medium")</formula>
    </cfRule>
    <cfRule type="expression" dxfId="12801" priority="623" stopIfTrue="1">
      <formula>OR($R189="NY",$R189="Not Yet")</formula>
    </cfRule>
    <cfRule type="cellIs" dxfId="12800" priority="624" stopIfTrue="1" operator="equal">
      <formula>"Out of Scope"</formula>
    </cfRule>
  </conditionalFormatting>
  <conditionalFormatting sqref="R199">
    <cfRule type="expression" dxfId="12799" priority="613" stopIfTrue="1">
      <formula>OR($R199="FI",$R199="Green",$R199="High")</formula>
    </cfRule>
    <cfRule type="expression" dxfId="12798" priority="614" stopIfTrue="1">
      <formula>OR($R199="NI",$R199="Red",$R199="Low")</formula>
    </cfRule>
    <cfRule type="cellIs" dxfId="12797" priority="615" stopIfTrue="1" operator="equal">
      <formula>"PI"</formula>
    </cfRule>
    <cfRule type="expression" dxfId="12796" priority="616" stopIfTrue="1">
      <formula>OR($R199="LI",$R199="Yellow",$R199="Medium")</formula>
    </cfRule>
    <cfRule type="expression" dxfId="12795" priority="617" stopIfTrue="1">
      <formula>OR($R199="NY",$R199="Not Yet")</formula>
    </cfRule>
    <cfRule type="cellIs" dxfId="12794" priority="618" stopIfTrue="1" operator="equal">
      <formula>"Out of Scope"</formula>
    </cfRule>
  </conditionalFormatting>
  <conditionalFormatting sqref="R210">
    <cfRule type="expression" dxfId="12793" priority="607" stopIfTrue="1">
      <formula>OR($R210="FI",$R210="Green",$R210="High")</formula>
    </cfRule>
    <cfRule type="expression" dxfId="12792" priority="608" stopIfTrue="1">
      <formula>OR($R210="NI",$R210="Red",$R210="Low")</formula>
    </cfRule>
    <cfRule type="cellIs" dxfId="12791" priority="609" stopIfTrue="1" operator="equal">
      <formula>"PI"</formula>
    </cfRule>
    <cfRule type="expression" dxfId="12790" priority="610" stopIfTrue="1">
      <formula>OR($R210="LI",$R210="Yellow",$R210="Medium")</formula>
    </cfRule>
    <cfRule type="expression" dxfId="12789" priority="611" stopIfTrue="1">
      <formula>OR($R210="NY",$R210="Not Yet")</formula>
    </cfRule>
    <cfRule type="cellIs" dxfId="12788" priority="612" stopIfTrue="1" operator="equal">
      <formula>"Out of Scope"</formula>
    </cfRule>
  </conditionalFormatting>
  <conditionalFormatting sqref="R221">
    <cfRule type="expression" dxfId="12787" priority="601" stopIfTrue="1">
      <formula>OR($R221="FI",$R221="Green",$R221="High")</formula>
    </cfRule>
    <cfRule type="expression" dxfId="12786" priority="602" stopIfTrue="1">
      <formula>OR($R221="NI",$R221="Red",$R221="Low")</formula>
    </cfRule>
    <cfRule type="cellIs" dxfId="12785" priority="603" stopIfTrue="1" operator="equal">
      <formula>"PI"</formula>
    </cfRule>
    <cfRule type="expression" dxfId="12784" priority="604" stopIfTrue="1">
      <formula>OR($R221="LI",$R221="Yellow",$R221="Medium")</formula>
    </cfRule>
    <cfRule type="expression" dxfId="12783" priority="605" stopIfTrue="1">
      <formula>OR($R221="NY",$R221="Not Yet")</formula>
    </cfRule>
    <cfRule type="cellIs" dxfId="12782" priority="606" stopIfTrue="1" operator="equal">
      <formula>"Out of Scope"</formula>
    </cfRule>
  </conditionalFormatting>
  <conditionalFormatting sqref="H16:L16">
    <cfRule type="expression" dxfId="12781" priority="595" stopIfTrue="1">
      <formula>OR(H16="FI",H16="Green",H16="High")</formula>
    </cfRule>
    <cfRule type="expression" dxfId="12780" priority="596" stopIfTrue="1">
      <formula>OR(H16="NI",H16="Red",H16="Low")</formula>
    </cfRule>
    <cfRule type="cellIs" dxfId="12779" priority="597" stopIfTrue="1" operator="equal">
      <formula>"PI"</formula>
    </cfRule>
    <cfRule type="expression" dxfId="12778" priority="598" stopIfTrue="1">
      <formula>OR(H16="LI",H16="Yellow",H16="Medium")</formula>
    </cfRule>
    <cfRule type="expression" dxfId="12777" priority="599" stopIfTrue="1">
      <formula>OR(H16="NY",H16="Not Yet")</formula>
    </cfRule>
    <cfRule type="cellIs" dxfId="12776" priority="600" stopIfTrue="1" operator="equal">
      <formula>"Out of Scope"</formula>
    </cfRule>
  </conditionalFormatting>
  <conditionalFormatting sqref="I16">
    <cfRule type="expression" dxfId="12775" priority="589" stopIfTrue="1">
      <formula>OR($R16="FI",$R16="Green",$R16="High")</formula>
    </cfRule>
    <cfRule type="expression" dxfId="12774" priority="590" stopIfTrue="1">
      <formula>OR($R16="NI",$R16="Red",$R16="Low")</formula>
    </cfRule>
    <cfRule type="cellIs" dxfId="12773" priority="591" stopIfTrue="1" operator="equal">
      <formula>"PI"</formula>
    </cfRule>
    <cfRule type="expression" dxfId="12772" priority="592" stopIfTrue="1">
      <formula>OR($R16="LI",$R16="Yellow",$R16="Medium")</formula>
    </cfRule>
    <cfRule type="expression" dxfId="12771" priority="593" stopIfTrue="1">
      <formula>OR($R16="NY",$R16="Not Yet")</formula>
    </cfRule>
    <cfRule type="cellIs" dxfId="12770" priority="594" stopIfTrue="1" operator="equal">
      <formula>"Out of Scope"</formula>
    </cfRule>
  </conditionalFormatting>
  <conditionalFormatting sqref="J16">
    <cfRule type="expression" dxfId="12769" priority="583" stopIfTrue="1">
      <formula>OR($R16="FI",$R16="Green",$R16="High")</formula>
    </cfRule>
    <cfRule type="expression" dxfId="12768" priority="584" stopIfTrue="1">
      <formula>OR($R16="NI",$R16="Red",$R16="Low")</formula>
    </cfRule>
    <cfRule type="cellIs" dxfId="12767" priority="585" stopIfTrue="1" operator="equal">
      <formula>"PI"</formula>
    </cfRule>
    <cfRule type="expression" dxfId="12766" priority="586" stopIfTrue="1">
      <formula>OR($R16="LI",$R16="Yellow",$R16="Medium")</formula>
    </cfRule>
    <cfRule type="expression" dxfId="12765" priority="587" stopIfTrue="1">
      <formula>OR($R16="NY",$R16="Not Yet")</formula>
    </cfRule>
    <cfRule type="cellIs" dxfId="12764" priority="588" stopIfTrue="1" operator="equal">
      <formula>"Out of Scope"</formula>
    </cfRule>
  </conditionalFormatting>
  <conditionalFormatting sqref="K16">
    <cfRule type="expression" dxfId="12763" priority="577" stopIfTrue="1">
      <formula>OR($R16="FI",$R16="Green",$R16="High")</formula>
    </cfRule>
    <cfRule type="expression" dxfId="12762" priority="578" stopIfTrue="1">
      <formula>OR($R16="NI",$R16="Red",$R16="Low")</formula>
    </cfRule>
    <cfRule type="cellIs" dxfId="12761" priority="579" stopIfTrue="1" operator="equal">
      <formula>"PI"</formula>
    </cfRule>
    <cfRule type="expression" dxfId="12760" priority="580" stopIfTrue="1">
      <formula>OR($R16="LI",$R16="Yellow",$R16="Medium")</formula>
    </cfRule>
    <cfRule type="expression" dxfId="12759" priority="581" stopIfTrue="1">
      <formula>OR($R16="NY",$R16="Not Yet")</formula>
    </cfRule>
    <cfRule type="cellIs" dxfId="12758" priority="582" stopIfTrue="1" operator="equal">
      <formula>"Out of Scope"</formula>
    </cfRule>
  </conditionalFormatting>
  <conditionalFormatting sqref="L16">
    <cfRule type="expression" dxfId="12757" priority="571" stopIfTrue="1">
      <formula>OR($R16="FI",$R16="Green",$R16="High")</formula>
    </cfRule>
    <cfRule type="expression" dxfId="12756" priority="572" stopIfTrue="1">
      <formula>OR($R16="NI",$R16="Red",$R16="Low")</formula>
    </cfRule>
    <cfRule type="cellIs" dxfId="12755" priority="573" stopIfTrue="1" operator="equal">
      <formula>"PI"</formula>
    </cfRule>
    <cfRule type="expression" dxfId="12754" priority="574" stopIfTrue="1">
      <formula>OR($R16="LI",$R16="Yellow",$R16="Medium")</formula>
    </cfRule>
    <cfRule type="expression" dxfId="12753" priority="575" stopIfTrue="1">
      <formula>OR($R16="NY",$R16="Not Yet")</formula>
    </cfRule>
    <cfRule type="cellIs" dxfId="12752" priority="576" stopIfTrue="1" operator="equal">
      <formula>"Out of Scope"</formula>
    </cfRule>
  </conditionalFormatting>
  <conditionalFormatting sqref="H28:L28">
    <cfRule type="expression" dxfId="12751" priority="565" stopIfTrue="1">
      <formula>OR(H28="FI",H28="Green",H28="High")</formula>
    </cfRule>
    <cfRule type="expression" dxfId="12750" priority="566" stopIfTrue="1">
      <formula>OR(H28="NI",H28="Red",H28="Low")</formula>
    </cfRule>
    <cfRule type="cellIs" dxfId="12749" priority="567" stopIfTrue="1" operator="equal">
      <formula>"PI"</formula>
    </cfRule>
    <cfRule type="expression" dxfId="12748" priority="568" stopIfTrue="1">
      <formula>OR(H28="LI",H28="Yellow",H28="Medium")</formula>
    </cfRule>
    <cfRule type="expression" dxfId="12747" priority="569" stopIfTrue="1">
      <formula>OR(H28="NY",H28="Not Yet")</formula>
    </cfRule>
    <cfRule type="cellIs" dxfId="12746" priority="570" stopIfTrue="1" operator="equal">
      <formula>"Out of Scope"</formula>
    </cfRule>
  </conditionalFormatting>
  <conditionalFormatting sqref="I28">
    <cfRule type="expression" dxfId="12745" priority="559" stopIfTrue="1">
      <formula>OR($R28="FI",$R28="Green",$R28="High")</formula>
    </cfRule>
    <cfRule type="expression" dxfId="12744" priority="560" stopIfTrue="1">
      <formula>OR($R28="NI",$R28="Red",$R28="Low")</formula>
    </cfRule>
    <cfRule type="cellIs" dxfId="12743" priority="561" stopIfTrue="1" operator="equal">
      <formula>"PI"</formula>
    </cfRule>
    <cfRule type="expression" dxfId="12742" priority="562" stopIfTrue="1">
      <formula>OR($R28="LI",$R28="Yellow",$R28="Medium")</formula>
    </cfRule>
    <cfRule type="expression" dxfId="12741" priority="563" stopIfTrue="1">
      <formula>OR($R28="NY",$R28="Not Yet")</formula>
    </cfRule>
    <cfRule type="cellIs" dxfId="12740" priority="564" stopIfTrue="1" operator="equal">
      <formula>"Out of Scope"</formula>
    </cfRule>
  </conditionalFormatting>
  <conditionalFormatting sqref="J28">
    <cfRule type="expression" dxfId="12739" priority="553" stopIfTrue="1">
      <formula>OR($R28="FI",$R28="Green",$R28="High")</formula>
    </cfRule>
    <cfRule type="expression" dxfId="12738" priority="554" stopIfTrue="1">
      <formula>OR($R28="NI",$R28="Red",$R28="Low")</formula>
    </cfRule>
    <cfRule type="cellIs" dxfId="12737" priority="555" stopIfTrue="1" operator="equal">
      <formula>"PI"</formula>
    </cfRule>
    <cfRule type="expression" dxfId="12736" priority="556" stopIfTrue="1">
      <formula>OR($R28="LI",$R28="Yellow",$R28="Medium")</formula>
    </cfRule>
    <cfRule type="expression" dxfId="12735" priority="557" stopIfTrue="1">
      <formula>OR($R28="NY",$R28="Not Yet")</formula>
    </cfRule>
    <cfRule type="cellIs" dxfId="12734" priority="558" stopIfTrue="1" operator="equal">
      <formula>"Out of Scope"</formula>
    </cfRule>
  </conditionalFormatting>
  <conditionalFormatting sqref="K28">
    <cfRule type="expression" dxfId="12733" priority="547" stopIfTrue="1">
      <formula>OR($R28="FI",$R28="Green",$R28="High")</formula>
    </cfRule>
    <cfRule type="expression" dxfId="12732" priority="548" stopIfTrue="1">
      <formula>OR($R28="NI",$R28="Red",$R28="Low")</formula>
    </cfRule>
    <cfRule type="cellIs" dxfId="12731" priority="549" stopIfTrue="1" operator="equal">
      <formula>"PI"</formula>
    </cfRule>
    <cfRule type="expression" dxfId="12730" priority="550" stopIfTrue="1">
      <formula>OR($R28="LI",$R28="Yellow",$R28="Medium")</formula>
    </cfRule>
    <cfRule type="expression" dxfId="12729" priority="551" stopIfTrue="1">
      <formula>OR($R28="NY",$R28="Not Yet")</formula>
    </cfRule>
    <cfRule type="cellIs" dxfId="12728" priority="552" stopIfTrue="1" operator="equal">
      <formula>"Out of Scope"</formula>
    </cfRule>
  </conditionalFormatting>
  <conditionalFormatting sqref="L28">
    <cfRule type="expression" dxfId="12727" priority="541" stopIfTrue="1">
      <formula>OR($R28="FI",$R28="Green",$R28="High")</formula>
    </cfRule>
    <cfRule type="expression" dxfId="12726" priority="542" stopIfTrue="1">
      <formula>OR($R28="NI",$R28="Red",$R28="Low")</formula>
    </cfRule>
    <cfRule type="cellIs" dxfId="12725" priority="543" stopIfTrue="1" operator="equal">
      <formula>"PI"</formula>
    </cfRule>
    <cfRule type="expression" dxfId="12724" priority="544" stopIfTrue="1">
      <formula>OR($R28="LI",$R28="Yellow",$R28="Medium")</formula>
    </cfRule>
    <cfRule type="expression" dxfId="12723" priority="545" stopIfTrue="1">
      <formula>OR($R28="NY",$R28="Not Yet")</formula>
    </cfRule>
    <cfRule type="cellIs" dxfId="12722" priority="546" stopIfTrue="1" operator="equal">
      <formula>"Out of Scope"</formula>
    </cfRule>
  </conditionalFormatting>
  <conditionalFormatting sqref="H40:L40">
    <cfRule type="expression" dxfId="12721" priority="535" stopIfTrue="1">
      <formula>OR(H40="FI",H40="Green",H40="High")</formula>
    </cfRule>
    <cfRule type="expression" dxfId="12720" priority="536" stopIfTrue="1">
      <formula>OR(H40="NI",H40="Red",H40="Low")</formula>
    </cfRule>
    <cfRule type="cellIs" dxfId="12719" priority="537" stopIfTrue="1" operator="equal">
      <formula>"PI"</formula>
    </cfRule>
    <cfRule type="expression" dxfId="12718" priority="538" stopIfTrue="1">
      <formula>OR(H40="LI",H40="Yellow",H40="Medium")</formula>
    </cfRule>
    <cfRule type="expression" dxfId="12717" priority="539" stopIfTrue="1">
      <formula>OR(H40="NY",H40="Not Yet")</formula>
    </cfRule>
    <cfRule type="cellIs" dxfId="12716" priority="540" stopIfTrue="1" operator="equal">
      <formula>"Out of Scope"</formula>
    </cfRule>
  </conditionalFormatting>
  <conditionalFormatting sqref="I40">
    <cfRule type="expression" dxfId="12715" priority="529" stopIfTrue="1">
      <formula>OR($R40="FI",$R40="Green",$R40="High")</formula>
    </cfRule>
    <cfRule type="expression" dxfId="12714" priority="530" stopIfTrue="1">
      <formula>OR($R40="NI",$R40="Red",$R40="Low")</formula>
    </cfRule>
    <cfRule type="cellIs" dxfId="12713" priority="531" stopIfTrue="1" operator="equal">
      <formula>"PI"</formula>
    </cfRule>
    <cfRule type="expression" dxfId="12712" priority="532" stopIfTrue="1">
      <formula>OR($R40="LI",$R40="Yellow",$R40="Medium")</formula>
    </cfRule>
    <cfRule type="expression" dxfId="12711" priority="533" stopIfTrue="1">
      <formula>OR($R40="NY",$R40="Not Yet")</formula>
    </cfRule>
    <cfRule type="cellIs" dxfId="12710" priority="534" stopIfTrue="1" operator="equal">
      <formula>"Out of Scope"</formula>
    </cfRule>
  </conditionalFormatting>
  <conditionalFormatting sqref="J40">
    <cfRule type="expression" dxfId="12709" priority="523" stopIfTrue="1">
      <formula>OR($R40="FI",$R40="Green",$R40="High")</formula>
    </cfRule>
    <cfRule type="expression" dxfId="12708" priority="524" stopIfTrue="1">
      <formula>OR($R40="NI",$R40="Red",$R40="Low")</formula>
    </cfRule>
    <cfRule type="cellIs" dxfId="12707" priority="525" stopIfTrue="1" operator="equal">
      <formula>"PI"</formula>
    </cfRule>
    <cfRule type="expression" dxfId="12706" priority="526" stopIfTrue="1">
      <formula>OR($R40="LI",$R40="Yellow",$R40="Medium")</formula>
    </cfRule>
    <cfRule type="expression" dxfId="12705" priority="527" stopIfTrue="1">
      <formula>OR($R40="NY",$R40="Not Yet")</formula>
    </cfRule>
    <cfRule type="cellIs" dxfId="12704" priority="528" stopIfTrue="1" operator="equal">
      <formula>"Out of Scope"</formula>
    </cfRule>
  </conditionalFormatting>
  <conditionalFormatting sqref="K40">
    <cfRule type="expression" dxfId="12703" priority="517" stopIfTrue="1">
      <formula>OR($R40="FI",$R40="Green",$R40="High")</formula>
    </cfRule>
    <cfRule type="expression" dxfId="12702" priority="518" stopIfTrue="1">
      <formula>OR($R40="NI",$R40="Red",$R40="Low")</formula>
    </cfRule>
    <cfRule type="cellIs" dxfId="12701" priority="519" stopIfTrue="1" operator="equal">
      <formula>"PI"</formula>
    </cfRule>
    <cfRule type="expression" dxfId="12700" priority="520" stopIfTrue="1">
      <formula>OR($R40="LI",$R40="Yellow",$R40="Medium")</formula>
    </cfRule>
    <cfRule type="expression" dxfId="12699" priority="521" stopIfTrue="1">
      <formula>OR($R40="NY",$R40="Not Yet")</formula>
    </cfRule>
    <cfRule type="cellIs" dxfId="12698" priority="522" stopIfTrue="1" operator="equal">
      <formula>"Out of Scope"</formula>
    </cfRule>
  </conditionalFormatting>
  <conditionalFormatting sqref="L40">
    <cfRule type="expression" dxfId="12697" priority="511" stopIfTrue="1">
      <formula>OR($R40="FI",$R40="Green",$R40="High")</formula>
    </cfRule>
    <cfRule type="expression" dxfId="12696" priority="512" stopIfTrue="1">
      <formula>OR($R40="NI",$R40="Red",$R40="Low")</formula>
    </cfRule>
    <cfRule type="cellIs" dxfId="12695" priority="513" stopIfTrue="1" operator="equal">
      <formula>"PI"</formula>
    </cfRule>
    <cfRule type="expression" dxfId="12694" priority="514" stopIfTrue="1">
      <formula>OR($R40="LI",$R40="Yellow",$R40="Medium")</formula>
    </cfRule>
    <cfRule type="expression" dxfId="12693" priority="515" stopIfTrue="1">
      <formula>OR($R40="NY",$R40="Not Yet")</formula>
    </cfRule>
    <cfRule type="cellIs" dxfId="12692" priority="516" stopIfTrue="1" operator="equal">
      <formula>"Out of Scope"</formula>
    </cfRule>
  </conditionalFormatting>
  <conditionalFormatting sqref="H52:L52">
    <cfRule type="expression" dxfId="12691" priority="505" stopIfTrue="1">
      <formula>OR(H52="FI",H52="Green",H52="High")</formula>
    </cfRule>
    <cfRule type="expression" dxfId="12690" priority="506" stopIfTrue="1">
      <formula>OR(H52="NI",H52="Red",H52="Low")</formula>
    </cfRule>
    <cfRule type="cellIs" dxfId="12689" priority="507" stopIfTrue="1" operator="equal">
      <formula>"PI"</formula>
    </cfRule>
    <cfRule type="expression" dxfId="12688" priority="508" stopIfTrue="1">
      <formula>OR(H52="LI",H52="Yellow",H52="Medium")</formula>
    </cfRule>
    <cfRule type="expression" dxfId="12687" priority="509" stopIfTrue="1">
      <formula>OR(H52="NY",H52="Not Yet")</formula>
    </cfRule>
    <cfRule type="cellIs" dxfId="12686" priority="510" stopIfTrue="1" operator="equal">
      <formula>"Out of Scope"</formula>
    </cfRule>
  </conditionalFormatting>
  <conditionalFormatting sqref="I52">
    <cfRule type="expression" dxfId="12685" priority="499" stopIfTrue="1">
      <formula>OR($R52="FI",$R52="Green",$R52="High")</formula>
    </cfRule>
    <cfRule type="expression" dxfId="12684" priority="500" stopIfTrue="1">
      <formula>OR($R52="NI",$R52="Red",$R52="Low")</formula>
    </cfRule>
    <cfRule type="cellIs" dxfId="12683" priority="501" stopIfTrue="1" operator="equal">
      <formula>"PI"</formula>
    </cfRule>
    <cfRule type="expression" dxfId="12682" priority="502" stopIfTrue="1">
      <formula>OR($R52="LI",$R52="Yellow",$R52="Medium")</formula>
    </cfRule>
    <cfRule type="expression" dxfId="12681" priority="503" stopIfTrue="1">
      <formula>OR($R52="NY",$R52="Not Yet")</formula>
    </cfRule>
    <cfRule type="cellIs" dxfId="12680" priority="504" stopIfTrue="1" operator="equal">
      <formula>"Out of Scope"</formula>
    </cfRule>
  </conditionalFormatting>
  <conditionalFormatting sqref="J52">
    <cfRule type="expression" dxfId="12679" priority="493" stopIfTrue="1">
      <formula>OR($R52="FI",$R52="Green",$R52="High")</formula>
    </cfRule>
    <cfRule type="expression" dxfId="12678" priority="494" stopIfTrue="1">
      <formula>OR($R52="NI",$R52="Red",$R52="Low")</formula>
    </cfRule>
    <cfRule type="cellIs" dxfId="12677" priority="495" stopIfTrue="1" operator="equal">
      <formula>"PI"</formula>
    </cfRule>
    <cfRule type="expression" dxfId="12676" priority="496" stopIfTrue="1">
      <formula>OR($R52="LI",$R52="Yellow",$R52="Medium")</formula>
    </cfRule>
    <cfRule type="expression" dxfId="12675" priority="497" stopIfTrue="1">
      <formula>OR($R52="NY",$R52="Not Yet")</formula>
    </cfRule>
    <cfRule type="cellIs" dxfId="12674" priority="498" stopIfTrue="1" operator="equal">
      <formula>"Out of Scope"</formula>
    </cfRule>
  </conditionalFormatting>
  <conditionalFormatting sqref="K52">
    <cfRule type="expression" dxfId="12673" priority="487" stopIfTrue="1">
      <formula>OR($R52="FI",$R52="Green",$R52="High")</formula>
    </cfRule>
    <cfRule type="expression" dxfId="12672" priority="488" stopIfTrue="1">
      <formula>OR($R52="NI",$R52="Red",$R52="Low")</formula>
    </cfRule>
    <cfRule type="cellIs" dxfId="12671" priority="489" stopIfTrue="1" operator="equal">
      <formula>"PI"</formula>
    </cfRule>
    <cfRule type="expression" dxfId="12670" priority="490" stopIfTrue="1">
      <formula>OR($R52="LI",$R52="Yellow",$R52="Medium")</formula>
    </cfRule>
    <cfRule type="expression" dxfId="12669" priority="491" stopIfTrue="1">
      <formula>OR($R52="NY",$R52="Not Yet")</formula>
    </cfRule>
    <cfRule type="cellIs" dxfId="12668" priority="492" stopIfTrue="1" operator="equal">
      <formula>"Out of Scope"</formula>
    </cfRule>
  </conditionalFormatting>
  <conditionalFormatting sqref="L52">
    <cfRule type="expression" dxfId="12667" priority="481" stopIfTrue="1">
      <formula>OR($R52="FI",$R52="Green",$R52="High")</formula>
    </cfRule>
    <cfRule type="expression" dxfId="12666" priority="482" stopIfTrue="1">
      <formula>OR($R52="NI",$R52="Red",$R52="Low")</formula>
    </cfRule>
    <cfRule type="cellIs" dxfId="12665" priority="483" stopIfTrue="1" operator="equal">
      <formula>"PI"</formula>
    </cfRule>
    <cfRule type="expression" dxfId="12664" priority="484" stopIfTrue="1">
      <formula>OR($R52="LI",$R52="Yellow",$R52="Medium")</formula>
    </cfRule>
    <cfRule type="expression" dxfId="12663" priority="485" stopIfTrue="1">
      <formula>OR($R52="NY",$R52="Not Yet")</formula>
    </cfRule>
    <cfRule type="cellIs" dxfId="12662" priority="486" stopIfTrue="1" operator="equal">
      <formula>"Out of Scope"</formula>
    </cfRule>
  </conditionalFormatting>
  <conditionalFormatting sqref="H65:L65">
    <cfRule type="expression" dxfId="12661" priority="475" stopIfTrue="1">
      <formula>OR(H65="FI",H65="Green",H65="High")</formula>
    </cfRule>
    <cfRule type="expression" dxfId="12660" priority="476" stopIfTrue="1">
      <formula>OR(H65="NI",H65="Red",H65="Low")</formula>
    </cfRule>
    <cfRule type="cellIs" dxfId="12659" priority="477" stopIfTrue="1" operator="equal">
      <formula>"PI"</formula>
    </cfRule>
    <cfRule type="expression" dxfId="12658" priority="478" stopIfTrue="1">
      <formula>OR(H65="LI",H65="Yellow",H65="Medium")</formula>
    </cfRule>
    <cfRule type="expression" dxfId="12657" priority="479" stopIfTrue="1">
      <formula>OR(H65="NY",H65="Not Yet")</formula>
    </cfRule>
    <cfRule type="cellIs" dxfId="12656" priority="480" stopIfTrue="1" operator="equal">
      <formula>"Out of Scope"</formula>
    </cfRule>
  </conditionalFormatting>
  <conditionalFormatting sqref="I65">
    <cfRule type="expression" dxfId="12655" priority="469" stopIfTrue="1">
      <formula>OR($R65="FI",$R65="Green",$R65="High")</formula>
    </cfRule>
    <cfRule type="expression" dxfId="12654" priority="470" stopIfTrue="1">
      <formula>OR($R65="NI",$R65="Red",$R65="Low")</formula>
    </cfRule>
    <cfRule type="cellIs" dxfId="12653" priority="471" stopIfTrue="1" operator="equal">
      <formula>"PI"</formula>
    </cfRule>
    <cfRule type="expression" dxfId="12652" priority="472" stopIfTrue="1">
      <formula>OR($R65="LI",$R65="Yellow",$R65="Medium")</formula>
    </cfRule>
    <cfRule type="expression" dxfId="12651" priority="473" stopIfTrue="1">
      <formula>OR($R65="NY",$R65="Not Yet")</formula>
    </cfRule>
    <cfRule type="cellIs" dxfId="12650" priority="474" stopIfTrue="1" operator="equal">
      <formula>"Out of Scope"</formula>
    </cfRule>
  </conditionalFormatting>
  <conditionalFormatting sqref="J65">
    <cfRule type="expression" dxfId="12649" priority="463" stopIfTrue="1">
      <formula>OR($R65="FI",$R65="Green",$R65="High")</formula>
    </cfRule>
    <cfRule type="expression" dxfId="12648" priority="464" stopIfTrue="1">
      <formula>OR($R65="NI",$R65="Red",$R65="Low")</formula>
    </cfRule>
    <cfRule type="cellIs" dxfId="12647" priority="465" stopIfTrue="1" operator="equal">
      <formula>"PI"</formula>
    </cfRule>
    <cfRule type="expression" dxfId="12646" priority="466" stopIfTrue="1">
      <formula>OR($R65="LI",$R65="Yellow",$R65="Medium")</formula>
    </cfRule>
    <cfRule type="expression" dxfId="12645" priority="467" stopIfTrue="1">
      <formula>OR($R65="NY",$R65="Not Yet")</formula>
    </cfRule>
    <cfRule type="cellIs" dxfId="12644" priority="468" stopIfTrue="1" operator="equal">
      <formula>"Out of Scope"</formula>
    </cfRule>
  </conditionalFormatting>
  <conditionalFormatting sqref="K65">
    <cfRule type="expression" dxfId="12643" priority="457" stopIfTrue="1">
      <formula>OR($R65="FI",$R65="Green",$R65="High")</formula>
    </cfRule>
    <cfRule type="expression" dxfId="12642" priority="458" stopIfTrue="1">
      <formula>OR($R65="NI",$R65="Red",$R65="Low")</formula>
    </cfRule>
    <cfRule type="cellIs" dxfId="12641" priority="459" stopIfTrue="1" operator="equal">
      <formula>"PI"</formula>
    </cfRule>
    <cfRule type="expression" dxfId="12640" priority="460" stopIfTrue="1">
      <formula>OR($R65="LI",$R65="Yellow",$R65="Medium")</formula>
    </cfRule>
    <cfRule type="expression" dxfId="12639" priority="461" stopIfTrue="1">
      <formula>OR($R65="NY",$R65="Not Yet")</formula>
    </cfRule>
    <cfRule type="cellIs" dxfId="12638" priority="462" stopIfTrue="1" operator="equal">
      <formula>"Out of Scope"</formula>
    </cfRule>
  </conditionalFormatting>
  <conditionalFormatting sqref="L65">
    <cfRule type="expression" dxfId="12637" priority="451" stopIfTrue="1">
      <formula>OR($R65="FI",$R65="Green",$R65="High")</formula>
    </cfRule>
    <cfRule type="expression" dxfId="12636" priority="452" stopIfTrue="1">
      <formula>OR($R65="NI",$R65="Red",$R65="Low")</formula>
    </cfRule>
    <cfRule type="cellIs" dxfId="12635" priority="453" stopIfTrue="1" operator="equal">
      <formula>"PI"</formula>
    </cfRule>
    <cfRule type="expression" dxfId="12634" priority="454" stopIfTrue="1">
      <formula>OR($R65="LI",$R65="Yellow",$R65="Medium")</formula>
    </cfRule>
    <cfRule type="expression" dxfId="12633" priority="455" stopIfTrue="1">
      <formula>OR($R65="NY",$R65="Not Yet")</formula>
    </cfRule>
    <cfRule type="cellIs" dxfId="12632" priority="456" stopIfTrue="1" operator="equal">
      <formula>"Out of Scope"</formula>
    </cfRule>
  </conditionalFormatting>
  <conditionalFormatting sqref="H77:L77">
    <cfRule type="expression" dxfId="12631" priority="445" stopIfTrue="1">
      <formula>OR(H77="FI",H77="Green",H77="High")</formula>
    </cfRule>
    <cfRule type="expression" dxfId="12630" priority="446" stopIfTrue="1">
      <formula>OR(H77="NI",H77="Red",H77="Low")</formula>
    </cfRule>
    <cfRule type="cellIs" dxfId="12629" priority="447" stopIfTrue="1" operator="equal">
      <formula>"PI"</formula>
    </cfRule>
    <cfRule type="expression" dxfId="12628" priority="448" stopIfTrue="1">
      <formula>OR(H77="LI",H77="Yellow",H77="Medium")</formula>
    </cfRule>
    <cfRule type="expression" dxfId="12627" priority="449" stopIfTrue="1">
      <formula>OR(H77="NY",H77="Not Yet")</formula>
    </cfRule>
    <cfRule type="cellIs" dxfId="12626" priority="450" stopIfTrue="1" operator="equal">
      <formula>"Out of Scope"</formula>
    </cfRule>
  </conditionalFormatting>
  <conditionalFormatting sqref="I77">
    <cfRule type="expression" dxfId="12625" priority="439" stopIfTrue="1">
      <formula>OR($R77="FI",$R77="Green",$R77="High")</formula>
    </cfRule>
    <cfRule type="expression" dxfId="12624" priority="440" stopIfTrue="1">
      <formula>OR($R77="NI",$R77="Red",$R77="Low")</formula>
    </cfRule>
    <cfRule type="cellIs" dxfId="12623" priority="441" stopIfTrue="1" operator="equal">
      <formula>"PI"</formula>
    </cfRule>
    <cfRule type="expression" dxfId="12622" priority="442" stopIfTrue="1">
      <formula>OR($R77="LI",$R77="Yellow",$R77="Medium")</formula>
    </cfRule>
    <cfRule type="expression" dxfId="12621" priority="443" stopIfTrue="1">
      <formula>OR($R77="NY",$R77="Not Yet")</formula>
    </cfRule>
    <cfRule type="cellIs" dxfId="12620" priority="444" stopIfTrue="1" operator="equal">
      <formula>"Out of Scope"</formula>
    </cfRule>
  </conditionalFormatting>
  <conditionalFormatting sqref="J77">
    <cfRule type="expression" dxfId="12619" priority="433" stopIfTrue="1">
      <formula>OR($R77="FI",$R77="Green",$R77="High")</formula>
    </cfRule>
    <cfRule type="expression" dxfId="12618" priority="434" stopIfTrue="1">
      <formula>OR($R77="NI",$R77="Red",$R77="Low")</formula>
    </cfRule>
    <cfRule type="cellIs" dxfId="12617" priority="435" stopIfTrue="1" operator="equal">
      <formula>"PI"</formula>
    </cfRule>
    <cfRule type="expression" dxfId="12616" priority="436" stopIfTrue="1">
      <formula>OR($R77="LI",$R77="Yellow",$R77="Medium")</formula>
    </cfRule>
    <cfRule type="expression" dxfId="12615" priority="437" stopIfTrue="1">
      <formula>OR($R77="NY",$R77="Not Yet")</formula>
    </cfRule>
    <cfRule type="cellIs" dxfId="12614" priority="438" stopIfTrue="1" operator="equal">
      <formula>"Out of Scope"</formula>
    </cfRule>
  </conditionalFormatting>
  <conditionalFormatting sqref="K77">
    <cfRule type="expression" dxfId="12613" priority="427" stopIfTrue="1">
      <formula>OR($R77="FI",$R77="Green",$R77="High")</formula>
    </cfRule>
    <cfRule type="expression" dxfId="12612" priority="428" stopIfTrue="1">
      <formula>OR($R77="NI",$R77="Red",$R77="Low")</formula>
    </cfRule>
    <cfRule type="cellIs" dxfId="12611" priority="429" stopIfTrue="1" operator="equal">
      <formula>"PI"</formula>
    </cfRule>
    <cfRule type="expression" dxfId="12610" priority="430" stopIfTrue="1">
      <formula>OR($R77="LI",$R77="Yellow",$R77="Medium")</formula>
    </cfRule>
    <cfRule type="expression" dxfId="12609" priority="431" stopIfTrue="1">
      <formula>OR($R77="NY",$R77="Not Yet")</formula>
    </cfRule>
    <cfRule type="cellIs" dxfId="12608" priority="432" stopIfTrue="1" operator="equal">
      <formula>"Out of Scope"</formula>
    </cfRule>
  </conditionalFormatting>
  <conditionalFormatting sqref="L77">
    <cfRule type="expression" dxfId="12607" priority="421" stopIfTrue="1">
      <formula>OR($R77="FI",$R77="Green",$R77="High")</formula>
    </cfRule>
    <cfRule type="expression" dxfId="12606" priority="422" stopIfTrue="1">
      <formula>OR($R77="NI",$R77="Red",$R77="Low")</formula>
    </cfRule>
    <cfRule type="cellIs" dxfId="12605" priority="423" stopIfTrue="1" operator="equal">
      <formula>"PI"</formula>
    </cfRule>
    <cfRule type="expression" dxfId="12604" priority="424" stopIfTrue="1">
      <formula>OR($R77="LI",$R77="Yellow",$R77="Medium")</formula>
    </cfRule>
    <cfRule type="expression" dxfId="12603" priority="425" stopIfTrue="1">
      <formula>OR($R77="NY",$R77="Not Yet")</formula>
    </cfRule>
    <cfRule type="cellIs" dxfId="12602" priority="426" stopIfTrue="1" operator="equal">
      <formula>"Out of Scope"</formula>
    </cfRule>
  </conditionalFormatting>
  <conditionalFormatting sqref="H89:L89">
    <cfRule type="expression" dxfId="12601" priority="415" stopIfTrue="1">
      <formula>OR(H89="FI",H89="Green",H89="High")</formula>
    </cfRule>
    <cfRule type="expression" dxfId="12600" priority="416" stopIfTrue="1">
      <formula>OR(H89="NI",H89="Red",H89="Low")</formula>
    </cfRule>
    <cfRule type="cellIs" dxfId="12599" priority="417" stopIfTrue="1" operator="equal">
      <formula>"PI"</formula>
    </cfRule>
    <cfRule type="expression" dxfId="12598" priority="418" stopIfTrue="1">
      <formula>OR(H89="LI",H89="Yellow",H89="Medium")</formula>
    </cfRule>
    <cfRule type="expression" dxfId="12597" priority="419" stopIfTrue="1">
      <formula>OR(H89="NY",H89="Not Yet")</formula>
    </cfRule>
    <cfRule type="cellIs" dxfId="12596" priority="420" stopIfTrue="1" operator="equal">
      <formula>"Out of Scope"</formula>
    </cfRule>
  </conditionalFormatting>
  <conditionalFormatting sqref="I89">
    <cfRule type="expression" dxfId="12595" priority="409" stopIfTrue="1">
      <formula>OR($R89="FI",$R89="Green",$R89="High")</formula>
    </cfRule>
    <cfRule type="expression" dxfId="12594" priority="410" stopIfTrue="1">
      <formula>OR($R89="NI",$R89="Red",$R89="Low")</formula>
    </cfRule>
    <cfRule type="cellIs" dxfId="12593" priority="411" stopIfTrue="1" operator="equal">
      <formula>"PI"</formula>
    </cfRule>
    <cfRule type="expression" dxfId="12592" priority="412" stopIfTrue="1">
      <formula>OR($R89="LI",$R89="Yellow",$R89="Medium")</formula>
    </cfRule>
    <cfRule type="expression" dxfId="12591" priority="413" stopIfTrue="1">
      <formula>OR($R89="NY",$R89="Not Yet")</formula>
    </cfRule>
    <cfRule type="cellIs" dxfId="12590" priority="414" stopIfTrue="1" operator="equal">
      <formula>"Out of Scope"</formula>
    </cfRule>
  </conditionalFormatting>
  <conditionalFormatting sqref="J89">
    <cfRule type="expression" dxfId="12589" priority="403" stopIfTrue="1">
      <formula>OR($R89="FI",$R89="Green",$R89="High")</formula>
    </cfRule>
    <cfRule type="expression" dxfId="12588" priority="404" stopIfTrue="1">
      <formula>OR($R89="NI",$R89="Red",$R89="Low")</formula>
    </cfRule>
    <cfRule type="cellIs" dxfId="12587" priority="405" stopIfTrue="1" operator="equal">
      <formula>"PI"</formula>
    </cfRule>
    <cfRule type="expression" dxfId="12586" priority="406" stopIfTrue="1">
      <formula>OR($R89="LI",$R89="Yellow",$R89="Medium")</formula>
    </cfRule>
    <cfRule type="expression" dxfId="12585" priority="407" stopIfTrue="1">
      <formula>OR($R89="NY",$R89="Not Yet")</formula>
    </cfRule>
    <cfRule type="cellIs" dxfId="12584" priority="408" stopIfTrue="1" operator="equal">
      <formula>"Out of Scope"</formula>
    </cfRule>
  </conditionalFormatting>
  <conditionalFormatting sqref="K89">
    <cfRule type="expression" dxfId="12583" priority="397" stopIfTrue="1">
      <formula>OR($R89="FI",$R89="Green",$R89="High")</formula>
    </cfRule>
    <cfRule type="expression" dxfId="12582" priority="398" stopIfTrue="1">
      <formula>OR($R89="NI",$R89="Red",$R89="Low")</formula>
    </cfRule>
    <cfRule type="cellIs" dxfId="12581" priority="399" stopIfTrue="1" operator="equal">
      <formula>"PI"</formula>
    </cfRule>
    <cfRule type="expression" dxfId="12580" priority="400" stopIfTrue="1">
      <formula>OR($R89="LI",$R89="Yellow",$R89="Medium")</formula>
    </cfRule>
    <cfRule type="expression" dxfId="12579" priority="401" stopIfTrue="1">
      <formula>OR($R89="NY",$R89="Not Yet")</formula>
    </cfRule>
    <cfRule type="cellIs" dxfId="12578" priority="402" stopIfTrue="1" operator="equal">
      <formula>"Out of Scope"</formula>
    </cfRule>
  </conditionalFormatting>
  <conditionalFormatting sqref="L89">
    <cfRule type="expression" dxfId="12577" priority="391" stopIfTrue="1">
      <formula>OR($R89="FI",$R89="Green",$R89="High")</formula>
    </cfRule>
    <cfRule type="expression" dxfId="12576" priority="392" stopIfTrue="1">
      <formula>OR($R89="NI",$R89="Red",$R89="Low")</formula>
    </cfRule>
    <cfRule type="cellIs" dxfId="12575" priority="393" stopIfTrue="1" operator="equal">
      <formula>"PI"</formula>
    </cfRule>
    <cfRule type="expression" dxfId="12574" priority="394" stopIfTrue="1">
      <formula>OR($R89="LI",$R89="Yellow",$R89="Medium")</formula>
    </cfRule>
    <cfRule type="expression" dxfId="12573" priority="395" stopIfTrue="1">
      <formula>OR($R89="NY",$R89="Not Yet")</formula>
    </cfRule>
    <cfRule type="cellIs" dxfId="12572" priority="396" stopIfTrue="1" operator="equal">
      <formula>"Out of Scope"</formula>
    </cfRule>
  </conditionalFormatting>
  <conditionalFormatting sqref="H101:L101">
    <cfRule type="expression" dxfId="12571" priority="385" stopIfTrue="1">
      <formula>OR(H101="FI",H101="Green",H101="High")</formula>
    </cfRule>
    <cfRule type="expression" dxfId="12570" priority="386" stopIfTrue="1">
      <formula>OR(H101="NI",H101="Red",H101="Low")</formula>
    </cfRule>
    <cfRule type="cellIs" dxfId="12569" priority="387" stopIfTrue="1" operator="equal">
      <formula>"PI"</formula>
    </cfRule>
    <cfRule type="expression" dxfId="12568" priority="388" stopIfTrue="1">
      <formula>OR(H101="LI",H101="Yellow",H101="Medium")</formula>
    </cfRule>
    <cfRule type="expression" dxfId="12567" priority="389" stopIfTrue="1">
      <formula>OR(H101="NY",H101="Not Yet")</formula>
    </cfRule>
    <cfRule type="cellIs" dxfId="12566" priority="390" stopIfTrue="1" operator="equal">
      <formula>"Out of Scope"</formula>
    </cfRule>
  </conditionalFormatting>
  <conditionalFormatting sqref="I101">
    <cfRule type="expression" dxfId="12565" priority="379" stopIfTrue="1">
      <formula>OR($R101="FI",$R101="Green",$R101="High")</formula>
    </cfRule>
    <cfRule type="expression" dxfId="12564" priority="380" stopIfTrue="1">
      <formula>OR($R101="NI",$R101="Red",$R101="Low")</formula>
    </cfRule>
    <cfRule type="cellIs" dxfId="12563" priority="381" stopIfTrue="1" operator="equal">
      <formula>"PI"</formula>
    </cfRule>
    <cfRule type="expression" dxfId="12562" priority="382" stopIfTrue="1">
      <formula>OR($R101="LI",$R101="Yellow",$R101="Medium")</formula>
    </cfRule>
    <cfRule type="expression" dxfId="12561" priority="383" stopIfTrue="1">
      <formula>OR($R101="NY",$R101="Not Yet")</formula>
    </cfRule>
    <cfRule type="cellIs" dxfId="12560" priority="384" stopIfTrue="1" operator="equal">
      <formula>"Out of Scope"</formula>
    </cfRule>
  </conditionalFormatting>
  <conditionalFormatting sqref="J101">
    <cfRule type="expression" dxfId="12559" priority="373" stopIfTrue="1">
      <formula>OR($R101="FI",$R101="Green",$R101="High")</formula>
    </cfRule>
    <cfRule type="expression" dxfId="12558" priority="374" stopIfTrue="1">
      <formula>OR($R101="NI",$R101="Red",$R101="Low")</formula>
    </cfRule>
    <cfRule type="cellIs" dxfId="12557" priority="375" stopIfTrue="1" operator="equal">
      <formula>"PI"</formula>
    </cfRule>
    <cfRule type="expression" dxfId="12556" priority="376" stopIfTrue="1">
      <formula>OR($R101="LI",$R101="Yellow",$R101="Medium")</formula>
    </cfRule>
    <cfRule type="expression" dxfId="12555" priority="377" stopIfTrue="1">
      <formula>OR($R101="NY",$R101="Not Yet")</formula>
    </cfRule>
    <cfRule type="cellIs" dxfId="12554" priority="378" stopIfTrue="1" operator="equal">
      <formula>"Out of Scope"</formula>
    </cfRule>
  </conditionalFormatting>
  <conditionalFormatting sqref="K101">
    <cfRule type="expression" dxfId="12553" priority="367" stopIfTrue="1">
      <formula>OR($R101="FI",$R101="Green",$R101="High")</formula>
    </cfRule>
    <cfRule type="expression" dxfId="12552" priority="368" stopIfTrue="1">
      <formula>OR($R101="NI",$R101="Red",$R101="Low")</formula>
    </cfRule>
    <cfRule type="cellIs" dxfId="12551" priority="369" stopIfTrue="1" operator="equal">
      <formula>"PI"</formula>
    </cfRule>
    <cfRule type="expression" dxfId="12550" priority="370" stopIfTrue="1">
      <formula>OR($R101="LI",$R101="Yellow",$R101="Medium")</formula>
    </cfRule>
    <cfRule type="expression" dxfId="12549" priority="371" stopIfTrue="1">
      <formula>OR($R101="NY",$R101="Not Yet")</formula>
    </cfRule>
    <cfRule type="cellIs" dxfId="12548" priority="372" stopIfTrue="1" operator="equal">
      <formula>"Out of Scope"</formula>
    </cfRule>
  </conditionalFormatting>
  <conditionalFormatting sqref="L101">
    <cfRule type="expression" dxfId="12547" priority="361" stopIfTrue="1">
      <formula>OR($R101="FI",$R101="Green",$R101="High")</formula>
    </cfRule>
    <cfRule type="expression" dxfId="12546" priority="362" stopIfTrue="1">
      <formula>OR($R101="NI",$R101="Red",$R101="Low")</formula>
    </cfRule>
    <cfRule type="cellIs" dxfId="12545" priority="363" stopIfTrue="1" operator="equal">
      <formula>"PI"</formula>
    </cfRule>
    <cfRule type="expression" dxfId="12544" priority="364" stopIfTrue="1">
      <formula>OR($R101="LI",$R101="Yellow",$R101="Medium")</formula>
    </cfRule>
    <cfRule type="expression" dxfId="12543" priority="365" stopIfTrue="1">
      <formula>OR($R101="NY",$R101="Not Yet")</formula>
    </cfRule>
    <cfRule type="cellIs" dxfId="12542" priority="366" stopIfTrue="1" operator="equal">
      <formula>"Out of Scope"</formula>
    </cfRule>
  </conditionalFormatting>
  <conditionalFormatting sqref="H113:L113">
    <cfRule type="expression" dxfId="12541" priority="355" stopIfTrue="1">
      <formula>OR(H113="FI",H113="Green",H113="High")</formula>
    </cfRule>
    <cfRule type="expression" dxfId="12540" priority="356" stopIfTrue="1">
      <formula>OR(H113="NI",H113="Red",H113="Low")</formula>
    </cfRule>
    <cfRule type="cellIs" dxfId="12539" priority="357" stopIfTrue="1" operator="equal">
      <formula>"PI"</formula>
    </cfRule>
    <cfRule type="expression" dxfId="12538" priority="358" stopIfTrue="1">
      <formula>OR(H113="LI",H113="Yellow",H113="Medium")</formula>
    </cfRule>
    <cfRule type="expression" dxfId="12537" priority="359" stopIfTrue="1">
      <formula>OR(H113="NY",H113="Not Yet")</formula>
    </cfRule>
    <cfRule type="cellIs" dxfId="12536" priority="360" stopIfTrue="1" operator="equal">
      <formula>"Out of Scope"</formula>
    </cfRule>
  </conditionalFormatting>
  <conditionalFormatting sqref="I113">
    <cfRule type="expression" dxfId="12535" priority="349" stopIfTrue="1">
      <formula>OR($R113="FI",$R113="Green",$R113="High")</formula>
    </cfRule>
    <cfRule type="expression" dxfId="12534" priority="350" stopIfTrue="1">
      <formula>OR($R113="NI",$R113="Red",$R113="Low")</formula>
    </cfRule>
    <cfRule type="cellIs" dxfId="12533" priority="351" stopIfTrue="1" operator="equal">
      <formula>"PI"</formula>
    </cfRule>
    <cfRule type="expression" dxfId="12532" priority="352" stopIfTrue="1">
      <formula>OR($R113="LI",$R113="Yellow",$R113="Medium")</formula>
    </cfRule>
    <cfRule type="expression" dxfId="12531" priority="353" stopIfTrue="1">
      <formula>OR($R113="NY",$R113="Not Yet")</formula>
    </cfRule>
    <cfRule type="cellIs" dxfId="12530" priority="354" stopIfTrue="1" operator="equal">
      <formula>"Out of Scope"</formula>
    </cfRule>
  </conditionalFormatting>
  <conditionalFormatting sqref="J113">
    <cfRule type="expression" dxfId="12529" priority="343" stopIfTrue="1">
      <formula>OR($R113="FI",$R113="Green",$R113="High")</formula>
    </cfRule>
    <cfRule type="expression" dxfId="12528" priority="344" stopIfTrue="1">
      <formula>OR($R113="NI",$R113="Red",$R113="Low")</formula>
    </cfRule>
    <cfRule type="cellIs" dxfId="12527" priority="345" stopIfTrue="1" operator="equal">
      <formula>"PI"</formula>
    </cfRule>
    <cfRule type="expression" dxfId="12526" priority="346" stopIfTrue="1">
      <formula>OR($R113="LI",$R113="Yellow",$R113="Medium")</formula>
    </cfRule>
    <cfRule type="expression" dxfId="12525" priority="347" stopIfTrue="1">
      <formula>OR($R113="NY",$R113="Not Yet")</formula>
    </cfRule>
    <cfRule type="cellIs" dxfId="12524" priority="348" stopIfTrue="1" operator="equal">
      <formula>"Out of Scope"</formula>
    </cfRule>
  </conditionalFormatting>
  <conditionalFormatting sqref="K113">
    <cfRule type="expression" dxfId="12523" priority="337" stopIfTrue="1">
      <formula>OR($R113="FI",$R113="Green",$R113="High")</formula>
    </cfRule>
    <cfRule type="expression" dxfId="12522" priority="338" stopIfTrue="1">
      <formula>OR($R113="NI",$R113="Red",$R113="Low")</formula>
    </cfRule>
    <cfRule type="cellIs" dxfId="12521" priority="339" stopIfTrue="1" operator="equal">
      <formula>"PI"</formula>
    </cfRule>
    <cfRule type="expression" dxfId="12520" priority="340" stopIfTrue="1">
      <formula>OR($R113="LI",$R113="Yellow",$R113="Medium")</formula>
    </cfRule>
    <cfRule type="expression" dxfId="12519" priority="341" stopIfTrue="1">
      <formula>OR($R113="NY",$R113="Not Yet")</formula>
    </cfRule>
    <cfRule type="cellIs" dxfId="12518" priority="342" stopIfTrue="1" operator="equal">
      <formula>"Out of Scope"</formula>
    </cfRule>
  </conditionalFormatting>
  <conditionalFormatting sqref="L113">
    <cfRule type="expression" dxfId="12517" priority="331" stopIfTrue="1">
      <formula>OR($R113="FI",$R113="Green",$R113="High")</formula>
    </cfRule>
    <cfRule type="expression" dxfId="12516" priority="332" stopIfTrue="1">
      <formula>OR($R113="NI",$R113="Red",$R113="Low")</formula>
    </cfRule>
    <cfRule type="cellIs" dxfId="12515" priority="333" stopIfTrue="1" operator="equal">
      <formula>"PI"</formula>
    </cfRule>
    <cfRule type="expression" dxfId="12514" priority="334" stopIfTrue="1">
      <formula>OR($R113="LI",$R113="Yellow",$R113="Medium")</formula>
    </cfRule>
    <cfRule type="expression" dxfId="12513" priority="335" stopIfTrue="1">
      <formula>OR($R113="NY",$R113="Not Yet")</formula>
    </cfRule>
    <cfRule type="cellIs" dxfId="12512" priority="336" stopIfTrue="1" operator="equal">
      <formula>"Out of Scope"</formula>
    </cfRule>
  </conditionalFormatting>
  <conditionalFormatting sqref="H124:L124">
    <cfRule type="expression" dxfId="12511" priority="325" stopIfTrue="1">
      <formula>OR(H124="FI",H124="Green",H124="High")</formula>
    </cfRule>
    <cfRule type="expression" dxfId="12510" priority="326" stopIfTrue="1">
      <formula>OR(H124="NI",H124="Red",H124="Low")</formula>
    </cfRule>
    <cfRule type="cellIs" dxfId="12509" priority="327" stopIfTrue="1" operator="equal">
      <formula>"PI"</formula>
    </cfRule>
    <cfRule type="expression" dxfId="12508" priority="328" stopIfTrue="1">
      <formula>OR(H124="LI",H124="Yellow",H124="Medium")</formula>
    </cfRule>
    <cfRule type="expression" dxfId="12507" priority="329" stopIfTrue="1">
      <formula>OR(H124="NY",H124="Not Yet")</formula>
    </cfRule>
    <cfRule type="cellIs" dxfId="12506" priority="330" stopIfTrue="1" operator="equal">
      <formula>"Out of Scope"</formula>
    </cfRule>
  </conditionalFormatting>
  <conditionalFormatting sqref="I124">
    <cfRule type="expression" dxfId="12505" priority="319" stopIfTrue="1">
      <formula>OR($R124="FI",$R124="Green",$R124="High")</formula>
    </cfRule>
    <cfRule type="expression" dxfId="12504" priority="320" stopIfTrue="1">
      <formula>OR($R124="NI",$R124="Red",$R124="Low")</formula>
    </cfRule>
    <cfRule type="cellIs" dxfId="12503" priority="321" stopIfTrue="1" operator="equal">
      <formula>"PI"</formula>
    </cfRule>
    <cfRule type="expression" dxfId="12502" priority="322" stopIfTrue="1">
      <formula>OR($R124="LI",$R124="Yellow",$R124="Medium")</formula>
    </cfRule>
    <cfRule type="expression" dxfId="12501" priority="323" stopIfTrue="1">
      <formula>OR($R124="NY",$R124="Not Yet")</formula>
    </cfRule>
    <cfRule type="cellIs" dxfId="12500" priority="324" stopIfTrue="1" operator="equal">
      <formula>"Out of Scope"</formula>
    </cfRule>
  </conditionalFormatting>
  <conditionalFormatting sqref="J124">
    <cfRule type="expression" dxfId="12499" priority="313" stopIfTrue="1">
      <formula>OR($R124="FI",$R124="Green",$R124="High")</formula>
    </cfRule>
    <cfRule type="expression" dxfId="12498" priority="314" stopIfTrue="1">
      <formula>OR($R124="NI",$R124="Red",$R124="Low")</formula>
    </cfRule>
    <cfRule type="cellIs" dxfId="12497" priority="315" stopIfTrue="1" operator="equal">
      <formula>"PI"</formula>
    </cfRule>
    <cfRule type="expression" dxfId="12496" priority="316" stopIfTrue="1">
      <formula>OR($R124="LI",$R124="Yellow",$R124="Medium")</formula>
    </cfRule>
    <cfRule type="expression" dxfId="12495" priority="317" stopIfTrue="1">
      <formula>OR($R124="NY",$R124="Not Yet")</formula>
    </cfRule>
    <cfRule type="cellIs" dxfId="12494" priority="318" stopIfTrue="1" operator="equal">
      <formula>"Out of Scope"</formula>
    </cfRule>
  </conditionalFormatting>
  <conditionalFormatting sqref="K124">
    <cfRule type="expression" dxfId="12493" priority="307" stopIfTrue="1">
      <formula>OR($R124="FI",$R124="Green",$R124="High")</formula>
    </cfRule>
    <cfRule type="expression" dxfId="12492" priority="308" stopIfTrue="1">
      <formula>OR($R124="NI",$R124="Red",$R124="Low")</formula>
    </cfRule>
    <cfRule type="cellIs" dxfId="12491" priority="309" stopIfTrue="1" operator="equal">
      <formula>"PI"</formula>
    </cfRule>
    <cfRule type="expression" dxfId="12490" priority="310" stopIfTrue="1">
      <formula>OR($R124="LI",$R124="Yellow",$R124="Medium")</formula>
    </cfRule>
    <cfRule type="expression" dxfId="12489" priority="311" stopIfTrue="1">
      <formula>OR($R124="NY",$R124="Not Yet")</formula>
    </cfRule>
    <cfRule type="cellIs" dxfId="12488" priority="312" stopIfTrue="1" operator="equal">
      <formula>"Out of Scope"</formula>
    </cfRule>
  </conditionalFormatting>
  <conditionalFormatting sqref="L124">
    <cfRule type="expression" dxfId="12487" priority="301" stopIfTrue="1">
      <formula>OR($R124="FI",$R124="Green",$R124="High")</formula>
    </cfRule>
    <cfRule type="expression" dxfId="12486" priority="302" stopIfTrue="1">
      <formula>OR($R124="NI",$R124="Red",$R124="Low")</formula>
    </cfRule>
    <cfRule type="cellIs" dxfId="12485" priority="303" stopIfTrue="1" operator="equal">
      <formula>"PI"</formula>
    </cfRule>
    <cfRule type="expression" dxfId="12484" priority="304" stopIfTrue="1">
      <formula>OR($R124="LI",$R124="Yellow",$R124="Medium")</formula>
    </cfRule>
    <cfRule type="expression" dxfId="12483" priority="305" stopIfTrue="1">
      <formula>OR($R124="NY",$R124="Not Yet")</formula>
    </cfRule>
    <cfRule type="cellIs" dxfId="12482" priority="306" stopIfTrue="1" operator="equal">
      <formula>"Out of Scope"</formula>
    </cfRule>
  </conditionalFormatting>
  <conditionalFormatting sqref="H135:L135">
    <cfRule type="expression" dxfId="12481" priority="295" stopIfTrue="1">
      <formula>OR(H135="FI",H135="Green",H135="High")</formula>
    </cfRule>
    <cfRule type="expression" dxfId="12480" priority="296" stopIfTrue="1">
      <formula>OR(H135="NI",H135="Red",H135="Low")</formula>
    </cfRule>
    <cfRule type="cellIs" dxfId="12479" priority="297" stopIfTrue="1" operator="equal">
      <formula>"PI"</formula>
    </cfRule>
    <cfRule type="expression" dxfId="12478" priority="298" stopIfTrue="1">
      <formula>OR(H135="LI",H135="Yellow",H135="Medium")</formula>
    </cfRule>
    <cfRule type="expression" dxfId="12477" priority="299" stopIfTrue="1">
      <formula>OR(H135="NY",H135="Not Yet")</formula>
    </cfRule>
    <cfRule type="cellIs" dxfId="12476" priority="300" stopIfTrue="1" operator="equal">
      <formula>"Out of Scope"</formula>
    </cfRule>
  </conditionalFormatting>
  <conditionalFormatting sqref="I135">
    <cfRule type="expression" dxfId="12475" priority="289" stopIfTrue="1">
      <formula>OR($R135="FI",$R135="Green",$R135="High")</formula>
    </cfRule>
    <cfRule type="expression" dxfId="12474" priority="290" stopIfTrue="1">
      <formula>OR($R135="NI",$R135="Red",$R135="Low")</formula>
    </cfRule>
    <cfRule type="cellIs" dxfId="12473" priority="291" stopIfTrue="1" operator="equal">
      <formula>"PI"</formula>
    </cfRule>
    <cfRule type="expression" dxfId="12472" priority="292" stopIfTrue="1">
      <formula>OR($R135="LI",$R135="Yellow",$R135="Medium")</formula>
    </cfRule>
    <cfRule type="expression" dxfId="12471" priority="293" stopIfTrue="1">
      <formula>OR($R135="NY",$R135="Not Yet")</formula>
    </cfRule>
    <cfRule type="cellIs" dxfId="12470" priority="294" stopIfTrue="1" operator="equal">
      <formula>"Out of Scope"</formula>
    </cfRule>
  </conditionalFormatting>
  <conditionalFormatting sqref="J135">
    <cfRule type="expression" dxfId="12469" priority="283" stopIfTrue="1">
      <formula>OR($R135="FI",$R135="Green",$R135="High")</formula>
    </cfRule>
    <cfRule type="expression" dxfId="12468" priority="284" stopIfTrue="1">
      <formula>OR($R135="NI",$R135="Red",$R135="Low")</formula>
    </cfRule>
    <cfRule type="cellIs" dxfId="12467" priority="285" stopIfTrue="1" operator="equal">
      <formula>"PI"</formula>
    </cfRule>
    <cfRule type="expression" dxfId="12466" priority="286" stopIfTrue="1">
      <formula>OR($R135="LI",$R135="Yellow",$R135="Medium")</formula>
    </cfRule>
    <cfRule type="expression" dxfId="12465" priority="287" stopIfTrue="1">
      <formula>OR($R135="NY",$R135="Not Yet")</formula>
    </cfRule>
    <cfRule type="cellIs" dxfId="12464" priority="288" stopIfTrue="1" operator="equal">
      <formula>"Out of Scope"</formula>
    </cfRule>
  </conditionalFormatting>
  <conditionalFormatting sqref="K135">
    <cfRule type="expression" dxfId="12463" priority="277" stopIfTrue="1">
      <formula>OR($R135="FI",$R135="Green",$R135="High")</formula>
    </cfRule>
    <cfRule type="expression" dxfId="12462" priority="278" stopIfTrue="1">
      <formula>OR($R135="NI",$R135="Red",$R135="Low")</formula>
    </cfRule>
    <cfRule type="cellIs" dxfId="12461" priority="279" stopIfTrue="1" operator="equal">
      <formula>"PI"</formula>
    </cfRule>
    <cfRule type="expression" dxfId="12460" priority="280" stopIfTrue="1">
      <formula>OR($R135="LI",$R135="Yellow",$R135="Medium")</formula>
    </cfRule>
    <cfRule type="expression" dxfId="12459" priority="281" stopIfTrue="1">
      <formula>OR($R135="NY",$R135="Not Yet")</formula>
    </cfRule>
    <cfRule type="cellIs" dxfId="12458" priority="282" stopIfTrue="1" operator="equal">
      <formula>"Out of Scope"</formula>
    </cfRule>
  </conditionalFormatting>
  <conditionalFormatting sqref="L135">
    <cfRule type="expression" dxfId="12457" priority="271" stopIfTrue="1">
      <formula>OR($R135="FI",$R135="Green",$R135="High")</formula>
    </cfRule>
    <cfRule type="expression" dxfId="12456" priority="272" stopIfTrue="1">
      <formula>OR($R135="NI",$R135="Red",$R135="Low")</formula>
    </cfRule>
    <cfRule type="cellIs" dxfId="12455" priority="273" stopIfTrue="1" operator="equal">
      <formula>"PI"</formula>
    </cfRule>
    <cfRule type="expression" dxfId="12454" priority="274" stopIfTrue="1">
      <formula>OR($R135="LI",$R135="Yellow",$R135="Medium")</formula>
    </cfRule>
    <cfRule type="expression" dxfId="12453" priority="275" stopIfTrue="1">
      <formula>OR($R135="NY",$R135="Not Yet")</formula>
    </cfRule>
    <cfRule type="cellIs" dxfId="12452" priority="276" stopIfTrue="1" operator="equal">
      <formula>"Out of Scope"</formula>
    </cfRule>
  </conditionalFormatting>
  <conditionalFormatting sqref="H146:L146">
    <cfRule type="expression" dxfId="12451" priority="265" stopIfTrue="1">
      <formula>OR(H146="FI",H146="Green",H146="High")</formula>
    </cfRule>
    <cfRule type="expression" dxfId="12450" priority="266" stopIfTrue="1">
      <formula>OR(H146="NI",H146="Red",H146="Low")</formula>
    </cfRule>
    <cfRule type="cellIs" dxfId="12449" priority="267" stopIfTrue="1" operator="equal">
      <formula>"PI"</formula>
    </cfRule>
    <cfRule type="expression" dxfId="12448" priority="268" stopIfTrue="1">
      <formula>OR(H146="LI",H146="Yellow",H146="Medium")</formula>
    </cfRule>
    <cfRule type="expression" dxfId="12447" priority="269" stopIfTrue="1">
      <formula>OR(H146="NY",H146="Not Yet")</formula>
    </cfRule>
    <cfRule type="cellIs" dxfId="12446" priority="270" stopIfTrue="1" operator="equal">
      <formula>"Out of Scope"</formula>
    </cfRule>
  </conditionalFormatting>
  <conditionalFormatting sqref="I146">
    <cfRule type="expression" dxfId="12445" priority="259" stopIfTrue="1">
      <formula>OR($R146="FI",$R146="Green",$R146="High")</formula>
    </cfRule>
    <cfRule type="expression" dxfId="12444" priority="260" stopIfTrue="1">
      <formula>OR($R146="NI",$R146="Red",$R146="Low")</formula>
    </cfRule>
    <cfRule type="cellIs" dxfId="12443" priority="261" stopIfTrue="1" operator="equal">
      <formula>"PI"</formula>
    </cfRule>
    <cfRule type="expression" dxfId="12442" priority="262" stopIfTrue="1">
      <formula>OR($R146="LI",$R146="Yellow",$R146="Medium")</formula>
    </cfRule>
    <cfRule type="expression" dxfId="12441" priority="263" stopIfTrue="1">
      <formula>OR($R146="NY",$R146="Not Yet")</formula>
    </cfRule>
    <cfRule type="cellIs" dxfId="12440" priority="264" stopIfTrue="1" operator="equal">
      <formula>"Out of Scope"</formula>
    </cfRule>
  </conditionalFormatting>
  <conditionalFormatting sqref="J146">
    <cfRule type="expression" dxfId="12439" priority="253" stopIfTrue="1">
      <formula>OR($R146="FI",$R146="Green",$R146="High")</formula>
    </cfRule>
    <cfRule type="expression" dxfId="12438" priority="254" stopIfTrue="1">
      <formula>OR($R146="NI",$R146="Red",$R146="Low")</formula>
    </cfRule>
    <cfRule type="cellIs" dxfId="12437" priority="255" stopIfTrue="1" operator="equal">
      <formula>"PI"</formula>
    </cfRule>
    <cfRule type="expression" dxfId="12436" priority="256" stopIfTrue="1">
      <formula>OR($R146="LI",$R146="Yellow",$R146="Medium")</formula>
    </cfRule>
    <cfRule type="expression" dxfId="12435" priority="257" stopIfTrue="1">
      <formula>OR($R146="NY",$R146="Not Yet")</formula>
    </cfRule>
    <cfRule type="cellIs" dxfId="12434" priority="258" stopIfTrue="1" operator="equal">
      <formula>"Out of Scope"</formula>
    </cfRule>
  </conditionalFormatting>
  <conditionalFormatting sqref="K146">
    <cfRule type="expression" dxfId="12433" priority="247" stopIfTrue="1">
      <formula>OR($R146="FI",$R146="Green",$R146="High")</formula>
    </cfRule>
    <cfRule type="expression" dxfId="12432" priority="248" stopIfTrue="1">
      <formula>OR($R146="NI",$R146="Red",$R146="Low")</formula>
    </cfRule>
    <cfRule type="cellIs" dxfId="12431" priority="249" stopIfTrue="1" operator="equal">
      <formula>"PI"</formula>
    </cfRule>
    <cfRule type="expression" dxfId="12430" priority="250" stopIfTrue="1">
      <formula>OR($R146="LI",$R146="Yellow",$R146="Medium")</formula>
    </cfRule>
    <cfRule type="expression" dxfId="12429" priority="251" stopIfTrue="1">
      <formula>OR($R146="NY",$R146="Not Yet")</formula>
    </cfRule>
    <cfRule type="cellIs" dxfId="12428" priority="252" stopIfTrue="1" operator="equal">
      <formula>"Out of Scope"</formula>
    </cfRule>
  </conditionalFormatting>
  <conditionalFormatting sqref="L146">
    <cfRule type="expression" dxfId="12427" priority="241" stopIfTrue="1">
      <formula>OR($R146="FI",$R146="Green",$R146="High")</formula>
    </cfRule>
    <cfRule type="expression" dxfId="12426" priority="242" stopIfTrue="1">
      <formula>OR($R146="NI",$R146="Red",$R146="Low")</formula>
    </cfRule>
    <cfRule type="cellIs" dxfId="12425" priority="243" stopIfTrue="1" operator="equal">
      <formula>"PI"</formula>
    </cfRule>
    <cfRule type="expression" dxfId="12424" priority="244" stopIfTrue="1">
      <formula>OR($R146="LI",$R146="Yellow",$R146="Medium")</formula>
    </cfRule>
    <cfRule type="expression" dxfId="12423" priority="245" stopIfTrue="1">
      <formula>OR($R146="NY",$R146="Not Yet")</formula>
    </cfRule>
    <cfRule type="cellIs" dxfId="12422" priority="246" stopIfTrue="1" operator="equal">
      <formula>"Out of Scope"</formula>
    </cfRule>
  </conditionalFormatting>
  <conditionalFormatting sqref="H156:L156">
    <cfRule type="expression" dxfId="12421" priority="235" stopIfTrue="1">
      <formula>OR(H156="FI",H156="Green",H156="High")</formula>
    </cfRule>
    <cfRule type="expression" dxfId="12420" priority="236" stopIfTrue="1">
      <formula>OR(H156="NI",H156="Red",H156="Low")</formula>
    </cfRule>
    <cfRule type="cellIs" dxfId="12419" priority="237" stopIfTrue="1" operator="equal">
      <formula>"PI"</formula>
    </cfRule>
    <cfRule type="expression" dxfId="12418" priority="238" stopIfTrue="1">
      <formula>OR(H156="LI",H156="Yellow",H156="Medium")</formula>
    </cfRule>
    <cfRule type="expression" dxfId="12417" priority="239" stopIfTrue="1">
      <formula>OR(H156="NY",H156="Not Yet")</formula>
    </cfRule>
    <cfRule type="cellIs" dxfId="12416" priority="240" stopIfTrue="1" operator="equal">
      <formula>"Out of Scope"</formula>
    </cfRule>
  </conditionalFormatting>
  <conditionalFormatting sqref="I156">
    <cfRule type="expression" dxfId="12415" priority="229" stopIfTrue="1">
      <formula>OR($R156="FI",$R156="Green",$R156="High")</formula>
    </cfRule>
    <cfRule type="expression" dxfId="12414" priority="230" stopIfTrue="1">
      <formula>OR($R156="NI",$R156="Red",$R156="Low")</formula>
    </cfRule>
    <cfRule type="cellIs" dxfId="12413" priority="231" stopIfTrue="1" operator="equal">
      <formula>"PI"</formula>
    </cfRule>
    <cfRule type="expression" dxfId="12412" priority="232" stopIfTrue="1">
      <formula>OR($R156="LI",$R156="Yellow",$R156="Medium")</formula>
    </cfRule>
    <cfRule type="expression" dxfId="12411" priority="233" stopIfTrue="1">
      <formula>OR($R156="NY",$R156="Not Yet")</formula>
    </cfRule>
    <cfRule type="cellIs" dxfId="12410" priority="234" stopIfTrue="1" operator="equal">
      <formula>"Out of Scope"</formula>
    </cfRule>
  </conditionalFormatting>
  <conditionalFormatting sqref="J156">
    <cfRule type="expression" dxfId="12409" priority="223" stopIfTrue="1">
      <formula>OR($R156="FI",$R156="Green",$R156="High")</formula>
    </cfRule>
    <cfRule type="expression" dxfId="12408" priority="224" stopIfTrue="1">
      <formula>OR($R156="NI",$R156="Red",$R156="Low")</formula>
    </cfRule>
    <cfRule type="cellIs" dxfId="12407" priority="225" stopIfTrue="1" operator="equal">
      <formula>"PI"</formula>
    </cfRule>
    <cfRule type="expression" dxfId="12406" priority="226" stopIfTrue="1">
      <formula>OR($R156="LI",$R156="Yellow",$R156="Medium")</formula>
    </cfRule>
    <cfRule type="expression" dxfId="12405" priority="227" stopIfTrue="1">
      <formula>OR($R156="NY",$R156="Not Yet")</formula>
    </cfRule>
    <cfRule type="cellIs" dxfId="12404" priority="228" stopIfTrue="1" operator="equal">
      <formula>"Out of Scope"</formula>
    </cfRule>
  </conditionalFormatting>
  <conditionalFormatting sqref="K156">
    <cfRule type="expression" dxfId="12403" priority="217" stopIfTrue="1">
      <formula>OR($R156="FI",$R156="Green",$R156="High")</formula>
    </cfRule>
    <cfRule type="expression" dxfId="12402" priority="218" stopIfTrue="1">
      <formula>OR($R156="NI",$R156="Red",$R156="Low")</formula>
    </cfRule>
    <cfRule type="cellIs" dxfId="12401" priority="219" stopIfTrue="1" operator="equal">
      <formula>"PI"</formula>
    </cfRule>
    <cfRule type="expression" dxfId="12400" priority="220" stopIfTrue="1">
      <formula>OR($R156="LI",$R156="Yellow",$R156="Medium")</formula>
    </cfRule>
    <cfRule type="expression" dxfId="12399" priority="221" stopIfTrue="1">
      <formula>OR($R156="NY",$R156="Not Yet")</formula>
    </cfRule>
    <cfRule type="cellIs" dxfId="12398" priority="222" stopIfTrue="1" operator="equal">
      <formula>"Out of Scope"</formula>
    </cfRule>
  </conditionalFormatting>
  <conditionalFormatting sqref="L156">
    <cfRule type="expression" dxfId="12397" priority="211" stopIfTrue="1">
      <formula>OR($R156="FI",$R156="Green",$R156="High")</formula>
    </cfRule>
    <cfRule type="expression" dxfId="12396" priority="212" stopIfTrue="1">
      <formula>OR($R156="NI",$R156="Red",$R156="Low")</formula>
    </cfRule>
    <cfRule type="cellIs" dxfId="12395" priority="213" stopIfTrue="1" operator="equal">
      <formula>"PI"</formula>
    </cfRule>
    <cfRule type="expression" dxfId="12394" priority="214" stopIfTrue="1">
      <formula>OR($R156="LI",$R156="Yellow",$R156="Medium")</formula>
    </cfRule>
    <cfRule type="expression" dxfId="12393" priority="215" stopIfTrue="1">
      <formula>OR($R156="NY",$R156="Not Yet")</formula>
    </cfRule>
    <cfRule type="cellIs" dxfId="12392" priority="216" stopIfTrue="1" operator="equal">
      <formula>"Out of Scope"</formula>
    </cfRule>
  </conditionalFormatting>
  <conditionalFormatting sqref="H166:L166">
    <cfRule type="expression" dxfId="12391" priority="205" stopIfTrue="1">
      <formula>OR(H166="FI",H166="Green",H166="High")</formula>
    </cfRule>
    <cfRule type="expression" dxfId="12390" priority="206" stopIfTrue="1">
      <formula>OR(H166="NI",H166="Red",H166="Low")</formula>
    </cfRule>
    <cfRule type="cellIs" dxfId="12389" priority="207" stopIfTrue="1" operator="equal">
      <formula>"PI"</formula>
    </cfRule>
    <cfRule type="expression" dxfId="12388" priority="208" stopIfTrue="1">
      <formula>OR(H166="LI",H166="Yellow",H166="Medium")</formula>
    </cfRule>
    <cfRule type="expression" dxfId="12387" priority="209" stopIfTrue="1">
      <formula>OR(H166="NY",H166="Not Yet")</formula>
    </cfRule>
    <cfRule type="cellIs" dxfId="12386" priority="210" stopIfTrue="1" operator="equal">
      <formula>"Out of Scope"</formula>
    </cfRule>
  </conditionalFormatting>
  <conditionalFormatting sqref="I166">
    <cfRule type="expression" dxfId="12385" priority="199" stopIfTrue="1">
      <formula>OR($R166="FI",$R166="Green",$R166="High")</formula>
    </cfRule>
    <cfRule type="expression" dxfId="12384" priority="200" stopIfTrue="1">
      <formula>OR($R166="NI",$R166="Red",$R166="Low")</formula>
    </cfRule>
    <cfRule type="cellIs" dxfId="12383" priority="201" stopIfTrue="1" operator="equal">
      <formula>"PI"</formula>
    </cfRule>
    <cfRule type="expression" dxfId="12382" priority="202" stopIfTrue="1">
      <formula>OR($R166="LI",$R166="Yellow",$R166="Medium")</formula>
    </cfRule>
    <cfRule type="expression" dxfId="12381" priority="203" stopIfTrue="1">
      <formula>OR($R166="NY",$R166="Not Yet")</formula>
    </cfRule>
    <cfRule type="cellIs" dxfId="12380" priority="204" stopIfTrue="1" operator="equal">
      <formula>"Out of Scope"</formula>
    </cfRule>
  </conditionalFormatting>
  <conditionalFormatting sqref="J166">
    <cfRule type="expression" dxfId="12379" priority="193" stopIfTrue="1">
      <formula>OR($R166="FI",$R166="Green",$R166="High")</formula>
    </cfRule>
    <cfRule type="expression" dxfId="12378" priority="194" stopIfTrue="1">
      <formula>OR($R166="NI",$R166="Red",$R166="Low")</formula>
    </cfRule>
    <cfRule type="cellIs" dxfId="12377" priority="195" stopIfTrue="1" operator="equal">
      <formula>"PI"</formula>
    </cfRule>
    <cfRule type="expression" dxfId="12376" priority="196" stopIfTrue="1">
      <formula>OR($R166="LI",$R166="Yellow",$R166="Medium")</formula>
    </cfRule>
    <cfRule type="expression" dxfId="12375" priority="197" stopIfTrue="1">
      <formula>OR($R166="NY",$R166="Not Yet")</formula>
    </cfRule>
    <cfRule type="cellIs" dxfId="12374" priority="198" stopIfTrue="1" operator="equal">
      <formula>"Out of Scope"</formula>
    </cfRule>
  </conditionalFormatting>
  <conditionalFormatting sqref="K166">
    <cfRule type="expression" dxfId="12373" priority="187" stopIfTrue="1">
      <formula>OR($R166="FI",$R166="Green",$R166="High")</formula>
    </cfRule>
    <cfRule type="expression" dxfId="12372" priority="188" stopIfTrue="1">
      <formula>OR($R166="NI",$R166="Red",$R166="Low")</formula>
    </cfRule>
    <cfRule type="cellIs" dxfId="12371" priority="189" stopIfTrue="1" operator="equal">
      <formula>"PI"</formula>
    </cfRule>
    <cfRule type="expression" dxfId="12370" priority="190" stopIfTrue="1">
      <formula>OR($R166="LI",$R166="Yellow",$R166="Medium")</formula>
    </cfRule>
    <cfRule type="expression" dxfId="12369" priority="191" stopIfTrue="1">
      <formula>OR($R166="NY",$R166="Not Yet")</formula>
    </cfRule>
    <cfRule type="cellIs" dxfId="12368" priority="192" stopIfTrue="1" operator="equal">
      <formula>"Out of Scope"</formula>
    </cfRule>
  </conditionalFormatting>
  <conditionalFormatting sqref="L166">
    <cfRule type="expression" dxfId="12367" priority="181" stopIfTrue="1">
      <formula>OR($R166="FI",$R166="Green",$R166="High")</formula>
    </cfRule>
    <cfRule type="expression" dxfId="12366" priority="182" stopIfTrue="1">
      <formula>OR($R166="NI",$R166="Red",$R166="Low")</formula>
    </cfRule>
    <cfRule type="cellIs" dxfId="12365" priority="183" stopIfTrue="1" operator="equal">
      <formula>"PI"</formula>
    </cfRule>
    <cfRule type="expression" dxfId="12364" priority="184" stopIfTrue="1">
      <formula>OR($R166="LI",$R166="Yellow",$R166="Medium")</formula>
    </cfRule>
    <cfRule type="expression" dxfId="12363" priority="185" stopIfTrue="1">
      <formula>OR($R166="NY",$R166="Not Yet")</formula>
    </cfRule>
    <cfRule type="cellIs" dxfId="12362" priority="186" stopIfTrue="1" operator="equal">
      <formula>"Out of Scope"</formula>
    </cfRule>
  </conditionalFormatting>
  <conditionalFormatting sqref="H177:L177">
    <cfRule type="expression" dxfId="12361" priority="175" stopIfTrue="1">
      <formula>OR(H177="FI",H177="Green",H177="High")</formula>
    </cfRule>
    <cfRule type="expression" dxfId="12360" priority="176" stopIfTrue="1">
      <formula>OR(H177="NI",H177="Red",H177="Low")</formula>
    </cfRule>
    <cfRule type="cellIs" dxfId="12359" priority="177" stopIfTrue="1" operator="equal">
      <formula>"PI"</formula>
    </cfRule>
    <cfRule type="expression" dxfId="12358" priority="178" stopIfTrue="1">
      <formula>OR(H177="LI",H177="Yellow",H177="Medium")</formula>
    </cfRule>
    <cfRule type="expression" dxfId="12357" priority="179" stopIfTrue="1">
      <formula>OR(H177="NY",H177="Not Yet")</formula>
    </cfRule>
    <cfRule type="cellIs" dxfId="12356" priority="180" stopIfTrue="1" operator="equal">
      <formula>"Out of Scope"</formula>
    </cfRule>
  </conditionalFormatting>
  <conditionalFormatting sqref="I177">
    <cfRule type="expression" dxfId="12355" priority="169" stopIfTrue="1">
      <formula>OR($R177="FI",$R177="Green",$R177="High")</formula>
    </cfRule>
    <cfRule type="expression" dxfId="12354" priority="170" stopIfTrue="1">
      <formula>OR($R177="NI",$R177="Red",$R177="Low")</formula>
    </cfRule>
    <cfRule type="cellIs" dxfId="12353" priority="171" stopIfTrue="1" operator="equal">
      <formula>"PI"</formula>
    </cfRule>
    <cfRule type="expression" dxfId="12352" priority="172" stopIfTrue="1">
      <formula>OR($R177="LI",$R177="Yellow",$R177="Medium")</formula>
    </cfRule>
    <cfRule type="expression" dxfId="12351" priority="173" stopIfTrue="1">
      <formula>OR($R177="NY",$R177="Not Yet")</formula>
    </cfRule>
    <cfRule type="cellIs" dxfId="12350" priority="174" stopIfTrue="1" operator="equal">
      <formula>"Out of Scope"</formula>
    </cfRule>
  </conditionalFormatting>
  <conditionalFormatting sqref="J177">
    <cfRule type="expression" dxfId="12349" priority="163" stopIfTrue="1">
      <formula>OR($R177="FI",$R177="Green",$R177="High")</formula>
    </cfRule>
    <cfRule type="expression" dxfId="12348" priority="164" stopIfTrue="1">
      <formula>OR($R177="NI",$R177="Red",$R177="Low")</formula>
    </cfRule>
    <cfRule type="cellIs" dxfId="12347" priority="165" stopIfTrue="1" operator="equal">
      <formula>"PI"</formula>
    </cfRule>
    <cfRule type="expression" dxfId="12346" priority="166" stopIfTrue="1">
      <formula>OR($R177="LI",$R177="Yellow",$R177="Medium")</formula>
    </cfRule>
    <cfRule type="expression" dxfId="12345" priority="167" stopIfTrue="1">
      <formula>OR($R177="NY",$R177="Not Yet")</formula>
    </cfRule>
    <cfRule type="cellIs" dxfId="12344" priority="168" stopIfTrue="1" operator="equal">
      <formula>"Out of Scope"</formula>
    </cfRule>
  </conditionalFormatting>
  <conditionalFormatting sqref="K177">
    <cfRule type="expression" dxfId="12343" priority="157" stopIfTrue="1">
      <formula>OR($R177="FI",$R177="Green",$R177="High")</formula>
    </cfRule>
    <cfRule type="expression" dxfId="12342" priority="158" stopIfTrue="1">
      <formula>OR($R177="NI",$R177="Red",$R177="Low")</formula>
    </cfRule>
    <cfRule type="cellIs" dxfId="12341" priority="159" stopIfTrue="1" operator="equal">
      <formula>"PI"</formula>
    </cfRule>
    <cfRule type="expression" dxfId="12340" priority="160" stopIfTrue="1">
      <formula>OR($R177="LI",$R177="Yellow",$R177="Medium")</formula>
    </cfRule>
    <cfRule type="expression" dxfId="12339" priority="161" stopIfTrue="1">
      <formula>OR($R177="NY",$R177="Not Yet")</formula>
    </cfRule>
    <cfRule type="cellIs" dxfId="12338" priority="162" stopIfTrue="1" operator="equal">
      <formula>"Out of Scope"</formula>
    </cfRule>
  </conditionalFormatting>
  <conditionalFormatting sqref="L177">
    <cfRule type="expression" dxfId="12337" priority="151" stopIfTrue="1">
      <formula>OR($R177="FI",$R177="Green",$R177="High")</formula>
    </cfRule>
    <cfRule type="expression" dxfId="12336" priority="152" stopIfTrue="1">
      <formula>OR($R177="NI",$R177="Red",$R177="Low")</formula>
    </cfRule>
    <cfRule type="cellIs" dxfId="12335" priority="153" stopIfTrue="1" operator="equal">
      <formula>"PI"</formula>
    </cfRule>
    <cfRule type="expression" dxfId="12334" priority="154" stopIfTrue="1">
      <formula>OR($R177="LI",$R177="Yellow",$R177="Medium")</formula>
    </cfRule>
    <cfRule type="expression" dxfId="12333" priority="155" stopIfTrue="1">
      <formula>OR($R177="NY",$R177="Not Yet")</formula>
    </cfRule>
    <cfRule type="cellIs" dxfId="12332" priority="156" stopIfTrue="1" operator="equal">
      <formula>"Out of Scope"</formula>
    </cfRule>
  </conditionalFormatting>
  <conditionalFormatting sqref="H188:L188">
    <cfRule type="expression" dxfId="12331" priority="145" stopIfTrue="1">
      <formula>OR(H188="FI",H188="Green",H188="High")</formula>
    </cfRule>
    <cfRule type="expression" dxfId="12330" priority="146" stopIfTrue="1">
      <formula>OR(H188="NI",H188="Red",H188="Low")</formula>
    </cfRule>
    <cfRule type="cellIs" dxfId="12329" priority="147" stopIfTrue="1" operator="equal">
      <formula>"PI"</formula>
    </cfRule>
    <cfRule type="expression" dxfId="12328" priority="148" stopIfTrue="1">
      <formula>OR(H188="LI",H188="Yellow",H188="Medium")</formula>
    </cfRule>
    <cfRule type="expression" dxfId="12327" priority="149" stopIfTrue="1">
      <formula>OR(H188="NY",H188="Not Yet")</formula>
    </cfRule>
    <cfRule type="cellIs" dxfId="12326" priority="150" stopIfTrue="1" operator="equal">
      <formula>"Out of Scope"</formula>
    </cfRule>
  </conditionalFormatting>
  <conditionalFormatting sqref="I188">
    <cfRule type="expression" dxfId="12325" priority="139" stopIfTrue="1">
      <formula>OR($R188="FI",$R188="Green",$R188="High")</formula>
    </cfRule>
    <cfRule type="expression" dxfId="12324" priority="140" stopIfTrue="1">
      <formula>OR($R188="NI",$R188="Red",$R188="Low")</formula>
    </cfRule>
    <cfRule type="cellIs" dxfId="12323" priority="141" stopIfTrue="1" operator="equal">
      <formula>"PI"</formula>
    </cfRule>
    <cfRule type="expression" dxfId="12322" priority="142" stopIfTrue="1">
      <formula>OR($R188="LI",$R188="Yellow",$R188="Medium")</formula>
    </cfRule>
    <cfRule type="expression" dxfId="12321" priority="143" stopIfTrue="1">
      <formula>OR($R188="NY",$R188="Not Yet")</formula>
    </cfRule>
    <cfRule type="cellIs" dxfId="12320" priority="144" stopIfTrue="1" operator="equal">
      <formula>"Out of Scope"</formula>
    </cfRule>
  </conditionalFormatting>
  <conditionalFormatting sqref="J188">
    <cfRule type="expression" dxfId="12319" priority="133" stopIfTrue="1">
      <formula>OR($R188="FI",$R188="Green",$R188="High")</formula>
    </cfRule>
    <cfRule type="expression" dxfId="12318" priority="134" stopIfTrue="1">
      <formula>OR($R188="NI",$R188="Red",$R188="Low")</formula>
    </cfRule>
    <cfRule type="cellIs" dxfId="12317" priority="135" stopIfTrue="1" operator="equal">
      <formula>"PI"</formula>
    </cfRule>
    <cfRule type="expression" dxfId="12316" priority="136" stopIfTrue="1">
      <formula>OR($R188="LI",$R188="Yellow",$R188="Medium")</formula>
    </cfRule>
    <cfRule type="expression" dxfId="12315" priority="137" stopIfTrue="1">
      <formula>OR($R188="NY",$R188="Not Yet")</formula>
    </cfRule>
    <cfRule type="cellIs" dxfId="12314" priority="138" stopIfTrue="1" operator="equal">
      <formula>"Out of Scope"</formula>
    </cfRule>
  </conditionalFormatting>
  <conditionalFormatting sqref="K188">
    <cfRule type="expression" dxfId="12313" priority="127" stopIfTrue="1">
      <formula>OR($R188="FI",$R188="Green",$R188="High")</formula>
    </cfRule>
    <cfRule type="expression" dxfId="12312" priority="128" stopIfTrue="1">
      <formula>OR($R188="NI",$R188="Red",$R188="Low")</formula>
    </cfRule>
    <cfRule type="cellIs" dxfId="12311" priority="129" stopIfTrue="1" operator="equal">
      <formula>"PI"</formula>
    </cfRule>
    <cfRule type="expression" dxfId="12310" priority="130" stopIfTrue="1">
      <formula>OR($R188="LI",$R188="Yellow",$R188="Medium")</formula>
    </cfRule>
    <cfRule type="expression" dxfId="12309" priority="131" stopIfTrue="1">
      <formula>OR($R188="NY",$R188="Not Yet")</formula>
    </cfRule>
    <cfRule type="cellIs" dxfId="12308" priority="132" stopIfTrue="1" operator="equal">
      <formula>"Out of Scope"</formula>
    </cfRule>
  </conditionalFormatting>
  <conditionalFormatting sqref="L188">
    <cfRule type="expression" dxfId="12307" priority="121" stopIfTrue="1">
      <formula>OR($R188="FI",$R188="Green",$R188="High")</formula>
    </cfRule>
    <cfRule type="expression" dxfId="12306" priority="122" stopIfTrue="1">
      <formula>OR($R188="NI",$R188="Red",$R188="Low")</formula>
    </cfRule>
    <cfRule type="cellIs" dxfId="12305" priority="123" stopIfTrue="1" operator="equal">
      <formula>"PI"</formula>
    </cfRule>
    <cfRule type="expression" dxfId="12304" priority="124" stopIfTrue="1">
      <formula>OR($R188="LI",$R188="Yellow",$R188="Medium")</formula>
    </cfRule>
    <cfRule type="expression" dxfId="12303" priority="125" stopIfTrue="1">
      <formula>OR($R188="NY",$R188="Not Yet")</formula>
    </cfRule>
    <cfRule type="cellIs" dxfId="12302" priority="126" stopIfTrue="1" operator="equal">
      <formula>"Out of Scope"</formula>
    </cfRule>
  </conditionalFormatting>
  <conditionalFormatting sqref="H198:L198">
    <cfRule type="expression" dxfId="12301" priority="115" stopIfTrue="1">
      <formula>OR(H198="FI",H198="Green",H198="High")</formula>
    </cfRule>
    <cfRule type="expression" dxfId="12300" priority="116" stopIfTrue="1">
      <formula>OR(H198="NI",H198="Red",H198="Low")</formula>
    </cfRule>
    <cfRule type="cellIs" dxfId="12299" priority="117" stopIfTrue="1" operator="equal">
      <formula>"PI"</formula>
    </cfRule>
    <cfRule type="expression" dxfId="12298" priority="118" stopIfTrue="1">
      <formula>OR(H198="LI",H198="Yellow",H198="Medium")</formula>
    </cfRule>
    <cfRule type="expression" dxfId="12297" priority="119" stopIfTrue="1">
      <formula>OR(H198="NY",H198="Not Yet")</formula>
    </cfRule>
    <cfRule type="cellIs" dxfId="12296" priority="120" stopIfTrue="1" operator="equal">
      <formula>"Out of Scope"</formula>
    </cfRule>
  </conditionalFormatting>
  <conditionalFormatting sqref="I198">
    <cfRule type="expression" dxfId="12295" priority="109" stopIfTrue="1">
      <formula>OR($R198="FI",$R198="Green",$R198="High")</formula>
    </cfRule>
    <cfRule type="expression" dxfId="12294" priority="110" stopIfTrue="1">
      <formula>OR($R198="NI",$R198="Red",$R198="Low")</formula>
    </cfRule>
    <cfRule type="cellIs" dxfId="12293" priority="111" stopIfTrue="1" operator="equal">
      <formula>"PI"</formula>
    </cfRule>
    <cfRule type="expression" dxfId="12292" priority="112" stopIfTrue="1">
      <formula>OR($R198="LI",$R198="Yellow",$R198="Medium")</formula>
    </cfRule>
    <cfRule type="expression" dxfId="12291" priority="113" stopIfTrue="1">
      <formula>OR($R198="NY",$R198="Not Yet")</formula>
    </cfRule>
    <cfRule type="cellIs" dxfId="12290" priority="114" stopIfTrue="1" operator="equal">
      <formula>"Out of Scope"</formula>
    </cfRule>
  </conditionalFormatting>
  <conditionalFormatting sqref="J198">
    <cfRule type="expression" dxfId="12289" priority="103" stopIfTrue="1">
      <formula>OR($R198="FI",$R198="Green",$R198="High")</formula>
    </cfRule>
    <cfRule type="expression" dxfId="12288" priority="104" stopIfTrue="1">
      <formula>OR($R198="NI",$R198="Red",$R198="Low")</formula>
    </cfRule>
    <cfRule type="cellIs" dxfId="12287" priority="105" stopIfTrue="1" operator="equal">
      <formula>"PI"</formula>
    </cfRule>
    <cfRule type="expression" dxfId="12286" priority="106" stopIfTrue="1">
      <formula>OR($R198="LI",$R198="Yellow",$R198="Medium")</formula>
    </cfRule>
    <cfRule type="expression" dxfId="12285" priority="107" stopIfTrue="1">
      <formula>OR($R198="NY",$R198="Not Yet")</formula>
    </cfRule>
    <cfRule type="cellIs" dxfId="12284" priority="108" stopIfTrue="1" operator="equal">
      <formula>"Out of Scope"</formula>
    </cfRule>
  </conditionalFormatting>
  <conditionalFormatting sqref="K198">
    <cfRule type="expression" dxfId="12283" priority="97" stopIfTrue="1">
      <formula>OR($R198="FI",$R198="Green",$R198="High")</formula>
    </cfRule>
    <cfRule type="expression" dxfId="12282" priority="98" stopIfTrue="1">
      <formula>OR($R198="NI",$R198="Red",$R198="Low")</formula>
    </cfRule>
    <cfRule type="cellIs" dxfId="12281" priority="99" stopIfTrue="1" operator="equal">
      <formula>"PI"</formula>
    </cfRule>
    <cfRule type="expression" dxfId="12280" priority="100" stopIfTrue="1">
      <formula>OR($R198="LI",$R198="Yellow",$R198="Medium")</formula>
    </cfRule>
    <cfRule type="expression" dxfId="12279" priority="101" stopIfTrue="1">
      <formula>OR($R198="NY",$R198="Not Yet")</formula>
    </cfRule>
    <cfRule type="cellIs" dxfId="12278" priority="102" stopIfTrue="1" operator="equal">
      <formula>"Out of Scope"</formula>
    </cfRule>
  </conditionalFormatting>
  <conditionalFormatting sqref="L198">
    <cfRule type="expression" dxfId="12277" priority="91" stopIfTrue="1">
      <formula>OR($R198="FI",$R198="Green",$R198="High")</formula>
    </cfRule>
    <cfRule type="expression" dxfId="12276" priority="92" stopIfTrue="1">
      <formula>OR($R198="NI",$R198="Red",$R198="Low")</formula>
    </cfRule>
    <cfRule type="cellIs" dxfId="12275" priority="93" stopIfTrue="1" operator="equal">
      <formula>"PI"</formula>
    </cfRule>
    <cfRule type="expression" dxfId="12274" priority="94" stopIfTrue="1">
      <formula>OR($R198="LI",$R198="Yellow",$R198="Medium")</formula>
    </cfRule>
    <cfRule type="expression" dxfId="12273" priority="95" stopIfTrue="1">
      <formula>OR($R198="NY",$R198="Not Yet")</formula>
    </cfRule>
    <cfRule type="cellIs" dxfId="12272" priority="96" stopIfTrue="1" operator="equal">
      <formula>"Out of Scope"</formula>
    </cfRule>
  </conditionalFormatting>
  <conditionalFormatting sqref="H208:L208">
    <cfRule type="expression" dxfId="12271" priority="85" stopIfTrue="1">
      <formula>OR(H208="FI",H208="Green",H208="High")</formula>
    </cfRule>
    <cfRule type="expression" dxfId="12270" priority="86" stopIfTrue="1">
      <formula>OR(H208="NI",H208="Red",H208="Low")</formula>
    </cfRule>
    <cfRule type="cellIs" dxfId="12269" priority="87" stopIfTrue="1" operator="equal">
      <formula>"PI"</formula>
    </cfRule>
    <cfRule type="expression" dxfId="12268" priority="88" stopIfTrue="1">
      <formula>OR(H208="LI",H208="Yellow",H208="Medium")</formula>
    </cfRule>
    <cfRule type="expression" dxfId="12267" priority="89" stopIfTrue="1">
      <formula>OR(H208="NY",H208="Not Yet")</formula>
    </cfRule>
    <cfRule type="cellIs" dxfId="12266" priority="90" stopIfTrue="1" operator="equal">
      <formula>"Out of Scope"</formula>
    </cfRule>
  </conditionalFormatting>
  <conditionalFormatting sqref="I208">
    <cfRule type="expression" dxfId="12265" priority="79" stopIfTrue="1">
      <formula>OR($R208="FI",$R208="Green",$R208="High")</formula>
    </cfRule>
    <cfRule type="expression" dxfId="12264" priority="80" stopIfTrue="1">
      <formula>OR($R208="NI",$R208="Red",$R208="Low")</formula>
    </cfRule>
    <cfRule type="cellIs" dxfId="12263" priority="81" stopIfTrue="1" operator="equal">
      <formula>"PI"</formula>
    </cfRule>
    <cfRule type="expression" dxfId="12262" priority="82" stopIfTrue="1">
      <formula>OR($R208="LI",$R208="Yellow",$R208="Medium")</formula>
    </cfRule>
    <cfRule type="expression" dxfId="12261" priority="83" stopIfTrue="1">
      <formula>OR($R208="NY",$R208="Not Yet")</formula>
    </cfRule>
    <cfRule type="cellIs" dxfId="12260" priority="84" stopIfTrue="1" operator="equal">
      <formula>"Out of Scope"</formula>
    </cfRule>
  </conditionalFormatting>
  <conditionalFormatting sqref="J208">
    <cfRule type="expression" dxfId="12259" priority="73" stopIfTrue="1">
      <formula>OR($R208="FI",$R208="Green",$R208="High")</formula>
    </cfRule>
    <cfRule type="expression" dxfId="12258" priority="74" stopIfTrue="1">
      <formula>OR($R208="NI",$R208="Red",$R208="Low")</formula>
    </cfRule>
    <cfRule type="cellIs" dxfId="12257" priority="75" stopIfTrue="1" operator="equal">
      <formula>"PI"</formula>
    </cfRule>
    <cfRule type="expression" dxfId="12256" priority="76" stopIfTrue="1">
      <formula>OR($R208="LI",$R208="Yellow",$R208="Medium")</formula>
    </cfRule>
    <cfRule type="expression" dxfId="12255" priority="77" stopIfTrue="1">
      <formula>OR($R208="NY",$R208="Not Yet")</formula>
    </cfRule>
    <cfRule type="cellIs" dxfId="12254" priority="78" stopIfTrue="1" operator="equal">
      <formula>"Out of Scope"</formula>
    </cfRule>
  </conditionalFormatting>
  <conditionalFormatting sqref="K208">
    <cfRule type="expression" dxfId="12253" priority="67" stopIfTrue="1">
      <formula>OR($R208="FI",$R208="Green",$R208="High")</formula>
    </cfRule>
    <cfRule type="expression" dxfId="12252" priority="68" stopIfTrue="1">
      <formula>OR($R208="NI",$R208="Red",$R208="Low")</formula>
    </cfRule>
    <cfRule type="cellIs" dxfId="12251" priority="69" stopIfTrue="1" operator="equal">
      <formula>"PI"</formula>
    </cfRule>
    <cfRule type="expression" dxfId="12250" priority="70" stopIfTrue="1">
      <formula>OR($R208="LI",$R208="Yellow",$R208="Medium")</formula>
    </cfRule>
    <cfRule type="expression" dxfId="12249" priority="71" stopIfTrue="1">
      <formula>OR($R208="NY",$R208="Not Yet")</formula>
    </cfRule>
    <cfRule type="cellIs" dxfId="12248" priority="72" stopIfTrue="1" operator="equal">
      <formula>"Out of Scope"</formula>
    </cfRule>
  </conditionalFormatting>
  <conditionalFormatting sqref="L208">
    <cfRule type="expression" dxfId="12247" priority="61" stopIfTrue="1">
      <formula>OR($R208="FI",$R208="Green",$R208="High")</formula>
    </cfRule>
    <cfRule type="expression" dxfId="12246" priority="62" stopIfTrue="1">
      <formula>OR($R208="NI",$R208="Red",$R208="Low")</formula>
    </cfRule>
    <cfRule type="cellIs" dxfId="12245" priority="63" stopIfTrue="1" operator="equal">
      <formula>"PI"</formula>
    </cfRule>
    <cfRule type="expression" dxfId="12244" priority="64" stopIfTrue="1">
      <formula>OR($R208="LI",$R208="Yellow",$R208="Medium")</formula>
    </cfRule>
    <cfRule type="expression" dxfId="12243" priority="65" stopIfTrue="1">
      <formula>OR($R208="NY",$R208="Not Yet")</formula>
    </cfRule>
    <cfRule type="cellIs" dxfId="12242" priority="66" stopIfTrue="1" operator="equal">
      <formula>"Out of Scope"</formula>
    </cfRule>
  </conditionalFormatting>
  <conditionalFormatting sqref="H220:L220">
    <cfRule type="expression" dxfId="12241" priority="55" stopIfTrue="1">
      <formula>OR(H220="FI",H220="Green",H220="High")</formula>
    </cfRule>
    <cfRule type="expression" dxfId="12240" priority="56" stopIfTrue="1">
      <formula>OR(H220="NI",H220="Red",H220="Low")</formula>
    </cfRule>
    <cfRule type="cellIs" dxfId="12239" priority="57" stopIfTrue="1" operator="equal">
      <formula>"PI"</formula>
    </cfRule>
    <cfRule type="expression" dxfId="12238" priority="58" stopIfTrue="1">
      <formula>OR(H220="LI",H220="Yellow",H220="Medium")</formula>
    </cfRule>
    <cfRule type="expression" dxfId="12237" priority="59" stopIfTrue="1">
      <formula>OR(H220="NY",H220="Not Yet")</formula>
    </cfRule>
    <cfRule type="cellIs" dxfId="12236" priority="60" stopIfTrue="1" operator="equal">
      <formula>"Out of Scope"</formula>
    </cfRule>
  </conditionalFormatting>
  <conditionalFormatting sqref="I220">
    <cfRule type="expression" dxfId="12235" priority="49" stopIfTrue="1">
      <formula>OR($R220="FI",$R220="Green",$R220="High")</formula>
    </cfRule>
    <cfRule type="expression" dxfId="12234" priority="50" stopIfTrue="1">
      <formula>OR($R220="NI",$R220="Red",$R220="Low")</formula>
    </cfRule>
    <cfRule type="cellIs" dxfId="12233" priority="51" stopIfTrue="1" operator="equal">
      <formula>"PI"</formula>
    </cfRule>
    <cfRule type="expression" dxfId="12232" priority="52" stopIfTrue="1">
      <formula>OR($R220="LI",$R220="Yellow",$R220="Medium")</formula>
    </cfRule>
    <cfRule type="expression" dxfId="12231" priority="53" stopIfTrue="1">
      <formula>OR($R220="NY",$R220="Not Yet")</formula>
    </cfRule>
    <cfRule type="cellIs" dxfId="12230" priority="54" stopIfTrue="1" operator="equal">
      <formula>"Out of Scope"</formula>
    </cfRule>
  </conditionalFormatting>
  <conditionalFormatting sqref="J220">
    <cfRule type="expression" dxfId="12229" priority="43" stopIfTrue="1">
      <formula>OR($R220="FI",$R220="Green",$R220="High")</formula>
    </cfRule>
    <cfRule type="expression" dxfId="12228" priority="44" stopIfTrue="1">
      <formula>OR($R220="NI",$R220="Red",$R220="Low")</formula>
    </cfRule>
    <cfRule type="cellIs" dxfId="12227" priority="45" stopIfTrue="1" operator="equal">
      <formula>"PI"</formula>
    </cfRule>
    <cfRule type="expression" dxfId="12226" priority="46" stopIfTrue="1">
      <formula>OR($R220="LI",$R220="Yellow",$R220="Medium")</formula>
    </cfRule>
    <cfRule type="expression" dxfId="12225" priority="47" stopIfTrue="1">
      <formula>OR($R220="NY",$R220="Not Yet")</formula>
    </cfRule>
    <cfRule type="cellIs" dxfId="12224" priority="48" stopIfTrue="1" operator="equal">
      <formula>"Out of Scope"</formula>
    </cfRule>
  </conditionalFormatting>
  <conditionalFormatting sqref="K220">
    <cfRule type="expression" dxfId="12223" priority="37" stopIfTrue="1">
      <formula>OR($R220="FI",$R220="Green",$R220="High")</formula>
    </cfRule>
    <cfRule type="expression" dxfId="12222" priority="38" stopIfTrue="1">
      <formula>OR($R220="NI",$R220="Red",$R220="Low")</formula>
    </cfRule>
    <cfRule type="cellIs" dxfId="12221" priority="39" stopIfTrue="1" operator="equal">
      <formula>"PI"</formula>
    </cfRule>
    <cfRule type="expression" dxfId="12220" priority="40" stopIfTrue="1">
      <formula>OR($R220="LI",$R220="Yellow",$R220="Medium")</formula>
    </cfRule>
    <cfRule type="expression" dxfId="12219" priority="41" stopIfTrue="1">
      <formula>OR($R220="NY",$R220="Not Yet")</formula>
    </cfRule>
    <cfRule type="cellIs" dxfId="12218" priority="42" stopIfTrue="1" operator="equal">
      <formula>"Out of Scope"</formula>
    </cfRule>
  </conditionalFormatting>
  <conditionalFormatting sqref="L220">
    <cfRule type="expression" dxfId="12217" priority="31" stopIfTrue="1">
      <formula>OR($R220="FI",$R220="Green",$R220="High")</formula>
    </cfRule>
    <cfRule type="expression" dxfId="12216" priority="32" stopIfTrue="1">
      <formula>OR($R220="NI",$R220="Red",$R220="Low")</formula>
    </cfRule>
    <cfRule type="cellIs" dxfId="12215" priority="33" stopIfTrue="1" operator="equal">
      <formula>"PI"</formula>
    </cfRule>
    <cfRule type="expression" dxfId="12214" priority="34" stopIfTrue="1">
      <formula>OR($R220="LI",$R220="Yellow",$R220="Medium")</formula>
    </cfRule>
    <cfRule type="expression" dxfId="12213" priority="35" stopIfTrue="1">
      <formula>OR($R220="NY",$R220="Not Yet")</formula>
    </cfRule>
    <cfRule type="cellIs" dxfId="12212" priority="36" stopIfTrue="1" operator="equal">
      <formula>"Out of Scope"</formula>
    </cfRule>
  </conditionalFormatting>
  <conditionalFormatting sqref="H231:L231">
    <cfRule type="expression" dxfId="12211" priority="25" stopIfTrue="1">
      <formula>OR(H231="FI",H231="Green",H231="High")</formula>
    </cfRule>
    <cfRule type="expression" dxfId="12210" priority="26" stopIfTrue="1">
      <formula>OR(H231="NI",H231="Red",H231="Low")</formula>
    </cfRule>
    <cfRule type="cellIs" dxfId="12209" priority="27" stopIfTrue="1" operator="equal">
      <formula>"PI"</formula>
    </cfRule>
    <cfRule type="expression" dxfId="12208" priority="28" stopIfTrue="1">
      <formula>OR(H231="LI",H231="Yellow",H231="Medium")</formula>
    </cfRule>
    <cfRule type="expression" dxfId="12207" priority="29" stopIfTrue="1">
      <formula>OR(H231="NY",H231="Not Yet")</formula>
    </cfRule>
    <cfRule type="cellIs" dxfId="12206" priority="30" stopIfTrue="1" operator="equal">
      <formula>"Out of Scope"</formula>
    </cfRule>
  </conditionalFormatting>
  <conditionalFormatting sqref="I231">
    <cfRule type="expression" dxfId="12205" priority="19" stopIfTrue="1">
      <formula>OR($R231="FI",$R231="Green",$R231="High")</formula>
    </cfRule>
    <cfRule type="expression" dxfId="12204" priority="20" stopIfTrue="1">
      <formula>OR($R231="NI",$R231="Red",$R231="Low")</formula>
    </cfRule>
    <cfRule type="cellIs" dxfId="12203" priority="21" stopIfTrue="1" operator="equal">
      <formula>"PI"</formula>
    </cfRule>
    <cfRule type="expression" dxfId="12202" priority="22" stopIfTrue="1">
      <formula>OR($R231="LI",$R231="Yellow",$R231="Medium")</formula>
    </cfRule>
    <cfRule type="expression" dxfId="12201" priority="23" stopIfTrue="1">
      <formula>OR($R231="NY",$R231="Not Yet")</formula>
    </cfRule>
    <cfRule type="cellIs" dxfId="12200" priority="24" stopIfTrue="1" operator="equal">
      <formula>"Out of Scope"</formula>
    </cfRule>
  </conditionalFormatting>
  <conditionalFormatting sqref="J231">
    <cfRule type="expression" dxfId="12199" priority="13" stopIfTrue="1">
      <formula>OR($R231="FI",$R231="Green",$R231="High")</formula>
    </cfRule>
    <cfRule type="expression" dxfId="12198" priority="14" stopIfTrue="1">
      <formula>OR($R231="NI",$R231="Red",$R231="Low")</formula>
    </cfRule>
    <cfRule type="cellIs" dxfId="12197" priority="15" stopIfTrue="1" operator="equal">
      <formula>"PI"</formula>
    </cfRule>
    <cfRule type="expression" dxfId="12196" priority="16" stopIfTrue="1">
      <formula>OR($R231="LI",$R231="Yellow",$R231="Medium")</formula>
    </cfRule>
    <cfRule type="expression" dxfId="12195" priority="17" stopIfTrue="1">
      <formula>OR($R231="NY",$R231="Not Yet")</formula>
    </cfRule>
    <cfRule type="cellIs" dxfId="12194" priority="18" stopIfTrue="1" operator="equal">
      <formula>"Out of Scope"</formula>
    </cfRule>
  </conditionalFormatting>
  <conditionalFormatting sqref="K231">
    <cfRule type="expression" dxfId="12193" priority="7" stopIfTrue="1">
      <formula>OR($R231="FI",$R231="Green",$R231="High")</formula>
    </cfRule>
    <cfRule type="expression" dxfId="12192" priority="8" stopIfTrue="1">
      <formula>OR($R231="NI",$R231="Red",$R231="Low")</formula>
    </cfRule>
    <cfRule type="cellIs" dxfId="12191" priority="9" stopIfTrue="1" operator="equal">
      <formula>"PI"</formula>
    </cfRule>
    <cfRule type="expression" dxfId="12190" priority="10" stopIfTrue="1">
      <formula>OR($R231="LI",$R231="Yellow",$R231="Medium")</formula>
    </cfRule>
    <cfRule type="expression" dxfId="12189" priority="11" stopIfTrue="1">
      <formula>OR($R231="NY",$R231="Not Yet")</formula>
    </cfRule>
    <cfRule type="cellIs" dxfId="12188" priority="12" stopIfTrue="1" operator="equal">
      <formula>"Out of Scope"</formula>
    </cfRule>
  </conditionalFormatting>
  <conditionalFormatting sqref="L231">
    <cfRule type="expression" dxfId="12187" priority="1" stopIfTrue="1">
      <formula>OR($R231="FI",$R231="Green",$R231="High")</formula>
    </cfRule>
    <cfRule type="expression" dxfId="12186" priority="2" stopIfTrue="1">
      <formula>OR($R231="NI",$R231="Red",$R231="Low")</formula>
    </cfRule>
    <cfRule type="cellIs" dxfId="12185" priority="3" stopIfTrue="1" operator="equal">
      <formula>"PI"</formula>
    </cfRule>
    <cfRule type="expression" dxfId="12184" priority="4" stopIfTrue="1">
      <formula>OR($R231="LI",$R231="Yellow",$R231="Medium")</formula>
    </cfRule>
    <cfRule type="expression" dxfId="12183" priority="5" stopIfTrue="1">
      <formula>OR($R231="NY",$R231="Not Yet")</formula>
    </cfRule>
    <cfRule type="cellIs" dxfId="12182" priority="6" stopIfTrue="1" operator="equal">
      <formula>"Out of Scope"</formula>
    </cfRule>
  </conditionalFormatting>
  <dataValidations count="9">
    <dataValidation type="list" allowBlank="1" showInputMessage="1" showErrorMessage="1" sqref="R222">
      <formula1>M238:M242</formula1>
    </dataValidation>
    <dataValidation type="list" allowBlank="1" showInputMessage="1" showErrorMessage="1" sqref="A1:R1">
      <formula1>PA_Rating</formula1>
    </dataValidation>
    <dataValidation type="list" allowBlank="1" showInputMessage="1" showErrorMessage="1" sqref="R4 R53 R102 R209">
      <formula1>Goal_Rating</formula1>
    </dataValidation>
    <dataValidation type="list" allowBlank="1" showInputMessage="1" showErrorMessage="1" sqref="R5 R17 R29 R41 R54 R66 R78 R90 R103 R114 R125 R136 R147 R157 R167 R178 R189 R199 R210 R221 H16:L16 H28:L28 H40:L40 H52:L52 H65:L65 H77:L77 H89:L89 H101:L101 H113:L113 H124:L124 H135:L135 H146:L146 H156:L156 H166:L166 H177:L177 H188:L188 H198:L198 H208:L208 H220:L220 H231:L231">
      <formula1>Practice_Characterization</formula1>
    </dataValidation>
    <dataValidation type="list" allowBlank="1" showInputMessage="1" showErrorMessage="1" sqref="A9:A16 A21:A28 A33:A40 A45:A52 A58:A65 A70:A77 A82:A89 A94:A101 A106:A113 A117:A124 A128:A135 A139:A146 A149:A156 A159:A166 A170:A177 A181:A188 A191:A198 A201:A208 A213:A220 A224:A231">
      <formula1>Status</formula1>
    </dataValidation>
    <dataValidation type="list" allowBlank="1" showInputMessage="1" showErrorMessage="1" sqref="R30:R31 R55:R56 R67:R68 R79:R80 R91:R92">
      <formula1>M45:M48</formula1>
    </dataValidation>
    <dataValidation type="list" allowBlank="1" showInputMessage="1" showErrorMessage="1" sqref="R42:R43">
      <formula1>M58:M60</formula1>
    </dataValidation>
    <dataValidation type="list" allowBlank="1" showInputMessage="1" showErrorMessage="1" sqref="R115 R137 R168 R179">
      <formula1>M129:M133</formula1>
    </dataValidation>
    <dataValidation type="list" allowBlank="1" showInputMessage="1" showErrorMessage="1" sqref="N9:O15 N21:O27 N33:O39 N45:O51 N58:O64 N70:O76 N82:O88 N94:O100 N106:O112 N117:O123 N128:O134 N139:O145 N149:O155 N159:O165 N170:O176 N181:O187 N191:O197 N201:O207 N213:O219 N224:O230">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0725"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0726"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0727"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0728"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0730"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Instructions!M272:M276</xm:f>
          </x14:formula1>
          <xm:sqref>R211</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indexed="57"/>
    <outlinePr summaryBelow="0" summaryRight="0"/>
    <pageSetUpPr fitToPage="1"/>
  </sheetPr>
  <dimension ref="A1:W703"/>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6" customWidth="1"/>
    <col min="19" max="19" width="11.42578125" style="321" customWidth="1"/>
    <col min="20" max="20" width="3.28515625" style="315" customWidth="1"/>
    <col min="21" max="21" width="3.140625" style="315" customWidth="1"/>
    <col min="22" max="22" width="7.28515625" style="315" customWidth="1"/>
    <col min="23" max="23" width="8.710937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7"/>
      <c r="T1" s="398"/>
      <c r="U1" s="395"/>
      <c r="V1" s="395"/>
      <c r="W1" s="395"/>
    </row>
    <row r="2" spans="1:23" s="305" customFormat="1" ht="34.5" hidden="1" customHeight="1" outlineLevel="2">
      <c r="A2" s="503" t="s">
        <v>937</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54">
      <c r="A4" s="233"/>
      <c r="B4" s="356" t="s">
        <v>420</v>
      </c>
      <c r="C4" s="357" t="s">
        <v>1088</v>
      </c>
      <c r="D4" s="283"/>
      <c r="E4" s="247"/>
      <c r="F4" s="247"/>
      <c r="G4" s="282"/>
      <c r="H4" s="347">
        <f>SUM(H5,H17)</f>
        <v>0</v>
      </c>
      <c r="I4" s="347">
        <f>SUM(I5,I17)</f>
        <v>0</v>
      </c>
      <c r="J4" s="347">
        <f>SUM(J5,J17)</f>
        <v>0</v>
      </c>
      <c r="K4" s="347">
        <f>SUM(K5,K17)</f>
        <v>0</v>
      </c>
      <c r="L4" s="347">
        <f>SUM(L5,L17)</f>
        <v>0</v>
      </c>
      <c r="M4" s="237"/>
      <c r="N4" s="237"/>
      <c r="O4" s="348">
        <f>SUM(H4:L4)/(COUNT(H4:L4)*2)</f>
        <v>0</v>
      </c>
      <c r="P4" s="282"/>
      <c r="Q4" s="247"/>
      <c r="R4" s="228"/>
      <c r="S4" s="349">
        <f>AVERAGE(S5:S28)</f>
        <v>0</v>
      </c>
      <c r="T4" s="380"/>
      <c r="U4" s="380"/>
      <c r="V4" s="380"/>
      <c r="W4" s="380"/>
    </row>
    <row r="5" spans="1:23" s="309" customFormat="1" ht="31.5" collapsed="1">
      <c r="A5" s="284"/>
      <c r="B5" s="341" t="s">
        <v>364</v>
      </c>
      <c r="C5" s="335" t="s">
        <v>1089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381"/>
      <c r="U5" s="381"/>
      <c r="V5" s="381"/>
      <c r="W5" s="381"/>
    </row>
    <row r="6" spans="1:23" s="310" customFormat="1" ht="51" hidden="1" outlineLevel="2">
      <c r="A6" s="2"/>
      <c r="B6" s="2"/>
      <c r="C6" s="337" t="s">
        <v>1090</v>
      </c>
      <c r="D6" s="191"/>
      <c r="E6" s="192"/>
      <c r="F6" s="192"/>
      <c r="G6" s="279"/>
      <c r="H6" s="193"/>
      <c r="I6" s="193"/>
      <c r="J6" s="193"/>
      <c r="K6" s="193"/>
      <c r="L6" s="193"/>
      <c r="M6" s="279"/>
      <c r="N6" s="193"/>
      <c r="O6" s="193"/>
      <c r="P6" s="279"/>
      <c r="Q6" s="192"/>
      <c r="R6" s="194"/>
      <c r="S6" s="382"/>
      <c r="T6" s="383"/>
      <c r="U6" s="396"/>
      <c r="V6" s="396"/>
      <c r="W6" s="396"/>
    </row>
    <row r="7" spans="1:23" s="310" customFormat="1" ht="102" hidden="1" outlineLevel="2">
      <c r="A7" s="2"/>
      <c r="B7" s="2"/>
      <c r="C7" s="337" t="s">
        <v>1091</v>
      </c>
      <c r="D7" s="191"/>
      <c r="E7" s="192"/>
      <c r="F7" s="192"/>
      <c r="G7" s="279"/>
      <c r="H7" s="193"/>
      <c r="I7" s="193"/>
      <c r="J7" s="193"/>
      <c r="K7" s="193"/>
      <c r="L7" s="193"/>
      <c r="M7" s="279"/>
      <c r="N7" s="193"/>
      <c r="O7" s="193"/>
      <c r="P7" s="279"/>
      <c r="Q7" s="192"/>
      <c r="R7" s="194"/>
      <c r="S7" s="382"/>
      <c r="T7" s="383"/>
      <c r="U7" s="396"/>
      <c r="V7" s="396"/>
      <c r="W7" s="396"/>
    </row>
    <row r="8" spans="1:23" s="310" customFormat="1" ht="165.75" hidden="1" outlineLevel="2">
      <c r="A8" s="4"/>
      <c r="B8" s="4"/>
      <c r="C8" s="337" t="s">
        <v>654</v>
      </c>
      <c r="D8" s="168"/>
      <c r="E8" s="181"/>
      <c r="F8" s="181"/>
      <c r="G8" s="287"/>
      <c r="H8" s="170"/>
      <c r="I8" s="170"/>
      <c r="J8" s="170"/>
      <c r="K8" s="170"/>
      <c r="L8" s="170"/>
      <c r="M8" s="288"/>
      <c r="N8" s="170"/>
      <c r="O8" s="170"/>
      <c r="P8" s="288"/>
      <c r="Q8" s="169"/>
      <c r="R8" s="177"/>
      <c r="S8" s="382"/>
      <c r="T8" s="383"/>
      <c r="U8" s="383"/>
      <c r="V8" s="383"/>
      <c r="W8" s="383"/>
    </row>
    <row r="9" spans="1:23" s="310" customFormat="1" hidden="1" outlineLevel="1">
      <c r="A9" s="174"/>
      <c r="B9" s="336">
        <v>1</v>
      </c>
      <c r="C9" s="175"/>
      <c r="D9" s="168"/>
      <c r="E9" s="169"/>
      <c r="F9" s="172"/>
      <c r="G9" s="257"/>
      <c r="H9" s="170"/>
      <c r="I9" s="170"/>
      <c r="J9" s="170"/>
      <c r="K9" s="170"/>
      <c r="L9" s="170"/>
      <c r="M9" s="288"/>
      <c r="N9" s="170"/>
      <c r="O9" s="170"/>
      <c r="P9" s="288"/>
      <c r="Q9" s="169"/>
      <c r="R9" s="177"/>
      <c r="S9" s="382"/>
      <c r="T9" s="383"/>
      <c r="U9" s="383"/>
      <c r="V9" s="383"/>
      <c r="W9" s="383"/>
    </row>
    <row r="10" spans="1:23" s="310" customFormat="1" hidden="1" outlineLevel="1">
      <c r="A10" s="174"/>
      <c r="B10" s="336">
        <v>2</v>
      </c>
      <c r="C10" s="175"/>
      <c r="D10" s="168"/>
      <c r="E10" s="169"/>
      <c r="F10" s="172"/>
      <c r="G10" s="257"/>
      <c r="H10" s="170"/>
      <c r="I10" s="170"/>
      <c r="J10" s="170"/>
      <c r="K10" s="170"/>
      <c r="L10" s="170"/>
      <c r="M10" s="288"/>
      <c r="N10" s="170"/>
      <c r="O10" s="170"/>
      <c r="P10" s="288"/>
      <c r="Q10" s="169"/>
      <c r="R10" s="177"/>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88"/>
      <c r="N11" s="170"/>
      <c r="O11" s="170"/>
      <c r="P11" s="288"/>
      <c r="Q11" s="169"/>
      <c r="R11" s="177"/>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88"/>
      <c r="N12" s="170"/>
      <c r="O12" s="170"/>
      <c r="P12" s="288"/>
      <c r="Q12" s="169"/>
      <c r="R12" s="177"/>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88"/>
      <c r="N13" s="170"/>
      <c r="O13" s="170"/>
      <c r="P13" s="288"/>
      <c r="Q13" s="169"/>
      <c r="R13" s="177"/>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88"/>
      <c r="N14" s="170"/>
      <c r="O14" s="170"/>
      <c r="P14" s="288"/>
      <c r="Q14" s="169"/>
      <c r="R14" s="177"/>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88"/>
      <c r="N15" s="170"/>
      <c r="O15" s="170"/>
      <c r="P15" s="288"/>
      <c r="Q15" s="169"/>
      <c r="R15" s="177"/>
      <c r="S15" s="382"/>
      <c r="T15" s="383"/>
      <c r="U15" s="383"/>
      <c r="V15" s="383"/>
      <c r="W15" s="383"/>
    </row>
    <row r="16" spans="1:23" s="310" customFormat="1" ht="60.75"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83"/>
      <c r="U16" s="383"/>
      <c r="V16" s="383"/>
      <c r="W16" s="383"/>
    </row>
    <row r="17" spans="1:23" s="309" customFormat="1" ht="31.5" collapsed="1">
      <c r="A17" s="284"/>
      <c r="B17" s="341" t="s">
        <v>365</v>
      </c>
      <c r="C17" s="335" t="s">
        <v>1092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51" hidden="1" outlineLevel="2">
      <c r="A18" s="2"/>
      <c r="B18" s="2"/>
      <c r="C18" s="337" t="s">
        <v>1090</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89.25" hidden="1" outlineLevel="2">
      <c r="A19" s="2"/>
      <c r="B19" s="2"/>
      <c r="C19" s="337" t="s">
        <v>1093</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79.25" hidden="1" customHeight="1" outlineLevel="2">
      <c r="A20" s="4"/>
      <c r="B20" s="4"/>
      <c r="C20" s="337" t="s">
        <v>655</v>
      </c>
      <c r="D20" s="168"/>
      <c r="E20" s="181"/>
      <c r="F20" s="181"/>
      <c r="G20" s="287"/>
      <c r="H20" s="170"/>
      <c r="I20" s="170"/>
      <c r="J20" s="170"/>
      <c r="K20" s="170"/>
      <c r="L20" s="170"/>
      <c r="M20" s="288"/>
      <c r="N20" s="170"/>
      <c r="O20" s="170"/>
      <c r="P20" s="288"/>
      <c r="Q20" s="169"/>
      <c r="R20" s="177"/>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88"/>
      <c r="N21" s="170"/>
      <c r="O21" s="170"/>
      <c r="P21" s="288"/>
      <c r="Q21" s="169"/>
      <c r="R21" s="177"/>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88"/>
      <c r="N22" s="170"/>
      <c r="O22" s="170"/>
      <c r="P22" s="288"/>
      <c r="Q22" s="169"/>
      <c r="R22" s="177"/>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88"/>
      <c r="N23" s="170"/>
      <c r="O23" s="170"/>
      <c r="P23" s="288"/>
      <c r="Q23" s="169"/>
      <c r="R23" s="177"/>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88"/>
      <c r="N24" s="170"/>
      <c r="O24" s="170"/>
      <c r="P24" s="288"/>
      <c r="Q24" s="169"/>
      <c r="R24" s="177"/>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88"/>
      <c r="N25" s="170"/>
      <c r="O25" s="170"/>
      <c r="P25" s="288"/>
      <c r="Q25" s="169"/>
      <c r="R25" s="177"/>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88"/>
      <c r="N26" s="170"/>
      <c r="O26" s="170"/>
      <c r="P26" s="288"/>
      <c r="Q26" s="169"/>
      <c r="R26" s="177"/>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88"/>
      <c r="N27" s="170"/>
      <c r="O27" s="170"/>
      <c r="P27" s="288"/>
      <c r="Q27" s="169"/>
      <c r="R27" s="177"/>
      <c r="S27" s="382"/>
      <c r="T27" s="383"/>
      <c r="U27" s="383"/>
      <c r="V27" s="383"/>
      <c r="W27" s="383"/>
    </row>
    <row r="28" spans="1:23" s="310" customFormat="1" ht="60.75"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83"/>
      <c r="U28" s="383"/>
      <c r="V28" s="383"/>
      <c r="W28" s="383"/>
    </row>
    <row r="29" spans="1:23" s="308" customFormat="1" ht="36">
      <c r="A29" s="289"/>
      <c r="B29" s="353" t="s">
        <v>354</v>
      </c>
      <c r="C29" s="333" t="s">
        <v>440</v>
      </c>
      <c r="D29" s="240"/>
      <c r="E29" s="235"/>
      <c r="F29" s="235"/>
      <c r="G29" s="290"/>
      <c r="H29" s="347">
        <f>SUM(H30,H42)</f>
        <v>0</v>
      </c>
      <c r="I29" s="347">
        <f>SUM(I30,I42)</f>
        <v>0</v>
      </c>
      <c r="J29" s="347">
        <f>SUM(J30,J42)</f>
        <v>0</v>
      </c>
      <c r="K29" s="347">
        <f>SUM(K30,K42)</f>
        <v>0</v>
      </c>
      <c r="L29" s="347">
        <f>SUM(L30,L42)</f>
        <v>0</v>
      </c>
      <c r="M29" s="237"/>
      <c r="N29" s="237"/>
      <c r="O29" s="348">
        <f>SUM(H29:L29)/(COUNT(H29:L29)*2)</f>
        <v>0</v>
      </c>
      <c r="P29" s="290"/>
      <c r="Q29" s="235"/>
      <c r="R29" s="228"/>
      <c r="S29" s="349">
        <f>AVERAGE(S30:S53)</f>
        <v>0</v>
      </c>
      <c r="T29" s="380"/>
      <c r="U29" s="380"/>
      <c r="V29" s="380"/>
      <c r="W29" s="380"/>
    </row>
    <row r="30" spans="1:23" s="309" customFormat="1" ht="31.5" collapsed="1">
      <c r="A30" s="284"/>
      <c r="B30" s="341" t="s">
        <v>368</v>
      </c>
      <c r="C30" s="335" t="s">
        <v>1094</v>
      </c>
      <c r="D30" s="251"/>
      <c r="E30" s="252"/>
      <c r="F30" s="252"/>
      <c r="G30" s="285"/>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86"/>
      <c r="Q30" s="443" t="str">
        <f>IF(COUNTA(Q33:Q41)=0,"",COUNTA(Q33:Q41))</f>
        <v/>
      </c>
      <c r="R30" s="229"/>
      <c r="S30" s="351">
        <f>IF(R30=Instructions!$B$25,Instructions!$C$25,IF(R30=Instructions!$B$26,Instructions!$C$26,IF(R30=Instructions!$B$27,Instructions!$C$27,0)))</f>
        <v>0</v>
      </c>
      <c r="T30" s="381"/>
      <c r="U30" s="381"/>
      <c r="V30" s="381"/>
      <c r="W30" s="381"/>
    </row>
    <row r="31" spans="1:23" s="310" customFormat="1" ht="51" hidden="1" outlineLevel="2">
      <c r="A31" s="2"/>
      <c r="B31" s="2"/>
      <c r="C31" s="337" t="s">
        <v>1095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127.5" hidden="1" outlineLevel="2">
      <c r="A32" s="2"/>
      <c r="B32" s="2"/>
      <c r="C32" s="337" t="s">
        <v>1096</v>
      </c>
      <c r="D32" s="191"/>
      <c r="E32" s="192"/>
      <c r="F32" s="192"/>
      <c r="G32" s="279"/>
      <c r="H32" s="193"/>
      <c r="I32" s="193"/>
      <c r="J32" s="193"/>
      <c r="K32" s="193"/>
      <c r="L32" s="193"/>
      <c r="M32" s="279"/>
      <c r="N32" s="193"/>
      <c r="O32" s="193"/>
      <c r="P32" s="279"/>
      <c r="Q32" s="192"/>
      <c r="R32" s="194"/>
      <c r="S32" s="382"/>
      <c r="T32" s="383"/>
      <c r="U32" s="396"/>
      <c r="V32" s="396"/>
      <c r="W32" s="396"/>
    </row>
    <row r="33" spans="1:23" s="310" customFormat="1" ht="102" hidden="1" outlineLevel="2">
      <c r="A33" s="4"/>
      <c r="B33" s="4"/>
      <c r="C33" s="337" t="s">
        <v>656</v>
      </c>
      <c r="D33" s="168"/>
      <c r="E33" s="181"/>
      <c r="F33" s="181"/>
      <c r="G33" s="287"/>
      <c r="H33" s="170"/>
      <c r="I33" s="170"/>
      <c r="J33" s="170"/>
      <c r="K33" s="170"/>
      <c r="L33" s="170"/>
      <c r="M33" s="288"/>
      <c r="N33" s="170"/>
      <c r="O33" s="170"/>
      <c r="P33" s="288"/>
      <c r="Q33" s="169"/>
      <c r="R33" s="177"/>
      <c r="S33" s="382"/>
      <c r="T33" s="383"/>
      <c r="U33" s="383"/>
      <c r="V33" s="383"/>
      <c r="W33" s="383"/>
    </row>
    <row r="34" spans="1:23" s="310" customFormat="1" hidden="1" outlineLevel="1">
      <c r="A34" s="174"/>
      <c r="B34" s="336">
        <v>1</v>
      </c>
      <c r="C34" s="175"/>
      <c r="D34" s="168"/>
      <c r="E34" s="169"/>
      <c r="F34" s="172"/>
      <c r="G34" s="257"/>
      <c r="H34" s="170"/>
      <c r="I34" s="170"/>
      <c r="J34" s="170"/>
      <c r="K34" s="170"/>
      <c r="L34" s="170"/>
      <c r="M34" s="288"/>
      <c r="N34" s="170"/>
      <c r="O34" s="170"/>
      <c r="P34" s="288"/>
      <c r="Q34" s="169"/>
      <c r="R34" s="177"/>
      <c r="S34" s="382"/>
      <c r="T34" s="383"/>
      <c r="U34" s="383"/>
      <c r="V34" s="383"/>
      <c r="W34" s="383"/>
    </row>
    <row r="35" spans="1:23" s="310" customFormat="1" hidden="1" outlineLevel="1">
      <c r="A35" s="174"/>
      <c r="B35" s="336">
        <v>2</v>
      </c>
      <c r="C35" s="175"/>
      <c r="D35" s="168"/>
      <c r="E35" s="169"/>
      <c r="F35" s="172"/>
      <c r="G35" s="257"/>
      <c r="H35" s="170"/>
      <c r="I35" s="170"/>
      <c r="J35" s="170"/>
      <c r="K35" s="170"/>
      <c r="L35" s="170"/>
      <c r="M35" s="288"/>
      <c r="N35" s="170"/>
      <c r="O35" s="170"/>
      <c r="P35" s="288"/>
      <c r="Q35" s="169"/>
      <c r="R35" s="177"/>
      <c r="S35" s="382"/>
      <c r="T35" s="383"/>
      <c r="U35" s="383"/>
      <c r="V35" s="383"/>
      <c r="W35" s="383"/>
    </row>
    <row r="36" spans="1:23" s="310" customFormat="1" hidden="1" outlineLevel="1">
      <c r="A36" s="174"/>
      <c r="B36" s="336">
        <v>3</v>
      </c>
      <c r="C36" s="175"/>
      <c r="D36" s="168"/>
      <c r="E36" s="169"/>
      <c r="F36" s="169"/>
      <c r="G36" s="257"/>
      <c r="H36" s="170"/>
      <c r="I36" s="170"/>
      <c r="J36" s="170"/>
      <c r="K36" s="170"/>
      <c r="L36" s="170"/>
      <c r="M36" s="288"/>
      <c r="N36" s="170"/>
      <c r="O36" s="170"/>
      <c r="P36" s="288"/>
      <c r="Q36" s="169"/>
      <c r="R36" s="177"/>
      <c r="S36" s="382"/>
      <c r="T36" s="383"/>
      <c r="U36" s="383"/>
      <c r="V36" s="383"/>
      <c r="W36" s="383"/>
    </row>
    <row r="37" spans="1:23" s="310" customFormat="1" hidden="1" outlineLevel="1">
      <c r="A37" s="174"/>
      <c r="B37" s="336">
        <v>4</v>
      </c>
      <c r="C37" s="175"/>
      <c r="D37" s="168"/>
      <c r="E37" s="169"/>
      <c r="F37" s="172"/>
      <c r="G37" s="257"/>
      <c r="H37" s="170"/>
      <c r="I37" s="170"/>
      <c r="J37" s="170"/>
      <c r="K37" s="170"/>
      <c r="L37" s="170"/>
      <c r="M37" s="288"/>
      <c r="N37" s="170"/>
      <c r="O37" s="170"/>
      <c r="P37" s="288"/>
      <c r="Q37" s="169"/>
      <c r="R37" s="177"/>
      <c r="S37" s="382"/>
      <c r="T37" s="383"/>
      <c r="U37" s="383"/>
      <c r="V37" s="383"/>
      <c r="W37" s="383"/>
    </row>
    <row r="38" spans="1:23" s="310" customFormat="1" hidden="1" outlineLevel="1">
      <c r="A38" s="174"/>
      <c r="B38" s="336">
        <v>5</v>
      </c>
      <c r="C38" s="175"/>
      <c r="D38" s="168"/>
      <c r="E38" s="169"/>
      <c r="F38" s="169"/>
      <c r="G38" s="257"/>
      <c r="H38" s="170"/>
      <c r="I38" s="170"/>
      <c r="J38" s="170"/>
      <c r="K38" s="170"/>
      <c r="L38" s="170"/>
      <c r="M38" s="288"/>
      <c r="N38" s="170"/>
      <c r="O38" s="170"/>
      <c r="P38" s="288"/>
      <c r="Q38" s="169"/>
      <c r="R38" s="177"/>
      <c r="S38" s="382"/>
      <c r="T38" s="383"/>
      <c r="U38" s="383"/>
      <c r="V38" s="383"/>
      <c r="W38" s="383"/>
    </row>
    <row r="39" spans="1:23" s="310" customFormat="1" hidden="1" outlineLevel="1">
      <c r="A39" s="174"/>
      <c r="B39" s="336">
        <v>6</v>
      </c>
      <c r="C39" s="175"/>
      <c r="D39" s="168"/>
      <c r="E39" s="169"/>
      <c r="F39" s="169"/>
      <c r="G39" s="257"/>
      <c r="H39" s="170"/>
      <c r="I39" s="170"/>
      <c r="J39" s="170"/>
      <c r="K39" s="170"/>
      <c r="L39" s="170"/>
      <c r="M39" s="288"/>
      <c r="N39" s="170"/>
      <c r="O39" s="170"/>
      <c r="P39" s="288"/>
      <c r="Q39" s="169"/>
      <c r="R39" s="177"/>
      <c r="S39" s="382"/>
      <c r="T39" s="383"/>
      <c r="U39" s="383"/>
      <c r="V39" s="383"/>
      <c r="W39" s="383"/>
    </row>
    <row r="40" spans="1:23" s="310" customFormat="1" hidden="1" outlineLevel="1">
      <c r="A40" s="174"/>
      <c r="B40" s="336">
        <v>7</v>
      </c>
      <c r="C40" s="175"/>
      <c r="D40" s="168"/>
      <c r="E40" s="169"/>
      <c r="F40" s="169"/>
      <c r="G40" s="257"/>
      <c r="H40" s="170"/>
      <c r="I40" s="170"/>
      <c r="J40" s="170"/>
      <c r="K40" s="170"/>
      <c r="L40" s="170"/>
      <c r="M40" s="288"/>
      <c r="N40" s="170"/>
      <c r="O40" s="170"/>
      <c r="P40" s="288"/>
      <c r="Q40" s="169"/>
      <c r="R40" s="177"/>
      <c r="S40" s="382"/>
      <c r="T40" s="383"/>
      <c r="U40" s="383"/>
      <c r="V40" s="383"/>
      <c r="W40" s="383"/>
    </row>
    <row r="41" spans="1:23" s="310" customFormat="1" ht="60.75" hidden="1" customHeight="1" outlineLevel="1">
      <c r="A41" s="174"/>
      <c r="B41" s="339" t="s">
        <v>353</v>
      </c>
      <c r="C41" s="175"/>
      <c r="D41" s="176"/>
      <c r="E41" s="169"/>
      <c r="F41" s="169"/>
      <c r="G41" s="265"/>
      <c r="H41" s="230"/>
      <c r="I41" s="230"/>
      <c r="J41" s="230"/>
      <c r="K41" s="230"/>
      <c r="L41" s="230"/>
      <c r="M41" s="238"/>
      <c r="N41" s="177"/>
      <c r="O41" s="177"/>
      <c r="P41" s="238"/>
      <c r="Q41" s="444"/>
      <c r="R41" s="177"/>
      <c r="S41" s="382"/>
      <c r="T41" s="383"/>
      <c r="U41" s="383"/>
      <c r="V41" s="383"/>
      <c r="W41" s="383"/>
    </row>
    <row r="42" spans="1:23" s="309" customFormat="1" ht="20.25" collapsed="1">
      <c r="A42" s="284"/>
      <c r="B42" s="341" t="s">
        <v>369</v>
      </c>
      <c r="C42" s="335" t="s">
        <v>1097</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381"/>
      <c r="U42" s="381"/>
      <c r="V42" s="381"/>
      <c r="W42" s="381"/>
    </row>
    <row r="43" spans="1:23" s="310" customFormat="1" ht="63.75" hidden="1" outlineLevel="2">
      <c r="A43" s="2"/>
      <c r="B43" s="2"/>
      <c r="C43" s="337" t="s">
        <v>1098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1099</v>
      </c>
      <c r="D44" s="191"/>
      <c r="E44" s="192"/>
      <c r="F44" s="192"/>
      <c r="G44" s="279"/>
      <c r="H44" s="193"/>
      <c r="I44" s="193"/>
      <c r="J44" s="193"/>
      <c r="K44" s="193"/>
      <c r="L44" s="193"/>
      <c r="M44" s="279"/>
      <c r="N44" s="193"/>
      <c r="O44" s="193"/>
      <c r="P44" s="279"/>
      <c r="Q44" s="192"/>
      <c r="R44" s="194"/>
      <c r="S44" s="382"/>
      <c r="T44" s="383"/>
      <c r="U44" s="396"/>
      <c r="V44" s="396"/>
      <c r="W44" s="396"/>
    </row>
    <row r="45" spans="1:23" s="310" customFormat="1" ht="25.5" hidden="1" outlineLevel="2">
      <c r="A45" s="4"/>
      <c r="B45" s="4"/>
      <c r="C45" s="337" t="s">
        <v>906</v>
      </c>
      <c r="D45" s="168"/>
      <c r="E45" s="181"/>
      <c r="F45" s="181"/>
      <c r="G45" s="287"/>
      <c r="H45" s="201"/>
      <c r="I45" s="201"/>
      <c r="J45" s="201"/>
      <c r="K45" s="201"/>
      <c r="L45" s="201"/>
      <c r="M45" s="291"/>
      <c r="N45" s="201"/>
      <c r="O45" s="201"/>
      <c r="P45" s="291"/>
      <c r="Q45" s="169"/>
      <c r="R45" s="177"/>
      <c r="S45" s="382"/>
      <c r="T45" s="383"/>
      <c r="U45" s="383"/>
      <c r="V45" s="383"/>
      <c r="W45" s="383"/>
    </row>
    <row r="46" spans="1:23"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83"/>
      <c r="U46" s="383"/>
      <c r="V46" s="383"/>
      <c r="W46" s="383"/>
    </row>
    <row r="47" spans="1:23"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83"/>
      <c r="U47" s="383"/>
      <c r="V47" s="383"/>
      <c r="W47" s="383"/>
    </row>
    <row r="48" spans="1:23"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83"/>
      <c r="U48" s="383"/>
      <c r="V48" s="383"/>
      <c r="W48" s="383"/>
    </row>
    <row r="49" spans="1:23"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83"/>
      <c r="U49" s="383"/>
      <c r="V49" s="383"/>
      <c r="W49" s="383"/>
    </row>
    <row r="50" spans="1:23"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83"/>
      <c r="U50" s="383"/>
      <c r="V50" s="383"/>
      <c r="W50" s="383"/>
    </row>
    <row r="51" spans="1:23"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83"/>
      <c r="U51" s="383"/>
      <c r="V51" s="383"/>
      <c r="W51" s="383"/>
    </row>
    <row r="52" spans="1:23"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83"/>
      <c r="U52" s="383"/>
      <c r="V52" s="383"/>
      <c r="W52" s="383"/>
    </row>
    <row r="53" spans="1:23" s="310" customFormat="1" ht="60.75" hidden="1" customHeight="1" outlineLevel="1">
      <c r="A53" s="174"/>
      <c r="B53" s="339" t="s">
        <v>353</v>
      </c>
      <c r="C53" s="175"/>
      <c r="D53" s="176"/>
      <c r="E53" s="169"/>
      <c r="F53" s="169"/>
      <c r="G53" s="265"/>
      <c r="H53" s="230"/>
      <c r="I53" s="230"/>
      <c r="J53" s="230"/>
      <c r="K53" s="230"/>
      <c r="L53" s="230"/>
      <c r="M53" s="238"/>
      <c r="N53" s="202"/>
      <c r="O53" s="177"/>
      <c r="P53" s="238"/>
      <c r="Q53" s="444"/>
      <c r="R53" s="177"/>
      <c r="S53" s="382"/>
      <c r="T53" s="383"/>
      <c r="U53" s="383"/>
      <c r="V53" s="383"/>
      <c r="W53" s="383"/>
    </row>
    <row r="54" spans="1:23" s="305" customFormat="1" ht="27.75">
      <c r="A54" s="239"/>
      <c r="B54" s="332" t="s">
        <v>490</v>
      </c>
      <c r="C54" s="333" t="s">
        <v>491</v>
      </c>
      <c r="D54" s="240"/>
      <c r="E54" s="241"/>
      <c r="F54" s="241"/>
      <c r="G54" s="242"/>
      <c r="H54" s="347">
        <f>SUM(H55,H66,H77,H87,H99,H109,H119,H130,H141,H151)</f>
        <v>0</v>
      </c>
      <c r="I54" s="347">
        <f>SUM(I55,I66,I77,I87,I99,I109,I119,I130,I141,I151)</f>
        <v>0</v>
      </c>
      <c r="J54" s="347">
        <f>SUM(J55,J66,J77,J87,J99,J109,J119,J130,J141,J151)</f>
        <v>0</v>
      </c>
      <c r="K54" s="347">
        <f>SUM(K55,K66,K77,K87,K99,K109,K119,K130,K141,K151)</f>
        <v>0</v>
      </c>
      <c r="L54" s="347">
        <f>SUM(L55,L66,L77,L87,L99,L109,L119,L130,L141,L151)</f>
        <v>0</v>
      </c>
      <c r="M54" s="237"/>
      <c r="N54" s="237"/>
      <c r="O54" s="348">
        <f>SUM(H54:L54)/(COUNT(H54:L54)*10)</f>
        <v>0</v>
      </c>
      <c r="P54" s="242"/>
      <c r="Q54" s="235"/>
      <c r="R54" s="228"/>
      <c r="S54" s="349">
        <f>AVERAGE(S55:S151)</f>
        <v>0</v>
      </c>
      <c r="T54" s="379"/>
      <c r="U54" s="379"/>
      <c r="V54" s="379"/>
      <c r="W54" s="379"/>
    </row>
    <row r="55" spans="1:23" s="306" customFormat="1" ht="31.5" collapsed="1">
      <c r="A55" s="243"/>
      <c r="B55" s="341" t="s">
        <v>489</v>
      </c>
      <c r="C55" s="335" t="s">
        <v>467</v>
      </c>
      <c r="D55" s="251"/>
      <c r="E55" s="255"/>
      <c r="F55" s="255"/>
      <c r="G55" s="256"/>
      <c r="H55" s="350" t="str">
        <f>IF(HasAffirmation(H58:H64,$O58:$O64),1,"")</f>
        <v/>
      </c>
      <c r="I55" s="350" t="str">
        <f>IF(HasAffirmation(I58:I64,$O58:$O64),1,"")</f>
        <v/>
      </c>
      <c r="J55" s="350" t="str">
        <f>IF(HasAffirmation(J58:J64,$O58:$O64),1,"")</f>
        <v/>
      </c>
      <c r="K55" s="350" t="str">
        <f>IF(HasAffirmation(K58:K64,$O58:$O64),1,"")</f>
        <v/>
      </c>
      <c r="L55" s="350" t="str">
        <f>IF(HasAffirmation(L58:L64,$O58:$O64),1,"")</f>
        <v/>
      </c>
      <c r="M55" s="254"/>
      <c r="N55" s="350">
        <f>COUNTA(N58:N64)</f>
        <v>0</v>
      </c>
      <c r="O55" s="350">
        <f>SUM(H55:L55)</f>
        <v>0</v>
      </c>
      <c r="P55" s="244"/>
      <c r="Q55" s="443" t="str">
        <f>IF(COUNTA(Q57:Q65)=0,"",COUNTA(Q57:Q65))</f>
        <v/>
      </c>
      <c r="R55" s="229"/>
      <c r="S55" s="351">
        <f>IF(R55=Instructions!$B$25,Instructions!$C$25,IF(R55=Instructions!$B$26,Instructions!$C$26,IF(R55=Instructions!$B$27,Instructions!$C$27,0)))</f>
        <v>0</v>
      </c>
      <c r="T55" s="384"/>
      <c r="U55" s="384"/>
      <c r="V55" s="384"/>
      <c r="W55" s="384"/>
    </row>
    <row r="56" spans="1:23" s="305" customFormat="1" ht="89.25" hidden="1" outlineLevel="2">
      <c r="A56" s="178"/>
      <c r="B56" s="4"/>
      <c r="C56" s="337" t="s">
        <v>1401</v>
      </c>
      <c r="D56" s="168"/>
      <c r="E56" s="169"/>
      <c r="F56" s="169"/>
      <c r="G56" s="257"/>
      <c r="H56" s="170"/>
      <c r="I56" s="170"/>
      <c r="J56" s="170"/>
      <c r="K56" s="170"/>
      <c r="L56" s="170"/>
      <c r="M56" s="245"/>
      <c r="N56" s="170"/>
      <c r="O56" s="170"/>
      <c r="P56" s="245"/>
      <c r="Q56" s="456"/>
      <c r="R56" s="171"/>
      <c r="S56" s="374"/>
      <c r="T56" s="379"/>
      <c r="U56" s="379"/>
      <c r="V56" s="379"/>
      <c r="W56" s="379"/>
    </row>
    <row r="57" spans="1:23" s="305" customFormat="1" ht="251.25" hidden="1" customHeight="1" outlineLevel="2">
      <c r="A57" s="178"/>
      <c r="B57" s="4"/>
      <c r="C57" s="337" t="s">
        <v>907</v>
      </c>
      <c r="D57" s="168"/>
      <c r="E57" s="169"/>
      <c r="F57" s="169"/>
      <c r="G57" s="257"/>
      <c r="H57" s="170"/>
      <c r="I57" s="170"/>
      <c r="J57" s="170"/>
      <c r="K57" s="170"/>
      <c r="L57" s="170"/>
      <c r="M57" s="245"/>
      <c r="N57" s="170"/>
      <c r="O57" s="170"/>
      <c r="P57" s="245"/>
      <c r="Q57" s="169"/>
      <c r="R57" s="171"/>
      <c r="S57" s="374"/>
      <c r="T57" s="379"/>
      <c r="U57" s="379"/>
      <c r="V57" s="379"/>
      <c r="W57" s="379"/>
    </row>
    <row r="58" spans="1:23" s="305" customFormat="1" hidden="1" outlineLevel="1">
      <c r="A58" s="174"/>
      <c r="B58" s="336">
        <v>1</v>
      </c>
      <c r="C58" s="175"/>
      <c r="D58" s="168"/>
      <c r="E58" s="169"/>
      <c r="F58" s="172"/>
      <c r="G58" s="257"/>
      <c r="H58" s="170"/>
      <c r="I58" s="170"/>
      <c r="J58" s="170"/>
      <c r="K58" s="170"/>
      <c r="L58" s="170"/>
      <c r="M58" s="245"/>
      <c r="N58" s="170"/>
      <c r="O58" s="170"/>
      <c r="P58" s="245"/>
      <c r="Q58" s="169"/>
      <c r="R58" s="171"/>
      <c r="S58" s="374"/>
      <c r="T58" s="379"/>
      <c r="U58" s="379"/>
      <c r="V58" s="379"/>
      <c r="W58" s="379"/>
    </row>
    <row r="59" spans="1:23" s="305" customFormat="1" hidden="1" outlineLevel="1">
      <c r="A59" s="174"/>
      <c r="B59" s="336">
        <v>2</v>
      </c>
      <c r="C59" s="175"/>
      <c r="D59" s="168"/>
      <c r="E59" s="169"/>
      <c r="F59" s="172"/>
      <c r="G59" s="257"/>
      <c r="H59" s="170"/>
      <c r="I59" s="170"/>
      <c r="J59" s="170"/>
      <c r="K59" s="170"/>
      <c r="L59" s="170"/>
      <c r="M59" s="245"/>
      <c r="N59" s="170"/>
      <c r="O59" s="170"/>
      <c r="P59" s="245"/>
      <c r="Q59" s="169"/>
      <c r="R59" s="171"/>
      <c r="S59" s="374"/>
      <c r="T59" s="379"/>
      <c r="U59" s="379"/>
      <c r="V59" s="379"/>
      <c r="W59" s="379"/>
    </row>
    <row r="60" spans="1:23" s="305" customFormat="1" hidden="1" outlineLevel="1">
      <c r="A60" s="174"/>
      <c r="B60" s="336">
        <v>3</v>
      </c>
      <c r="C60" s="175"/>
      <c r="D60" s="168"/>
      <c r="E60" s="169"/>
      <c r="F60" s="169"/>
      <c r="G60" s="257"/>
      <c r="H60" s="170"/>
      <c r="I60" s="170"/>
      <c r="J60" s="170"/>
      <c r="K60" s="170"/>
      <c r="L60" s="170"/>
      <c r="M60" s="245"/>
      <c r="N60" s="170"/>
      <c r="O60" s="170"/>
      <c r="P60" s="245"/>
      <c r="Q60" s="169"/>
      <c r="R60" s="171"/>
      <c r="S60" s="374"/>
      <c r="T60" s="379"/>
      <c r="U60" s="379"/>
      <c r="V60" s="379"/>
      <c r="W60" s="379"/>
    </row>
    <row r="61" spans="1:23" s="305" customFormat="1" hidden="1" outlineLevel="1">
      <c r="A61" s="174"/>
      <c r="B61" s="336">
        <v>4</v>
      </c>
      <c r="C61" s="175"/>
      <c r="D61" s="168"/>
      <c r="E61" s="169"/>
      <c r="F61" s="172"/>
      <c r="G61" s="257"/>
      <c r="H61" s="170"/>
      <c r="I61" s="170"/>
      <c r="J61" s="170"/>
      <c r="K61" s="170"/>
      <c r="L61" s="170"/>
      <c r="M61" s="245"/>
      <c r="N61" s="170"/>
      <c r="O61" s="170"/>
      <c r="P61" s="245"/>
      <c r="Q61" s="169"/>
      <c r="R61" s="171"/>
      <c r="S61" s="374"/>
      <c r="T61" s="379"/>
      <c r="U61" s="379"/>
      <c r="V61" s="379"/>
      <c r="W61" s="379"/>
    </row>
    <row r="62" spans="1:23" s="305" customFormat="1" hidden="1" outlineLevel="1">
      <c r="A62" s="174"/>
      <c r="B62" s="336">
        <v>5</v>
      </c>
      <c r="C62" s="175"/>
      <c r="D62" s="168"/>
      <c r="E62" s="169"/>
      <c r="F62" s="169"/>
      <c r="G62" s="257"/>
      <c r="H62" s="170"/>
      <c r="I62" s="170"/>
      <c r="J62" s="170"/>
      <c r="K62" s="170"/>
      <c r="L62" s="170"/>
      <c r="M62" s="245"/>
      <c r="N62" s="170"/>
      <c r="O62" s="170"/>
      <c r="P62" s="245"/>
      <c r="Q62" s="169"/>
      <c r="R62" s="171"/>
      <c r="S62" s="374"/>
      <c r="T62" s="379"/>
      <c r="U62" s="379"/>
      <c r="V62" s="379"/>
      <c r="W62" s="379"/>
    </row>
    <row r="63" spans="1:23" s="305" customFormat="1" hidden="1" outlineLevel="1">
      <c r="A63" s="174"/>
      <c r="B63" s="336">
        <v>6</v>
      </c>
      <c r="C63" s="175"/>
      <c r="D63" s="168"/>
      <c r="E63" s="169"/>
      <c r="F63" s="169"/>
      <c r="G63" s="257"/>
      <c r="H63" s="170"/>
      <c r="I63" s="170"/>
      <c r="J63" s="170"/>
      <c r="K63" s="170"/>
      <c r="L63" s="170"/>
      <c r="M63" s="245"/>
      <c r="N63" s="170"/>
      <c r="O63" s="170"/>
      <c r="P63" s="245"/>
      <c r="Q63" s="169"/>
      <c r="R63" s="171"/>
      <c r="S63" s="374"/>
      <c r="T63" s="379"/>
      <c r="U63" s="379"/>
      <c r="V63" s="379"/>
      <c r="W63" s="379"/>
    </row>
    <row r="64" spans="1:23" s="305" customFormat="1" hidden="1" outlineLevel="1">
      <c r="A64" s="174"/>
      <c r="B64" s="336">
        <v>7</v>
      </c>
      <c r="C64" s="175"/>
      <c r="D64" s="168"/>
      <c r="E64" s="169"/>
      <c r="F64" s="169"/>
      <c r="G64" s="257"/>
      <c r="H64" s="170"/>
      <c r="I64" s="170"/>
      <c r="J64" s="170"/>
      <c r="K64" s="170"/>
      <c r="L64" s="170"/>
      <c r="M64" s="245"/>
      <c r="N64" s="170"/>
      <c r="O64" s="170"/>
      <c r="P64" s="245"/>
      <c r="Q64" s="169"/>
      <c r="R64" s="171"/>
      <c r="S64" s="374"/>
      <c r="T64" s="379"/>
      <c r="U64" s="379"/>
      <c r="V64" s="379"/>
      <c r="W64" s="379"/>
    </row>
    <row r="65" spans="1:23" s="305" customFormat="1" ht="60.75"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9"/>
      <c r="U65" s="379"/>
      <c r="V65" s="379"/>
      <c r="W65" s="379"/>
    </row>
    <row r="66" spans="1:23" s="306" customFormat="1" ht="31.5" collapsed="1">
      <c r="A66" s="243"/>
      <c r="B66" s="341" t="s">
        <v>380</v>
      </c>
      <c r="C66" s="335" t="s">
        <v>465</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row>
    <row r="67" spans="1:23" s="305" customFormat="1" ht="38.25" hidden="1" outlineLevel="2">
      <c r="A67" s="178"/>
      <c r="B67" s="4"/>
      <c r="C67" s="363" t="s">
        <v>1442</v>
      </c>
      <c r="D67" s="168"/>
      <c r="E67" s="169"/>
      <c r="F67" s="169"/>
      <c r="G67" s="257"/>
      <c r="H67" s="170"/>
      <c r="I67" s="170"/>
      <c r="J67" s="170"/>
      <c r="K67" s="170"/>
      <c r="L67" s="170"/>
      <c r="M67" s="245"/>
      <c r="N67" s="170"/>
      <c r="O67" s="170"/>
      <c r="P67" s="245"/>
      <c r="Q67" s="169"/>
      <c r="R67" s="171"/>
      <c r="S67" s="374"/>
    </row>
    <row r="68" spans="1:23" s="305" customFormat="1" ht="225.75" hidden="1" customHeight="1" outlineLevel="2">
      <c r="A68" s="178"/>
      <c r="B68" s="4"/>
      <c r="C68" s="337" t="s">
        <v>908</v>
      </c>
      <c r="D68" s="168"/>
      <c r="E68" s="169"/>
      <c r="F68" s="169"/>
      <c r="G68" s="257"/>
      <c r="H68" s="170"/>
      <c r="I68" s="170"/>
      <c r="J68" s="170"/>
      <c r="K68" s="170"/>
      <c r="L68" s="170"/>
      <c r="M68" s="245"/>
      <c r="N68" s="170"/>
      <c r="O68" s="170"/>
      <c r="P68" s="245"/>
      <c r="Q68" s="169"/>
      <c r="R68" s="171"/>
      <c r="S68" s="374"/>
      <c r="T68" s="379"/>
      <c r="U68" s="379"/>
      <c r="V68" s="379"/>
      <c r="W68" s="379"/>
    </row>
    <row r="69" spans="1:2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row>
    <row r="70" spans="1:2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row>
    <row r="71" spans="1:2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row>
    <row r="72" spans="1:2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row>
    <row r="73" spans="1:2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row>
    <row r="74" spans="1:2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row>
    <row r="75" spans="1:2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row>
    <row r="76" spans="1:23" s="305" customFormat="1" ht="60.75"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row>
    <row r="77" spans="1:23" s="306" customFormat="1" ht="47.25" collapsed="1">
      <c r="A77" s="243"/>
      <c r="B77" s="341" t="s">
        <v>382</v>
      </c>
      <c r="C77" s="335" t="s">
        <v>466</v>
      </c>
      <c r="D77" s="251"/>
      <c r="E77" s="255"/>
      <c r="F77" s="255"/>
      <c r="G77" s="256"/>
      <c r="H77" s="350" t="str">
        <f>IF(HasAffirmation(H79:H85,$O79:$O85),1,"")</f>
        <v/>
      </c>
      <c r="I77" s="350" t="str">
        <f>IF(HasAffirmation(I79:I85,$O79:$O85),1,"")</f>
        <v/>
      </c>
      <c r="J77" s="350" t="str">
        <f>IF(HasAffirmation(J79:J85,$O79:$O85),1,"")</f>
        <v/>
      </c>
      <c r="K77" s="350" t="str">
        <f>IF(HasAffirmation(K79:K85,$O79:$O85),1,"")</f>
        <v/>
      </c>
      <c r="L77" s="350" t="str">
        <f>IF(HasAffirmation(L79:L85,$O79:$O85),1,"")</f>
        <v/>
      </c>
      <c r="M77" s="254"/>
      <c r="N77" s="350">
        <f>COUNTA(N79:N85)</f>
        <v>0</v>
      </c>
      <c r="O77" s="350">
        <f>SUM(H77:L77)</f>
        <v>0</v>
      </c>
      <c r="P77" s="244"/>
      <c r="Q77" s="443" t="str">
        <f>IF(COUNTA(Q78:Q86)=0,"",COUNTA(Q78:Q86))</f>
        <v/>
      </c>
      <c r="R77" s="229"/>
      <c r="S77" s="351">
        <f>IF(R77=Instructions!$B$25,Instructions!$C$25,IF(R77=Instructions!$B$26,Instructions!$C$26,IF(R77=Instructions!$B$27,Instructions!$C$27,0)))</f>
        <v>0</v>
      </c>
      <c r="T77" s="384"/>
      <c r="U77" s="384"/>
      <c r="V77" s="384"/>
      <c r="W77" s="384"/>
    </row>
    <row r="78" spans="1:23" s="305" customFormat="1" ht="165.75" hidden="1" outlineLevel="2">
      <c r="A78" s="178"/>
      <c r="B78" s="4"/>
      <c r="C78" s="337" t="s">
        <v>576</v>
      </c>
      <c r="D78" s="168"/>
      <c r="E78" s="169"/>
      <c r="F78" s="169"/>
      <c r="G78" s="257"/>
      <c r="H78" s="170"/>
      <c r="I78" s="170"/>
      <c r="J78" s="170"/>
      <c r="K78" s="170"/>
      <c r="L78" s="170"/>
      <c r="M78" s="245"/>
      <c r="N78" s="170"/>
      <c r="O78" s="170"/>
      <c r="P78" s="245"/>
      <c r="Q78" s="169"/>
      <c r="R78" s="171"/>
      <c r="S78" s="374"/>
      <c r="T78" s="379"/>
      <c r="U78" s="379"/>
      <c r="V78" s="379"/>
      <c r="W78" s="379"/>
    </row>
    <row r="79" spans="1:23" s="305" customFormat="1" hidden="1" outlineLevel="1">
      <c r="A79" s="174"/>
      <c r="B79" s="336">
        <v>1</v>
      </c>
      <c r="C79" s="175"/>
      <c r="D79" s="168"/>
      <c r="E79" s="169"/>
      <c r="F79" s="172"/>
      <c r="G79" s="257"/>
      <c r="H79" s="170"/>
      <c r="I79" s="170"/>
      <c r="J79" s="170"/>
      <c r="K79" s="170"/>
      <c r="L79" s="170"/>
      <c r="M79" s="245"/>
      <c r="N79" s="170"/>
      <c r="O79" s="170"/>
      <c r="P79" s="245"/>
      <c r="Q79" s="169"/>
      <c r="R79" s="171"/>
      <c r="S79" s="374"/>
      <c r="T79" s="379"/>
      <c r="U79" s="379"/>
      <c r="V79" s="379"/>
      <c r="W79" s="379"/>
    </row>
    <row r="80" spans="1:23" s="305" customFormat="1" hidden="1" outlineLevel="1">
      <c r="A80" s="174"/>
      <c r="B80" s="336">
        <v>2</v>
      </c>
      <c r="C80" s="175"/>
      <c r="D80" s="168"/>
      <c r="E80" s="169"/>
      <c r="F80" s="172"/>
      <c r="G80" s="257"/>
      <c r="H80" s="170"/>
      <c r="I80" s="170"/>
      <c r="J80" s="170"/>
      <c r="K80" s="170"/>
      <c r="L80" s="170"/>
      <c r="M80" s="245"/>
      <c r="N80" s="170"/>
      <c r="O80" s="170"/>
      <c r="P80" s="245"/>
      <c r="Q80" s="169"/>
      <c r="R80" s="171"/>
      <c r="S80" s="374"/>
      <c r="T80" s="379"/>
      <c r="U80" s="379"/>
      <c r="V80" s="379"/>
      <c r="W80" s="379"/>
    </row>
    <row r="81" spans="1:23" s="305" customFormat="1" hidden="1" outlineLevel="1">
      <c r="A81" s="174"/>
      <c r="B81" s="336">
        <v>3</v>
      </c>
      <c r="C81" s="175"/>
      <c r="D81" s="168"/>
      <c r="E81" s="169"/>
      <c r="F81" s="169"/>
      <c r="G81" s="257"/>
      <c r="H81" s="170"/>
      <c r="I81" s="170"/>
      <c r="J81" s="170"/>
      <c r="K81" s="170"/>
      <c r="L81" s="170"/>
      <c r="M81" s="245"/>
      <c r="N81" s="170"/>
      <c r="O81" s="170"/>
      <c r="P81" s="245"/>
      <c r="Q81" s="169"/>
      <c r="R81" s="171"/>
      <c r="S81" s="374"/>
      <c r="T81" s="379"/>
      <c r="U81" s="379"/>
      <c r="V81" s="379"/>
      <c r="W81" s="379"/>
    </row>
    <row r="82" spans="1:23" s="305" customFormat="1" hidden="1" outlineLevel="1">
      <c r="A82" s="174"/>
      <c r="B82" s="336">
        <v>4</v>
      </c>
      <c r="C82" s="175"/>
      <c r="D82" s="168"/>
      <c r="E82" s="169"/>
      <c r="F82" s="172"/>
      <c r="G82" s="257"/>
      <c r="H82" s="170"/>
      <c r="I82" s="170"/>
      <c r="J82" s="170"/>
      <c r="K82" s="170"/>
      <c r="L82" s="170"/>
      <c r="M82" s="245"/>
      <c r="N82" s="170"/>
      <c r="O82" s="170"/>
      <c r="P82" s="245"/>
      <c r="Q82" s="169"/>
      <c r="R82" s="171"/>
      <c r="S82" s="374"/>
      <c r="T82" s="379"/>
      <c r="U82" s="379"/>
      <c r="V82" s="379"/>
      <c r="W82" s="379"/>
    </row>
    <row r="83" spans="1:23" s="305" customFormat="1" hidden="1" outlineLevel="1">
      <c r="A83" s="174"/>
      <c r="B83" s="336">
        <v>5</v>
      </c>
      <c r="C83" s="175"/>
      <c r="D83" s="168"/>
      <c r="E83" s="169"/>
      <c r="F83" s="169"/>
      <c r="G83" s="257"/>
      <c r="H83" s="170"/>
      <c r="I83" s="170"/>
      <c r="J83" s="170"/>
      <c r="K83" s="170"/>
      <c r="L83" s="170"/>
      <c r="M83" s="245"/>
      <c r="N83" s="170"/>
      <c r="O83" s="170"/>
      <c r="P83" s="245"/>
      <c r="Q83" s="169"/>
      <c r="R83" s="171"/>
      <c r="S83" s="374"/>
      <c r="T83" s="379"/>
      <c r="U83" s="379"/>
      <c r="V83" s="379"/>
      <c r="W83" s="379"/>
    </row>
    <row r="84" spans="1:23" s="305" customFormat="1" hidden="1" outlineLevel="1">
      <c r="A84" s="174"/>
      <c r="B84" s="336">
        <v>6</v>
      </c>
      <c r="C84" s="175"/>
      <c r="D84" s="168"/>
      <c r="E84" s="169"/>
      <c r="F84" s="169"/>
      <c r="G84" s="257"/>
      <c r="H84" s="170"/>
      <c r="I84" s="170"/>
      <c r="J84" s="170"/>
      <c r="K84" s="170"/>
      <c r="L84" s="170"/>
      <c r="M84" s="245"/>
      <c r="N84" s="170"/>
      <c r="O84" s="170"/>
      <c r="P84" s="245"/>
      <c r="Q84" s="169"/>
      <c r="R84" s="171"/>
      <c r="S84" s="374"/>
      <c r="T84" s="379"/>
      <c r="U84" s="379"/>
      <c r="V84" s="379"/>
      <c r="W84" s="379"/>
    </row>
    <row r="85" spans="1:23" s="305" customFormat="1" hidden="1" outlineLevel="1">
      <c r="A85" s="174"/>
      <c r="B85" s="336">
        <v>7</v>
      </c>
      <c r="C85" s="175"/>
      <c r="D85" s="168"/>
      <c r="E85" s="169"/>
      <c r="F85" s="169"/>
      <c r="G85" s="257"/>
      <c r="H85" s="170"/>
      <c r="I85" s="170"/>
      <c r="J85" s="170"/>
      <c r="K85" s="170"/>
      <c r="L85" s="170"/>
      <c r="M85" s="245"/>
      <c r="N85" s="170"/>
      <c r="O85" s="170"/>
      <c r="P85" s="245"/>
      <c r="Q85" s="169"/>
      <c r="R85" s="171"/>
      <c r="S85" s="374"/>
      <c r="T85" s="379"/>
      <c r="U85" s="379"/>
      <c r="V85" s="379"/>
      <c r="W85" s="379"/>
    </row>
    <row r="86" spans="1:23" s="305" customFormat="1" ht="60.75" hidden="1" customHeight="1" outlineLevel="1">
      <c r="A86" s="174"/>
      <c r="B86" s="339" t="s">
        <v>353</v>
      </c>
      <c r="C86" s="175"/>
      <c r="D86" s="176"/>
      <c r="E86" s="169"/>
      <c r="F86" s="169"/>
      <c r="G86" s="265"/>
      <c r="H86" s="230"/>
      <c r="I86" s="230"/>
      <c r="J86" s="230"/>
      <c r="K86" s="230"/>
      <c r="L86" s="230"/>
      <c r="M86" s="238"/>
      <c r="N86" s="177"/>
      <c r="O86" s="177"/>
      <c r="P86" s="238"/>
      <c r="Q86" s="444"/>
      <c r="R86" s="171"/>
      <c r="S86" s="374"/>
      <c r="T86" s="379"/>
      <c r="U86" s="379"/>
      <c r="V86" s="379"/>
      <c r="W86" s="379"/>
    </row>
    <row r="87" spans="1:23" s="306" customFormat="1" ht="31.5" collapsed="1">
      <c r="A87" s="243"/>
      <c r="B87" s="341" t="s">
        <v>384</v>
      </c>
      <c r="C87" s="335" t="s">
        <v>468</v>
      </c>
      <c r="D87" s="251"/>
      <c r="E87" s="255"/>
      <c r="F87" s="255"/>
      <c r="G87" s="256"/>
      <c r="H87" s="350" t="str">
        <f>IF(HasAffirmation(H91:H97,$O91:$O97),1,"")</f>
        <v/>
      </c>
      <c r="I87" s="350" t="str">
        <f>IF(HasAffirmation(I91:I97,$O91:$O97),1,"")</f>
        <v/>
      </c>
      <c r="J87" s="350" t="str">
        <f>IF(HasAffirmation(J91:J97,$O91:$O97),1,"")</f>
        <v/>
      </c>
      <c r="K87" s="350" t="str">
        <f>IF(HasAffirmation(K91:K97,$O91:$O97),1,"")</f>
        <v/>
      </c>
      <c r="L87" s="350" t="str">
        <f>IF(HasAffirmation(L91:L97,$O91:$O97),1,"")</f>
        <v/>
      </c>
      <c r="M87" s="254"/>
      <c r="N87" s="350">
        <f>COUNTA(N91:N97)</f>
        <v>0</v>
      </c>
      <c r="O87" s="350">
        <f>SUM(H87:L87)</f>
        <v>0</v>
      </c>
      <c r="P87" s="244"/>
      <c r="Q87" s="443" t="str">
        <f>IF(COUNTA(Q90:Q98)=0,"",COUNTA(Q90:Q98))</f>
        <v/>
      </c>
      <c r="R87" s="229"/>
      <c r="S87" s="351">
        <f>IF(R87=Instructions!$B$25,Instructions!$C$25,IF(R87=Instructions!$B$26,Instructions!$C$26,IF(R87=Instructions!$B$27,Instructions!$C$27,0)))</f>
        <v>0</v>
      </c>
      <c r="T87" s="384"/>
      <c r="U87" s="384"/>
      <c r="V87" s="384"/>
      <c r="W87" s="384"/>
    </row>
    <row r="88" spans="1:23" s="305" customFormat="1" ht="51" hidden="1" outlineLevel="2">
      <c r="A88" s="178"/>
      <c r="B88" s="4"/>
      <c r="C88" s="337" t="s">
        <v>582</v>
      </c>
      <c r="D88" s="168"/>
      <c r="E88" s="169"/>
      <c r="F88" s="169"/>
      <c r="G88" s="257"/>
      <c r="H88" s="170"/>
      <c r="I88" s="170"/>
      <c r="J88" s="170"/>
      <c r="K88" s="170"/>
      <c r="L88" s="170"/>
      <c r="M88" s="245"/>
      <c r="N88" s="170"/>
      <c r="O88" s="170"/>
      <c r="P88" s="245"/>
      <c r="Q88" s="169"/>
      <c r="R88" s="171"/>
      <c r="S88" s="374"/>
      <c r="T88" s="385"/>
      <c r="U88" s="385"/>
      <c r="V88" s="385"/>
      <c r="W88" s="385"/>
    </row>
    <row r="89" spans="1:23" s="305" customFormat="1" ht="46.5" hidden="1" customHeight="1" outlineLevel="2">
      <c r="A89" s="178"/>
      <c r="B89" s="4"/>
      <c r="C89" s="337" t="s">
        <v>1443</v>
      </c>
      <c r="D89" s="168"/>
      <c r="E89" s="169"/>
      <c r="F89" s="169"/>
      <c r="G89" s="257"/>
      <c r="H89" s="170"/>
      <c r="I89" s="170"/>
      <c r="J89" s="170"/>
      <c r="K89" s="170"/>
      <c r="L89" s="170"/>
      <c r="M89" s="245"/>
      <c r="N89" s="170"/>
      <c r="O89" s="170"/>
      <c r="P89" s="245"/>
      <c r="Q89" s="169"/>
      <c r="R89" s="171"/>
      <c r="S89" s="374"/>
      <c r="T89" s="385"/>
      <c r="U89" s="385"/>
      <c r="V89" s="385"/>
      <c r="W89" s="385"/>
    </row>
    <row r="90" spans="1:23" s="305" customFormat="1" ht="191.25" hidden="1" outlineLevel="2">
      <c r="A90" s="178"/>
      <c r="B90" s="4"/>
      <c r="C90" s="337" t="s">
        <v>909</v>
      </c>
      <c r="D90" s="168"/>
      <c r="E90" s="169"/>
      <c r="F90" s="169"/>
      <c r="G90" s="257"/>
      <c r="H90" s="170"/>
      <c r="I90" s="170"/>
      <c r="J90" s="170"/>
      <c r="K90" s="170"/>
      <c r="L90" s="170"/>
      <c r="M90" s="245"/>
      <c r="N90" s="170"/>
      <c r="O90" s="170"/>
      <c r="P90" s="245"/>
      <c r="Q90" s="169"/>
      <c r="R90" s="171"/>
      <c r="S90" s="374"/>
      <c r="T90" s="379"/>
      <c r="U90" s="379"/>
      <c r="V90" s="379"/>
      <c r="W90" s="379"/>
    </row>
    <row r="91" spans="1:2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row>
    <row r="92" spans="1:2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row>
    <row r="93" spans="1:2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row>
    <row r="94" spans="1:2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row>
    <row r="95" spans="1:2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row>
    <row r="96" spans="1:2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row>
    <row r="97" spans="1:2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row>
    <row r="98" spans="1:23" s="305" customFormat="1" ht="60.75"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row>
    <row r="99" spans="1:23" s="306" customFormat="1" ht="31.5" collapsed="1">
      <c r="A99" s="243"/>
      <c r="B99" s="341" t="s">
        <v>386</v>
      </c>
      <c r="C99" s="335" t="s">
        <v>469</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c r="U99" s="384"/>
      <c r="V99" s="384"/>
      <c r="W99" s="384"/>
    </row>
    <row r="100" spans="1:23" s="305" customFormat="1" ht="255" hidden="1" outlineLevel="2">
      <c r="A100" s="178"/>
      <c r="B100" s="4"/>
      <c r="C100" s="337" t="s">
        <v>910</v>
      </c>
      <c r="D100" s="168"/>
      <c r="E100" s="169"/>
      <c r="F100" s="169"/>
      <c r="G100" s="257"/>
      <c r="H100" s="170"/>
      <c r="I100" s="170"/>
      <c r="J100" s="170"/>
      <c r="K100" s="170"/>
      <c r="L100" s="170"/>
      <c r="M100" s="245"/>
      <c r="N100" s="170"/>
      <c r="O100" s="170"/>
      <c r="P100" s="245"/>
      <c r="Q100" s="169"/>
      <c r="R100" s="171"/>
      <c r="S100" s="374"/>
      <c r="T100" s="379"/>
      <c r="U100" s="379"/>
      <c r="V100" s="379"/>
      <c r="W100" s="379"/>
    </row>
    <row r="101" spans="1:23"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c r="U101" s="379"/>
      <c r="V101" s="379"/>
      <c r="W101" s="379"/>
    </row>
    <row r="102" spans="1:23"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c r="U102" s="379"/>
      <c r="V102" s="379"/>
      <c r="W102" s="379"/>
    </row>
    <row r="103" spans="1:23"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c r="U103" s="379"/>
      <c r="V103" s="379"/>
      <c r="W103" s="379"/>
    </row>
    <row r="104" spans="1:23"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c r="U104" s="379"/>
      <c r="V104" s="379"/>
      <c r="W104" s="379"/>
    </row>
    <row r="105" spans="1:23"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c r="U107" s="379"/>
      <c r="V107" s="379"/>
      <c r="W107" s="379"/>
    </row>
    <row r="108" spans="1:23" s="305" customFormat="1" ht="60.75"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c r="U108" s="379"/>
      <c r="V108" s="379"/>
      <c r="W108" s="379"/>
    </row>
    <row r="109" spans="1:23" s="306" customFormat="1" ht="15.75" collapsed="1">
      <c r="A109" s="243"/>
      <c r="B109" s="341" t="s">
        <v>388</v>
      </c>
      <c r="C109" s="335" t="s">
        <v>993</v>
      </c>
      <c r="D109" s="251"/>
      <c r="E109" s="255"/>
      <c r="F109" s="255"/>
      <c r="G109" s="256"/>
      <c r="H109" s="350" t="str">
        <f>IF(HasAffirmation(H111:H117,$O111:$O117),1,"")</f>
        <v/>
      </c>
      <c r="I109" s="350" t="str">
        <f>IF(HasAffirmation(I111:I117,$O111:$O117),1,"")</f>
        <v/>
      </c>
      <c r="J109" s="350" t="str">
        <f>IF(HasAffirmation(J111:J117,$O111:$O117),1,"")</f>
        <v/>
      </c>
      <c r="K109" s="350" t="str">
        <f>IF(HasAffirmation(K111:K117,$O111:$O117),1,"")</f>
        <v/>
      </c>
      <c r="L109" s="350" t="str">
        <f>IF(HasAffirmation(L111:L117,$O111:$O117),1,"")</f>
        <v/>
      </c>
      <c r="M109" s="254"/>
      <c r="N109" s="350">
        <f>COUNTA(N111:N117)</f>
        <v>0</v>
      </c>
      <c r="O109" s="350">
        <f>SUM(H109:L109)</f>
        <v>0</v>
      </c>
      <c r="P109" s="244"/>
      <c r="Q109" s="443" t="str">
        <f>IF(COUNTA(Q110:Q118)=0,"",COUNTA(Q110:Q118))</f>
        <v/>
      </c>
      <c r="R109" s="229"/>
      <c r="S109" s="351">
        <f>IF(R109=Instructions!$B$25,Instructions!$C$25,IF(R109=Instructions!$B$26,Instructions!$C$26,IF(R109=Instructions!$B$27,Instructions!$C$27,0)))</f>
        <v>0</v>
      </c>
      <c r="T109" s="384"/>
      <c r="U109" s="384"/>
      <c r="V109" s="384"/>
      <c r="W109" s="384"/>
    </row>
    <row r="110" spans="1:23" s="305" customFormat="1" ht="204" hidden="1" outlineLevel="2">
      <c r="A110" s="178"/>
      <c r="B110" s="4"/>
      <c r="C110" s="337" t="s">
        <v>911</v>
      </c>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1</v>
      </c>
      <c r="C111" s="175"/>
      <c r="D111" s="168"/>
      <c r="E111" s="169"/>
      <c r="F111" s="172"/>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2</v>
      </c>
      <c r="C112" s="175"/>
      <c r="D112" s="168"/>
      <c r="E112" s="169"/>
      <c r="F112" s="172"/>
      <c r="G112" s="257"/>
      <c r="H112" s="170"/>
      <c r="I112" s="170"/>
      <c r="J112" s="170"/>
      <c r="K112" s="170"/>
      <c r="L112" s="170"/>
      <c r="M112" s="245"/>
      <c r="N112" s="170"/>
      <c r="O112" s="170"/>
      <c r="P112" s="245"/>
      <c r="Q112" s="169"/>
      <c r="R112" s="171"/>
      <c r="S112" s="374"/>
      <c r="T112" s="379"/>
      <c r="U112" s="379"/>
      <c r="V112" s="379"/>
      <c r="W112" s="379"/>
    </row>
    <row r="113" spans="1:23" s="305" customFormat="1" hidden="1" outlineLevel="1">
      <c r="A113" s="174"/>
      <c r="B113" s="336">
        <v>3</v>
      </c>
      <c r="C113" s="175"/>
      <c r="D113" s="168"/>
      <c r="E113" s="169"/>
      <c r="F113" s="169"/>
      <c r="G113" s="257"/>
      <c r="H113" s="170"/>
      <c r="I113" s="170"/>
      <c r="J113" s="170"/>
      <c r="K113" s="170"/>
      <c r="L113" s="170"/>
      <c r="M113" s="245"/>
      <c r="N113" s="170"/>
      <c r="O113" s="170"/>
      <c r="P113" s="245"/>
      <c r="Q113" s="169"/>
      <c r="R113" s="171"/>
      <c r="S113" s="374"/>
      <c r="T113" s="379"/>
      <c r="U113" s="379"/>
      <c r="V113" s="379"/>
      <c r="W113" s="379"/>
    </row>
    <row r="114" spans="1:23" s="305" customFormat="1" hidden="1" outlineLevel="1">
      <c r="A114" s="174"/>
      <c r="B114" s="336">
        <v>4</v>
      </c>
      <c r="C114" s="175"/>
      <c r="D114" s="168"/>
      <c r="E114" s="169"/>
      <c r="F114" s="172"/>
      <c r="G114" s="257"/>
      <c r="H114" s="170"/>
      <c r="I114" s="170"/>
      <c r="J114" s="170"/>
      <c r="K114" s="170"/>
      <c r="L114" s="170"/>
      <c r="M114" s="245"/>
      <c r="N114" s="170"/>
      <c r="O114" s="170"/>
      <c r="P114" s="245"/>
      <c r="Q114" s="169"/>
      <c r="R114" s="171"/>
      <c r="S114" s="374"/>
      <c r="T114" s="379"/>
      <c r="U114" s="379"/>
      <c r="V114" s="379"/>
      <c r="W114" s="379"/>
    </row>
    <row r="115" spans="1:23" s="305" customFormat="1" hidden="1" outlineLevel="1">
      <c r="A115" s="174"/>
      <c r="B115" s="336">
        <v>5</v>
      </c>
      <c r="C115" s="175"/>
      <c r="D115" s="168"/>
      <c r="E115" s="169"/>
      <c r="F115" s="169"/>
      <c r="G115" s="257"/>
      <c r="H115" s="170"/>
      <c r="I115" s="170"/>
      <c r="J115" s="170"/>
      <c r="K115" s="170"/>
      <c r="L115" s="170"/>
      <c r="M115" s="245"/>
      <c r="N115" s="170"/>
      <c r="O115" s="170"/>
      <c r="P115" s="245"/>
      <c r="Q115" s="169"/>
      <c r="R115" s="171"/>
      <c r="S115" s="374"/>
      <c r="T115" s="379"/>
      <c r="U115" s="379"/>
      <c r="V115" s="379"/>
      <c r="W115" s="379"/>
    </row>
    <row r="116" spans="1:23" s="305" customFormat="1" hidden="1" outlineLevel="1">
      <c r="A116" s="174"/>
      <c r="B116" s="336">
        <v>6</v>
      </c>
      <c r="C116" s="175"/>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7</v>
      </c>
      <c r="C117" s="175"/>
      <c r="D117" s="168"/>
      <c r="E117" s="169"/>
      <c r="F117" s="169"/>
      <c r="G117" s="257"/>
      <c r="H117" s="170"/>
      <c r="I117" s="170"/>
      <c r="J117" s="170"/>
      <c r="K117" s="170"/>
      <c r="L117" s="170"/>
      <c r="M117" s="245"/>
      <c r="N117" s="170"/>
      <c r="O117" s="170"/>
      <c r="P117" s="245"/>
      <c r="Q117" s="169"/>
      <c r="R117" s="171"/>
      <c r="S117" s="374"/>
      <c r="T117" s="379"/>
      <c r="U117" s="379"/>
      <c r="V117" s="379"/>
      <c r="W117" s="379"/>
    </row>
    <row r="118" spans="1:23" s="305" customFormat="1" ht="60.75" hidden="1" customHeight="1" outlineLevel="1">
      <c r="A118" s="174"/>
      <c r="B118" s="339" t="s">
        <v>353</v>
      </c>
      <c r="C118" s="175"/>
      <c r="D118" s="176"/>
      <c r="E118" s="169"/>
      <c r="F118" s="169"/>
      <c r="G118" s="265"/>
      <c r="H118" s="230"/>
      <c r="I118" s="230"/>
      <c r="J118" s="230"/>
      <c r="K118" s="230"/>
      <c r="L118" s="230"/>
      <c r="M118" s="238"/>
      <c r="N118" s="177"/>
      <c r="O118" s="177"/>
      <c r="P118" s="238"/>
      <c r="Q118" s="444"/>
      <c r="R118" s="171"/>
      <c r="S118" s="374"/>
      <c r="T118" s="379"/>
      <c r="U118" s="379"/>
      <c r="V118" s="379"/>
      <c r="W118" s="379"/>
    </row>
    <row r="119" spans="1:23" s="306" customFormat="1" ht="31.5" collapsed="1">
      <c r="A119" s="243"/>
      <c r="B119" s="341" t="s">
        <v>389</v>
      </c>
      <c r="C119" s="335" t="s">
        <v>470</v>
      </c>
      <c r="D119" s="251"/>
      <c r="E119" s="255"/>
      <c r="F119" s="255"/>
      <c r="G119" s="256"/>
      <c r="H119" s="350" t="str">
        <f>IF(HasAffirmation(H122:H128,$O122:$O128),1,"")</f>
        <v/>
      </c>
      <c r="I119" s="350" t="str">
        <f>IF(HasAffirmation(I122:I128,$O122:$O128),1,"")</f>
        <v/>
      </c>
      <c r="J119" s="350" t="str">
        <f>IF(HasAffirmation(J122:J128,$O122:$O128),1,"")</f>
        <v/>
      </c>
      <c r="K119" s="350" t="str">
        <f>IF(HasAffirmation(K122:K128,$O122:$O128),1,"")</f>
        <v/>
      </c>
      <c r="L119" s="350" t="str">
        <f>IF(HasAffirmation(L122:L128,$O122:$O128),1,"")</f>
        <v/>
      </c>
      <c r="M119" s="254"/>
      <c r="N119" s="350">
        <f>COUNTA(N122:N128)</f>
        <v>0</v>
      </c>
      <c r="O119" s="350">
        <f>SUM(H119:L119)</f>
        <v>0</v>
      </c>
      <c r="P119" s="244"/>
      <c r="Q119" s="443" t="str">
        <f>IF(COUNTA(Q121:Q129)=0,"",COUNTA(Q121:Q129))</f>
        <v/>
      </c>
      <c r="R119" s="229"/>
      <c r="S119" s="351">
        <f>IF(R119=Instructions!$B$25,Instructions!$C$25,IF(R119=Instructions!$B$26,Instructions!$C$26,IF(R119=Instructions!$B$27,Instructions!$C$27,0)))</f>
        <v>0</v>
      </c>
      <c r="T119" s="384"/>
      <c r="U119" s="384"/>
      <c r="V119" s="384"/>
      <c r="W119" s="384"/>
    </row>
    <row r="120" spans="1:23" s="305" customFormat="1" ht="51" hidden="1" outlineLevel="2">
      <c r="A120" s="178"/>
      <c r="B120" s="4"/>
      <c r="C120" s="337" t="s">
        <v>643</v>
      </c>
      <c r="D120" s="168"/>
      <c r="E120" s="169"/>
      <c r="F120" s="169"/>
      <c r="G120" s="257"/>
      <c r="H120" s="170"/>
      <c r="I120" s="170"/>
      <c r="J120" s="170"/>
      <c r="K120" s="170"/>
      <c r="L120" s="170"/>
      <c r="M120" s="245"/>
      <c r="N120" s="170"/>
      <c r="O120" s="170"/>
      <c r="P120" s="245"/>
      <c r="Q120" s="169"/>
      <c r="R120" s="171"/>
      <c r="S120" s="374"/>
      <c r="T120" s="385"/>
      <c r="U120" s="385"/>
      <c r="V120" s="385"/>
      <c r="W120" s="385"/>
    </row>
    <row r="121" spans="1:23" s="305" customFormat="1" ht="293.25" hidden="1" outlineLevel="2">
      <c r="A121" s="178"/>
      <c r="B121" s="4"/>
      <c r="C121" s="337" t="s">
        <v>912</v>
      </c>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row>
    <row r="124" spans="1:2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row>
    <row r="125" spans="1:2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row>
    <row r="126" spans="1:2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row>
    <row r="127" spans="1:2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row>
    <row r="129" spans="1:23" s="305" customFormat="1" ht="60.75"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row>
    <row r="130" spans="1:23" s="306" customFormat="1" ht="31.5" collapsed="1">
      <c r="A130" s="243"/>
      <c r="B130" s="341" t="s">
        <v>391</v>
      </c>
      <c r="C130" s="335" t="s">
        <v>231</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row>
    <row r="131" spans="1:23" s="305" customFormat="1" ht="127.5" hidden="1" outlineLevel="2">
      <c r="A131" s="178"/>
      <c r="B131" s="4"/>
      <c r="C131" s="337" t="s">
        <v>1447</v>
      </c>
      <c r="D131" s="168"/>
      <c r="E131" s="169"/>
      <c r="F131" s="169"/>
      <c r="G131" s="257"/>
      <c r="H131" s="170"/>
      <c r="I131" s="170"/>
      <c r="J131" s="170"/>
      <c r="K131" s="170"/>
      <c r="L131" s="170"/>
      <c r="M131" s="245"/>
      <c r="N131" s="170"/>
      <c r="O131" s="170"/>
      <c r="P131" s="245"/>
      <c r="Q131" s="169"/>
      <c r="R131" s="171"/>
      <c r="S131" s="374"/>
      <c r="T131" s="385"/>
      <c r="U131" s="385"/>
      <c r="V131" s="385"/>
      <c r="W131" s="385"/>
    </row>
    <row r="132" spans="1:23" s="305" customFormat="1" ht="165.75" hidden="1" outlineLevel="2">
      <c r="A132" s="178"/>
      <c r="B132" s="4"/>
      <c r="C132" s="337" t="s">
        <v>913</v>
      </c>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row>
    <row r="135" spans="1:2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row>
    <row r="136" spans="1:2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row>
    <row r="137" spans="1:2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row>
    <row r="138" spans="1:2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row>
    <row r="140" spans="1:23" s="305" customFormat="1" ht="60.75"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row>
    <row r="141" spans="1:23" s="306" customFormat="1" ht="31.5" collapsed="1">
      <c r="A141" s="243"/>
      <c r="B141" s="341" t="s">
        <v>392</v>
      </c>
      <c r="C141" s="335" t="s">
        <v>994</v>
      </c>
      <c r="D141" s="251"/>
      <c r="E141" s="255"/>
      <c r="F141" s="255"/>
      <c r="G141" s="256"/>
      <c r="H141" s="350" t="str">
        <f>IF(HasAffirmation(H143:H149,$O143:$O149),1,"")</f>
        <v/>
      </c>
      <c r="I141" s="350" t="str">
        <f>IF(HasAffirmation(I143:I149,$O143:$O149),1,"")</f>
        <v/>
      </c>
      <c r="J141" s="350" t="str">
        <f>IF(HasAffirmation(J143:J149,$O143:$O149),1,"")</f>
        <v/>
      </c>
      <c r="K141" s="350" t="str">
        <f>IF(HasAffirmation(K143:K149,$O143:$O149),1,"")</f>
        <v/>
      </c>
      <c r="L141" s="350" t="str">
        <f>IF(HasAffirmation(L143:L149,$O143:$O149),1,"")</f>
        <v/>
      </c>
      <c r="M141" s="254"/>
      <c r="N141" s="350">
        <f>COUNTA(N143:N149)</f>
        <v>0</v>
      </c>
      <c r="O141" s="350">
        <f>SUM(H141:L141)</f>
        <v>0</v>
      </c>
      <c r="P141" s="244"/>
      <c r="Q141" s="443" t="str">
        <f>IF(COUNTA(Q142:Q150)=0,"",COUNTA(Q142:Q150))</f>
        <v/>
      </c>
      <c r="R141" s="229"/>
      <c r="S141" s="351">
        <f>IF(R141=Instructions!$B$25,Instructions!$C$25,IF(R141=Instructions!$B$26,Instructions!$C$26,IF(R141=Instructions!$B$27,Instructions!$C$27,0)))</f>
        <v>0</v>
      </c>
      <c r="T141" s="384"/>
      <c r="U141" s="384"/>
      <c r="V141" s="384"/>
      <c r="W141" s="384"/>
    </row>
    <row r="142" spans="1:23" s="305" customFormat="1" ht="291.75" hidden="1" customHeight="1" outlineLevel="2">
      <c r="A142" s="178"/>
      <c r="B142" s="4"/>
      <c r="C142" s="337" t="s">
        <v>914</v>
      </c>
      <c r="D142" s="168"/>
      <c r="E142" s="169"/>
      <c r="F142" s="169"/>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c r="U146" s="379"/>
      <c r="V146" s="379"/>
      <c r="W146" s="379"/>
    </row>
    <row r="147" spans="1:23"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c r="U147" s="379"/>
      <c r="V147" s="379"/>
      <c r="W147" s="379"/>
    </row>
    <row r="148" spans="1:23"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c r="U149" s="379"/>
      <c r="V149" s="379"/>
      <c r="W149" s="379"/>
    </row>
    <row r="150" spans="1:23" s="305" customFormat="1" ht="60.75"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c r="U150" s="379"/>
      <c r="V150" s="379"/>
      <c r="W150" s="379"/>
    </row>
    <row r="151" spans="1:23" s="306" customFormat="1" ht="31.5" collapsed="1">
      <c r="A151" s="243"/>
      <c r="B151" s="341" t="s">
        <v>393</v>
      </c>
      <c r="C151" s="335" t="s">
        <v>471</v>
      </c>
      <c r="D151" s="251"/>
      <c r="E151" s="255"/>
      <c r="F151" s="255"/>
      <c r="G151" s="256"/>
      <c r="H151" s="350" t="str">
        <f>IF(HasAffirmation(H153:H159,$O153:$O159),1,"")</f>
        <v/>
      </c>
      <c r="I151" s="350" t="str">
        <f>IF(HasAffirmation(I153:I159,$O153:$O159),1,"")</f>
        <v/>
      </c>
      <c r="J151" s="350" t="str">
        <f>IF(HasAffirmation(J153:J159,$O153:$O159),1,"")</f>
        <v/>
      </c>
      <c r="K151" s="350" t="str">
        <f>IF(HasAffirmation(K153:K159,$O153:$O159),1,"")</f>
        <v/>
      </c>
      <c r="L151" s="350" t="str">
        <f>IF(HasAffirmation(L153:L159,$O153:$O159),1,"")</f>
        <v/>
      </c>
      <c r="M151" s="254"/>
      <c r="N151" s="350">
        <f>COUNTA(N153:N159)</f>
        <v>0</v>
      </c>
      <c r="O151" s="350">
        <f>SUM(H151:L151)</f>
        <v>0</v>
      </c>
      <c r="P151" s="244"/>
      <c r="Q151" s="443" t="str">
        <f>IF(COUNTA(Q152:Q160)=0,"",COUNTA(Q152:Q160))</f>
        <v/>
      </c>
      <c r="R151" s="229"/>
      <c r="S151" s="351">
        <f>IF(R151=Instructions!$B$25,Instructions!$C$25,IF(R151=Instructions!$B$26,Instructions!$C$26,IF(R151=Instructions!$B$27,Instructions!$C$27,0)))</f>
        <v>0</v>
      </c>
      <c r="T151" s="384"/>
      <c r="U151" s="384"/>
      <c r="V151" s="384"/>
      <c r="W151" s="384"/>
    </row>
    <row r="152" spans="1:23" s="305" customFormat="1" ht="127.5" hidden="1" outlineLevel="2">
      <c r="A152" s="178"/>
      <c r="B152" s="4"/>
      <c r="C152" s="337" t="s">
        <v>626</v>
      </c>
      <c r="D152" s="168"/>
      <c r="E152" s="169"/>
      <c r="F152" s="169"/>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row>
    <row r="157" spans="1:23"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row>
    <row r="158" spans="1:23"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row>
    <row r="160" spans="1:23" s="305" customFormat="1" ht="60.75"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row>
    <row r="161" spans="1:23" s="305" customFormat="1" ht="27.75">
      <c r="A161" s="239"/>
      <c r="B161" s="332" t="s">
        <v>399</v>
      </c>
      <c r="C161" s="333" t="s">
        <v>398</v>
      </c>
      <c r="D161" s="240"/>
      <c r="E161" s="241"/>
      <c r="F161" s="241"/>
      <c r="G161" s="242"/>
      <c r="H161" s="347">
        <f>SUM(H162,H173)</f>
        <v>0</v>
      </c>
      <c r="I161" s="347">
        <f>SUM(I162,I173)</f>
        <v>0</v>
      </c>
      <c r="J161" s="347">
        <f>SUM(J162,J173)</f>
        <v>0</v>
      </c>
      <c r="K161" s="347">
        <f>SUM(K162,K173)</f>
        <v>0</v>
      </c>
      <c r="L161" s="347">
        <f>SUM(L162,L173)</f>
        <v>0</v>
      </c>
      <c r="M161" s="237"/>
      <c r="N161" s="237"/>
      <c r="O161" s="348">
        <f>SUM(H161:L161)/(COUNT(H161:L161)*2)</f>
        <v>0</v>
      </c>
      <c r="P161" s="242"/>
      <c r="Q161" s="235"/>
      <c r="R161" s="228"/>
      <c r="S161" s="349">
        <f>AVERAGE(S162:S183)</f>
        <v>0</v>
      </c>
      <c r="T161" s="379"/>
      <c r="U161" s="379"/>
      <c r="V161" s="379"/>
      <c r="W161" s="379"/>
    </row>
    <row r="162" spans="1:23" s="306" customFormat="1" ht="31.5" collapsed="1">
      <c r="A162" s="243"/>
      <c r="B162" s="341" t="s">
        <v>395</v>
      </c>
      <c r="C162" s="335" t="s">
        <v>472</v>
      </c>
      <c r="D162" s="251"/>
      <c r="E162" s="255"/>
      <c r="F162" s="255"/>
      <c r="G162" s="256"/>
      <c r="H162" s="350" t="str">
        <f>IF(HasAffirmation(H165:H171,$O165:$O171),1,"")</f>
        <v/>
      </c>
      <c r="I162" s="350" t="str">
        <f>IF(HasAffirmation(I165:I171,$O165:$O171),1,"")</f>
        <v/>
      </c>
      <c r="J162" s="350" t="str">
        <f>IF(HasAffirmation(J165:J171,$O165:$O171),1,"")</f>
        <v/>
      </c>
      <c r="K162" s="350" t="str">
        <f>IF(HasAffirmation(K165:K171,$O165:$O171),1,"")</f>
        <v/>
      </c>
      <c r="L162" s="350" t="str">
        <f>IF(HasAffirmation(L165:L171,$O165:$O171),1,"")</f>
        <v/>
      </c>
      <c r="M162" s="254"/>
      <c r="N162" s="350">
        <f>COUNTA(N165:N171)</f>
        <v>0</v>
      </c>
      <c r="O162" s="350">
        <f>SUM(H162:L162)</f>
        <v>0</v>
      </c>
      <c r="P162" s="244"/>
      <c r="Q162" s="443" t="str">
        <f>IF(COUNTA(Q164:Q172)=0,"",COUNTA(Q164:Q172))</f>
        <v/>
      </c>
      <c r="R162" s="229"/>
      <c r="S162" s="351">
        <f>IF(R162=Instructions!$B$25,Instructions!$C$25,IF(R162=Instructions!$B$26,Instructions!$C$26,IF(R162=Instructions!$B$27,Instructions!$C$27,0)))</f>
        <v>0</v>
      </c>
      <c r="T162" s="384"/>
      <c r="U162" s="384"/>
      <c r="V162" s="384"/>
      <c r="W162" s="384"/>
    </row>
    <row r="163" spans="1:23" s="305" customFormat="1" ht="102" hidden="1" outlineLevel="2">
      <c r="A163" s="178"/>
      <c r="B163" s="4"/>
      <c r="C163" s="337" t="s">
        <v>583</v>
      </c>
      <c r="D163" s="168"/>
      <c r="E163" s="169"/>
      <c r="F163" s="169"/>
      <c r="G163" s="257"/>
      <c r="H163" s="170"/>
      <c r="I163" s="170"/>
      <c r="J163" s="170"/>
      <c r="K163" s="170"/>
      <c r="L163" s="170"/>
      <c r="M163" s="245"/>
      <c r="N163" s="170"/>
      <c r="O163" s="170"/>
      <c r="P163" s="245"/>
      <c r="Q163" s="169"/>
      <c r="R163" s="171"/>
      <c r="S163" s="374"/>
      <c r="T163" s="385"/>
      <c r="U163" s="385"/>
      <c r="V163" s="385"/>
      <c r="W163" s="385"/>
    </row>
    <row r="164" spans="1:23" s="305" customFormat="1" ht="206.25" hidden="1" customHeight="1" outlineLevel="2">
      <c r="A164" s="178"/>
      <c r="B164" s="4"/>
      <c r="C164" s="337" t="s">
        <v>574</v>
      </c>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79"/>
      <c r="U165" s="379"/>
      <c r="V165" s="379"/>
      <c r="W165" s="379"/>
    </row>
    <row r="166" spans="1:23"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79"/>
      <c r="U166" s="379"/>
      <c r="V166" s="379"/>
      <c r="W166" s="379"/>
    </row>
    <row r="167" spans="1:23"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79"/>
      <c r="U167" s="379"/>
      <c r="V167" s="379"/>
      <c r="W167" s="379"/>
    </row>
    <row r="168" spans="1:23"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79"/>
      <c r="U168" s="379"/>
      <c r="V168" s="379"/>
      <c r="W168" s="379"/>
    </row>
    <row r="169" spans="1:23"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79"/>
      <c r="U171" s="379"/>
      <c r="V171" s="379"/>
      <c r="W171" s="379"/>
    </row>
    <row r="172" spans="1:23" s="305" customFormat="1" ht="60.75"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79"/>
      <c r="U172" s="379"/>
      <c r="V172" s="379"/>
      <c r="W172" s="379"/>
    </row>
    <row r="173" spans="1:23" s="306" customFormat="1" ht="47.25" collapsed="1">
      <c r="A173" s="243"/>
      <c r="B173" s="341" t="s">
        <v>397</v>
      </c>
      <c r="C173" s="335" t="s">
        <v>995</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row>
    <row r="174" spans="1:23" s="305" customFormat="1" ht="63.75" hidden="1" outlineLevel="2">
      <c r="A174" s="178"/>
      <c r="B174" s="375"/>
      <c r="C174" s="352" t="s">
        <v>644</v>
      </c>
      <c r="D174" s="168"/>
      <c r="E174" s="169"/>
      <c r="F174" s="169"/>
      <c r="G174" s="257"/>
      <c r="H174" s="170"/>
      <c r="I174" s="170"/>
      <c r="J174" s="170"/>
      <c r="K174" s="170"/>
      <c r="L174" s="170"/>
      <c r="M174" s="245"/>
      <c r="N174" s="170"/>
      <c r="O174" s="170"/>
      <c r="P174" s="245"/>
      <c r="Q174" s="169"/>
      <c r="R174" s="171"/>
      <c r="S174" s="374"/>
      <c r="T174" s="385"/>
      <c r="U174" s="385"/>
      <c r="V174" s="385"/>
      <c r="W174" s="385"/>
    </row>
    <row r="175" spans="1:23" s="305" customFormat="1" ht="196.5" hidden="1" customHeight="1" outlineLevel="2">
      <c r="A175" s="178"/>
      <c r="B175" s="375"/>
      <c r="C175" s="352" t="s">
        <v>717</v>
      </c>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row>
    <row r="177" spans="1:2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row>
    <row r="178" spans="1:2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row>
    <row r="179" spans="1:2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row>
    <row r="180" spans="1:2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row>
    <row r="183" spans="1:23" s="305" customFormat="1" ht="60.75"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row>
    <row r="184" spans="1:23">
      <c r="A184" s="386"/>
      <c r="B184" s="387"/>
      <c r="C184" s="388"/>
      <c r="D184" s="389"/>
      <c r="E184" s="390"/>
      <c r="F184" s="390"/>
      <c r="G184" s="391"/>
      <c r="H184" s="391"/>
      <c r="I184" s="391"/>
      <c r="J184" s="391"/>
      <c r="K184" s="391"/>
      <c r="L184" s="391"/>
      <c r="M184" s="391"/>
      <c r="N184" s="391"/>
      <c r="O184" s="391"/>
      <c r="P184" s="391"/>
      <c r="Q184" s="390"/>
      <c r="R184" s="391"/>
      <c r="S184" s="392"/>
      <c r="T184" s="393"/>
      <c r="U184" s="393"/>
      <c r="V184" s="393"/>
      <c r="W184" s="393"/>
    </row>
    <row r="185" spans="1:23">
      <c r="A185" s="386"/>
      <c r="B185" s="387"/>
      <c r="C185" s="388"/>
      <c r="D185" s="389"/>
      <c r="E185" s="390"/>
      <c r="F185" s="390"/>
      <c r="G185" s="391"/>
      <c r="H185" s="391"/>
      <c r="I185" s="391"/>
      <c r="J185" s="391"/>
      <c r="K185" s="391"/>
      <c r="L185" s="391"/>
      <c r="M185" s="391"/>
      <c r="N185" s="391"/>
      <c r="O185" s="391"/>
      <c r="P185" s="391"/>
      <c r="Q185" s="391"/>
      <c r="R185" s="391"/>
      <c r="S185" s="392"/>
      <c r="T185" s="393"/>
      <c r="U185" s="393"/>
      <c r="V185" s="393"/>
      <c r="W185" s="393"/>
    </row>
    <row r="186" spans="1:23">
      <c r="A186" s="386"/>
      <c r="B186" s="387"/>
      <c r="C186" s="388"/>
      <c r="D186" s="389"/>
      <c r="E186" s="390"/>
      <c r="F186" s="390"/>
      <c r="G186" s="391"/>
      <c r="H186" s="391"/>
      <c r="I186" s="391"/>
      <c r="J186" s="391"/>
      <c r="K186" s="391"/>
      <c r="L186" s="391"/>
      <c r="M186" s="391"/>
      <c r="N186" s="391"/>
      <c r="O186" s="391"/>
      <c r="P186" s="391"/>
      <c r="Q186" s="391"/>
      <c r="R186" s="391"/>
      <c r="S186" s="392"/>
      <c r="T186" s="393"/>
      <c r="U186" s="393"/>
      <c r="V186" s="393"/>
      <c r="W186" s="393"/>
    </row>
    <row r="187" spans="1:23">
      <c r="A187" s="386"/>
      <c r="B187" s="387"/>
      <c r="C187" s="388"/>
      <c r="D187" s="389"/>
      <c r="E187" s="390"/>
      <c r="F187" s="390"/>
      <c r="G187" s="391"/>
      <c r="H187" s="391"/>
      <c r="I187" s="391"/>
      <c r="J187" s="391"/>
      <c r="K187" s="391"/>
      <c r="L187" s="391"/>
      <c r="M187" s="391"/>
      <c r="N187" s="391"/>
      <c r="O187" s="391"/>
      <c r="P187" s="391"/>
      <c r="Q187" s="391"/>
      <c r="R187" s="391"/>
      <c r="S187" s="392"/>
      <c r="T187" s="393"/>
      <c r="U187" s="393"/>
      <c r="V187" s="393"/>
      <c r="W187" s="393"/>
    </row>
    <row r="188" spans="1:23">
      <c r="A188" s="386"/>
      <c r="B188" s="387"/>
      <c r="C188" s="388"/>
      <c r="D188" s="389"/>
      <c r="E188" s="390"/>
      <c r="F188" s="390"/>
      <c r="G188" s="391"/>
      <c r="H188" s="391"/>
      <c r="I188" s="391"/>
      <c r="J188" s="391"/>
      <c r="K188" s="391"/>
      <c r="L188" s="391"/>
      <c r="M188" s="391"/>
      <c r="N188" s="391"/>
      <c r="O188" s="391"/>
      <c r="P188" s="391"/>
      <c r="Q188" s="391"/>
      <c r="R188" s="391"/>
      <c r="S188" s="392"/>
      <c r="T188" s="393"/>
      <c r="U188" s="393"/>
      <c r="V188" s="393"/>
      <c r="W188" s="393"/>
    </row>
    <row r="189" spans="1:23">
      <c r="A189" s="386"/>
      <c r="B189" s="387"/>
      <c r="C189" s="388"/>
      <c r="D189" s="389"/>
      <c r="E189" s="390"/>
      <c r="F189" s="390"/>
      <c r="G189" s="391"/>
      <c r="H189" s="391"/>
      <c r="I189" s="391"/>
      <c r="J189" s="391"/>
      <c r="K189" s="391"/>
      <c r="L189" s="391"/>
      <c r="M189" s="391"/>
      <c r="N189" s="391"/>
      <c r="O189" s="391"/>
      <c r="P189" s="391"/>
      <c r="Q189" s="391"/>
      <c r="R189" s="391"/>
      <c r="S189" s="392"/>
      <c r="T189" s="393"/>
      <c r="U189" s="393"/>
      <c r="V189" s="393"/>
      <c r="W189" s="393"/>
    </row>
    <row r="190" spans="1:23">
      <c r="A190" s="386"/>
      <c r="B190" s="387"/>
      <c r="C190" s="388"/>
      <c r="D190" s="389"/>
      <c r="E190" s="390"/>
      <c r="F190" s="390"/>
      <c r="G190" s="391"/>
      <c r="H190" s="391"/>
      <c r="I190" s="391"/>
      <c r="J190" s="391"/>
      <c r="K190" s="391"/>
      <c r="L190" s="391"/>
      <c r="M190" s="391"/>
      <c r="N190" s="391"/>
      <c r="O190" s="391"/>
      <c r="P190" s="391"/>
      <c r="Q190" s="391"/>
      <c r="R190" s="391"/>
      <c r="S190" s="392"/>
      <c r="T190" s="393"/>
      <c r="U190" s="393"/>
      <c r="V190" s="393"/>
      <c r="W190" s="393"/>
    </row>
    <row r="191" spans="1:23">
      <c r="A191" s="386"/>
      <c r="B191" s="387"/>
      <c r="C191" s="388"/>
      <c r="D191" s="389"/>
      <c r="E191" s="390"/>
      <c r="F191" s="390"/>
      <c r="G191" s="391"/>
      <c r="H191" s="391"/>
      <c r="I191" s="391"/>
      <c r="J191" s="391"/>
      <c r="K191" s="391"/>
      <c r="L191" s="391"/>
      <c r="M191" s="391"/>
      <c r="N191" s="391"/>
      <c r="O191" s="391"/>
      <c r="P191" s="391"/>
      <c r="Q191" s="391"/>
      <c r="R191" s="391"/>
      <c r="S191" s="392"/>
      <c r="T191" s="393"/>
      <c r="U191" s="393"/>
      <c r="V191" s="393"/>
      <c r="W191" s="393"/>
    </row>
    <row r="192" spans="1:23">
      <c r="A192" s="386"/>
      <c r="B192" s="387"/>
      <c r="C192" s="388"/>
      <c r="D192" s="389"/>
      <c r="E192" s="390"/>
      <c r="F192" s="390"/>
      <c r="G192" s="391"/>
      <c r="H192" s="391"/>
      <c r="I192" s="391"/>
      <c r="J192" s="391"/>
      <c r="K192" s="391"/>
      <c r="L192" s="391"/>
      <c r="M192" s="391"/>
      <c r="N192" s="391"/>
      <c r="O192" s="391"/>
      <c r="P192" s="391"/>
      <c r="Q192" s="391"/>
      <c r="R192" s="391"/>
      <c r="S192" s="392"/>
      <c r="T192" s="393"/>
      <c r="U192" s="393"/>
      <c r="V192" s="393"/>
      <c r="W192" s="393"/>
    </row>
    <row r="193" spans="1:23">
      <c r="A193" s="386"/>
      <c r="B193" s="387"/>
      <c r="C193" s="388"/>
      <c r="D193" s="389"/>
      <c r="E193" s="390"/>
      <c r="F193" s="390"/>
      <c r="G193" s="391"/>
      <c r="H193" s="391"/>
      <c r="I193" s="391"/>
      <c r="J193" s="391"/>
      <c r="K193" s="391"/>
      <c r="L193" s="391"/>
      <c r="M193" s="391"/>
      <c r="N193" s="391"/>
      <c r="O193" s="391"/>
      <c r="P193" s="391"/>
      <c r="Q193" s="391"/>
      <c r="R193" s="391"/>
      <c r="S193" s="392"/>
      <c r="T193" s="393"/>
      <c r="U193" s="393"/>
      <c r="V193" s="393"/>
      <c r="W193" s="393"/>
    </row>
    <row r="194" spans="1:23">
      <c r="A194" s="386"/>
      <c r="B194" s="387"/>
      <c r="C194" s="388"/>
      <c r="D194" s="389"/>
      <c r="E194" s="390"/>
      <c r="F194" s="390"/>
      <c r="G194" s="391"/>
      <c r="H194" s="391"/>
      <c r="I194" s="391"/>
      <c r="J194" s="391"/>
      <c r="K194" s="391"/>
      <c r="L194" s="391"/>
      <c r="M194" s="391"/>
      <c r="N194" s="391"/>
      <c r="O194" s="391"/>
      <c r="P194" s="391"/>
      <c r="Q194" s="391"/>
      <c r="R194" s="391"/>
      <c r="S194" s="392"/>
      <c r="T194" s="393"/>
      <c r="U194" s="393"/>
      <c r="V194" s="393"/>
      <c r="W194" s="393"/>
    </row>
    <row r="195" spans="1:23">
      <c r="A195" s="386"/>
      <c r="B195" s="387"/>
      <c r="C195" s="388"/>
      <c r="D195" s="389"/>
      <c r="E195" s="390"/>
      <c r="F195" s="390"/>
      <c r="G195" s="391"/>
      <c r="H195" s="391"/>
      <c r="I195" s="391"/>
      <c r="J195" s="391"/>
      <c r="K195" s="391"/>
      <c r="L195" s="391"/>
      <c r="M195" s="391"/>
      <c r="N195" s="391"/>
      <c r="O195" s="391"/>
      <c r="P195" s="391"/>
      <c r="Q195" s="391"/>
      <c r="R195" s="391"/>
      <c r="S195" s="392"/>
      <c r="T195" s="393"/>
      <c r="U195" s="393"/>
      <c r="V195" s="393"/>
      <c r="W195" s="393"/>
    </row>
    <row r="196" spans="1:23">
      <c r="A196" s="386"/>
      <c r="B196" s="387"/>
      <c r="C196" s="388"/>
      <c r="D196" s="389"/>
      <c r="E196" s="390"/>
      <c r="F196" s="390"/>
      <c r="G196" s="391"/>
      <c r="H196" s="391"/>
      <c r="I196" s="391"/>
      <c r="J196" s="391"/>
      <c r="K196" s="391"/>
      <c r="L196" s="391"/>
      <c r="M196" s="391"/>
      <c r="N196" s="391"/>
      <c r="O196" s="391"/>
      <c r="P196" s="391"/>
      <c r="Q196" s="391"/>
      <c r="R196" s="391"/>
      <c r="S196" s="392"/>
      <c r="T196" s="393"/>
      <c r="U196" s="393"/>
      <c r="V196" s="393"/>
      <c r="W196" s="393"/>
    </row>
    <row r="197" spans="1:23">
      <c r="A197" s="386"/>
      <c r="B197" s="387"/>
      <c r="C197" s="388"/>
      <c r="D197" s="389"/>
      <c r="E197" s="390"/>
      <c r="F197" s="390"/>
      <c r="G197" s="391"/>
      <c r="H197" s="391"/>
      <c r="I197" s="391"/>
      <c r="J197" s="391"/>
      <c r="K197" s="391"/>
      <c r="L197" s="391"/>
      <c r="M197" s="391"/>
      <c r="N197" s="391"/>
      <c r="O197" s="391"/>
      <c r="P197" s="391"/>
      <c r="Q197" s="391"/>
      <c r="R197" s="391"/>
      <c r="S197" s="392"/>
      <c r="T197" s="393"/>
      <c r="U197" s="393"/>
      <c r="V197" s="393"/>
      <c r="W197" s="393"/>
    </row>
    <row r="198" spans="1:23">
      <c r="A198" s="386"/>
      <c r="B198" s="387"/>
      <c r="C198" s="388"/>
      <c r="D198" s="389"/>
      <c r="E198" s="390"/>
      <c r="F198" s="390"/>
      <c r="G198" s="391"/>
      <c r="H198" s="391"/>
      <c r="I198" s="391"/>
      <c r="J198" s="391"/>
      <c r="K198" s="391"/>
      <c r="L198" s="391"/>
      <c r="M198" s="391"/>
      <c r="N198" s="391"/>
      <c r="O198" s="391"/>
      <c r="P198" s="391"/>
      <c r="Q198" s="391"/>
      <c r="R198" s="391"/>
      <c r="S198" s="392"/>
      <c r="T198" s="393"/>
      <c r="U198" s="393"/>
      <c r="V198" s="393"/>
      <c r="W198" s="393"/>
    </row>
    <row r="199" spans="1:23">
      <c r="A199" s="386"/>
      <c r="B199" s="387"/>
      <c r="C199" s="388"/>
      <c r="D199" s="389"/>
      <c r="E199" s="390"/>
      <c r="F199" s="390"/>
      <c r="G199" s="391"/>
      <c r="H199" s="391"/>
      <c r="I199" s="391"/>
      <c r="J199" s="391"/>
      <c r="K199" s="391"/>
      <c r="L199" s="391"/>
      <c r="M199" s="391"/>
      <c r="N199" s="391"/>
      <c r="O199" s="391"/>
      <c r="P199" s="391"/>
      <c r="Q199" s="391"/>
      <c r="R199" s="391"/>
      <c r="S199" s="392"/>
      <c r="T199" s="393"/>
      <c r="U199" s="393"/>
      <c r="V199" s="393"/>
      <c r="W199" s="393"/>
    </row>
    <row r="200" spans="1:23">
      <c r="A200" s="386"/>
      <c r="B200" s="387"/>
      <c r="C200" s="388"/>
      <c r="D200" s="389"/>
      <c r="E200" s="390"/>
      <c r="F200" s="390"/>
      <c r="G200" s="391"/>
      <c r="H200" s="391"/>
      <c r="I200" s="391"/>
      <c r="J200" s="391"/>
      <c r="K200" s="391"/>
      <c r="L200" s="391"/>
      <c r="M200" s="391"/>
      <c r="N200" s="391"/>
      <c r="O200" s="391"/>
      <c r="P200" s="391"/>
      <c r="Q200" s="391"/>
      <c r="R200" s="391"/>
      <c r="S200" s="392"/>
      <c r="T200" s="393"/>
      <c r="U200" s="393"/>
      <c r="V200" s="393"/>
      <c r="W200" s="393"/>
    </row>
    <row r="201" spans="1:23">
      <c r="A201" s="386"/>
      <c r="B201" s="387"/>
      <c r="C201" s="388"/>
      <c r="D201" s="389"/>
      <c r="E201" s="390"/>
      <c r="F201" s="390"/>
      <c r="G201" s="391"/>
      <c r="H201" s="391"/>
      <c r="I201" s="391"/>
      <c r="J201" s="391"/>
      <c r="K201" s="391"/>
      <c r="L201" s="391"/>
      <c r="M201" s="391"/>
      <c r="N201" s="391"/>
      <c r="O201" s="391"/>
      <c r="P201" s="391"/>
      <c r="Q201" s="391"/>
      <c r="R201" s="391"/>
      <c r="S201" s="392"/>
      <c r="T201" s="393"/>
      <c r="U201" s="393"/>
      <c r="V201" s="393"/>
      <c r="W201" s="393"/>
    </row>
    <row r="202" spans="1:23">
      <c r="A202" s="386"/>
      <c r="B202" s="387"/>
      <c r="C202" s="388"/>
      <c r="D202" s="389"/>
      <c r="E202" s="390"/>
      <c r="F202" s="390"/>
      <c r="G202" s="391"/>
      <c r="H202" s="391"/>
      <c r="I202" s="391"/>
      <c r="J202" s="391"/>
      <c r="K202" s="391"/>
      <c r="L202" s="391"/>
      <c r="M202" s="391"/>
      <c r="N202" s="391"/>
      <c r="O202" s="391"/>
      <c r="P202" s="391"/>
      <c r="Q202" s="391"/>
      <c r="R202" s="391"/>
      <c r="S202" s="392"/>
      <c r="T202" s="393"/>
      <c r="U202" s="393"/>
      <c r="V202" s="393"/>
      <c r="W202" s="393"/>
    </row>
    <row r="203" spans="1:23">
      <c r="A203" s="386"/>
      <c r="B203" s="387"/>
      <c r="C203" s="388"/>
      <c r="D203" s="389"/>
      <c r="E203" s="390"/>
      <c r="F203" s="390"/>
      <c r="G203" s="391"/>
      <c r="H203" s="391"/>
      <c r="I203" s="391"/>
      <c r="J203" s="391"/>
      <c r="K203" s="391"/>
      <c r="L203" s="391"/>
      <c r="M203" s="391"/>
      <c r="N203" s="391"/>
      <c r="O203" s="391"/>
      <c r="P203" s="391"/>
      <c r="Q203" s="391"/>
      <c r="R203" s="391"/>
      <c r="S203" s="392"/>
      <c r="T203" s="393"/>
      <c r="U203" s="393"/>
      <c r="V203" s="393"/>
      <c r="W203" s="393"/>
    </row>
    <row r="204" spans="1:23">
      <c r="A204" s="386"/>
      <c r="B204" s="387"/>
      <c r="C204" s="388"/>
      <c r="D204" s="389"/>
      <c r="E204" s="390"/>
      <c r="F204" s="390"/>
      <c r="G204" s="391"/>
      <c r="H204" s="391"/>
      <c r="I204" s="391"/>
      <c r="J204" s="391"/>
      <c r="K204" s="391"/>
      <c r="L204" s="391"/>
      <c r="M204" s="391"/>
      <c r="N204" s="391"/>
      <c r="O204" s="391"/>
      <c r="P204" s="391"/>
      <c r="Q204" s="391"/>
      <c r="R204" s="391"/>
      <c r="S204" s="392"/>
      <c r="T204" s="393"/>
      <c r="U204" s="393"/>
      <c r="V204" s="393"/>
      <c r="W204" s="393"/>
    </row>
    <row r="205" spans="1:23">
      <c r="A205" s="386"/>
      <c r="B205" s="387"/>
      <c r="C205" s="388"/>
      <c r="D205" s="389"/>
      <c r="E205" s="390"/>
      <c r="F205" s="390"/>
      <c r="G205" s="391"/>
      <c r="H205" s="391"/>
      <c r="I205" s="391"/>
      <c r="J205" s="391"/>
      <c r="K205" s="391"/>
      <c r="L205" s="391"/>
      <c r="M205" s="391"/>
      <c r="N205" s="391"/>
      <c r="O205" s="391"/>
      <c r="P205" s="391"/>
      <c r="Q205" s="391"/>
      <c r="R205" s="391"/>
      <c r="S205" s="392"/>
      <c r="T205" s="393"/>
      <c r="U205" s="393"/>
      <c r="V205" s="393"/>
      <c r="W205" s="393"/>
    </row>
    <row r="206" spans="1:23">
      <c r="A206" s="386"/>
      <c r="B206" s="387"/>
      <c r="C206" s="388"/>
      <c r="D206" s="389"/>
      <c r="E206" s="390"/>
      <c r="F206" s="390"/>
      <c r="G206" s="391"/>
      <c r="H206" s="391"/>
      <c r="I206" s="391"/>
      <c r="J206" s="391"/>
      <c r="K206" s="391"/>
      <c r="L206" s="391"/>
      <c r="M206" s="391"/>
      <c r="N206" s="391"/>
      <c r="O206" s="391"/>
      <c r="P206" s="391"/>
      <c r="Q206" s="391"/>
      <c r="R206" s="391"/>
      <c r="S206" s="392"/>
      <c r="T206" s="393"/>
      <c r="U206" s="393"/>
      <c r="V206" s="393"/>
      <c r="W206" s="393"/>
    </row>
    <row r="207" spans="1:23">
      <c r="A207" s="386"/>
      <c r="B207" s="387"/>
      <c r="C207" s="388"/>
      <c r="D207" s="389"/>
      <c r="E207" s="390"/>
      <c r="F207" s="390"/>
      <c r="G207" s="391"/>
      <c r="H207" s="391"/>
      <c r="I207" s="391"/>
      <c r="J207" s="391"/>
      <c r="K207" s="391"/>
      <c r="L207" s="391"/>
      <c r="M207" s="391"/>
      <c r="N207" s="391"/>
      <c r="O207" s="391"/>
      <c r="P207" s="391"/>
      <c r="Q207" s="391"/>
      <c r="R207" s="391"/>
      <c r="S207" s="392"/>
      <c r="T207" s="393"/>
      <c r="U207" s="393"/>
      <c r="V207" s="393"/>
      <c r="W207" s="393"/>
    </row>
    <row r="208" spans="1:23">
      <c r="A208" s="386"/>
      <c r="B208" s="387"/>
      <c r="C208" s="388"/>
      <c r="D208" s="389"/>
      <c r="E208" s="390"/>
      <c r="F208" s="390"/>
      <c r="G208" s="391"/>
      <c r="H208" s="391"/>
      <c r="I208" s="391"/>
      <c r="J208" s="391"/>
      <c r="K208" s="391"/>
      <c r="L208" s="391"/>
      <c r="M208" s="391"/>
      <c r="N208" s="391"/>
      <c r="O208" s="391"/>
      <c r="P208" s="391"/>
      <c r="Q208" s="391"/>
      <c r="R208" s="391"/>
      <c r="S208" s="392"/>
      <c r="T208" s="393"/>
      <c r="U208" s="393"/>
      <c r="V208" s="393"/>
      <c r="W208" s="393"/>
    </row>
    <row r="209" spans="1:23">
      <c r="A209" s="386"/>
      <c r="B209" s="387"/>
      <c r="C209" s="388"/>
      <c r="D209" s="389"/>
      <c r="E209" s="390"/>
      <c r="F209" s="390"/>
      <c r="G209" s="391"/>
      <c r="H209" s="391"/>
      <c r="I209" s="391"/>
      <c r="J209" s="391"/>
      <c r="K209" s="391"/>
      <c r="L209" s="391"/>
      <c r="M209" s="391"/>
      <c r="N209" s="391"/>
      <c r="O209" s="391"/>
      <c r="P209" s="391"/>
      <c r="Q209" s="391"/>
      <c r="R209" s="391"/>
      <c r="S209" s="392"/>
      <c r="T209" s="393"/>
      <c r="U209" s="393"/>
      <c r="V209" s="393"/>
      <c r="W209" s="393"/>
    </row>
    <row r="210" spans="1:23">
      <c r="A210" s="386"/>
      <c r="B210" s="387"/>
      <c r="C210" s="388"/>
      <c r="D210" s="389"/>
      <c r="E210" s="390"/>
      <c r="F210" s="390"/>
      <c r="G210" s="391"/>
      <c r="H210" s="391"/>
      <c r="I210" s="391"/>
      <c r="J210" s="391"/>
      <c r="K210" s="391"/>
      <c r="L210" s="391"/>
      <c r="M210" s="391"/>
      <c r="N210" s="391"/>
      <c r="O210" s="391"/>
      <c r="P210" s="391"/>
      <c r="Q210" s="391"/>
      <c r="R210" s="391"/>
      <c r="S210" s="392"/>
      <c r="T210" s="393"/>
      <c r="U210" s="393"/>
      <c r="V210" s="393"/>
      <c r="W210" s="393"/>
    </row>
    <row r="211" spans="1:23">
      <c r="A211" s="386"/>
      <c r="B211" s="387"/>
      <c r="C211" s="388"/>
      <c r="D211" s="389"/>
      <c r="E211" s="390"/>
      <c r="F211" s="390"/>
      <c r="G211" s="391"/>
      <c r="H211" s="391"/>
      <c r="I211" s="391"/>
      <c r="J211" s="391"/>
      <c r="K211" s="391"/>
      <c r="L211" s="391"/>
      <c r="M211" s="391"/>
      <c r="N211" s="391"/>
      <c r="O211" s="391"/>
      <c r="P211" s="391"/>
      <c r="Q211" s="391"/>
      <c r="R211" s="391"/>
      <c r="S211" s="392"/>
      <c r="T211" s="393"/>
      <c r="U211" s="393"/>
      <c r="V211" s="393"/>
      <c r="W211" s="393"/>
    </row>
    <row r="212" spans="1:23">
      <c r="A212" s="386"/>
      <c r="B212" s="387"/>
      <c r="C212" s="388"/>
      <c r="D212" s="389"/>
      <c r="E212" s="390"/>
      <c r="F212" s="390"/>
      <c r="G212" s="391"/>
      <c r="H212" s="391"/>
      <c r="I212" s="391"/>
      <c r="J212" s="391"/>
      <c r="K212" s="391"/>
      <c r="L212" s="391"/>
      <c r="M212" s="391"/>
      <c r="N212" s="391"/>
      <c r="O212" s="391"/>
      <c r="P212" s="391"/>
      <c r="Q212" s="391"/>
      <c r="R212" s="391"/>
      <c r="S212" s="392"/>
      <c r="T212" s="393"/>
      <c r="U212" s="393"/>
      <c r="V212" s="393"/>
      <c r="W212" s="393"/>
    </row>
    <row r="213" spans="1:23">
      <c r="A213" s="386"/>
      <c r="B213" s="387"/>
      <c r="C213" s="388"/>
      <c r="D213" s="389"/>
      <c r="E213" s="390"/>
      <c r="F213" s="390"/>
      <c r="G213" s="391"/>
      <c r="H213" s="391"/>
      <c r="I213" s="391"/>
      <c r="J213" s="391"/>
      <c r="K213" s="391"/>
      <c r="L213" s="391"/>
      <c r="M213" s="391"/>
      <c r="N213" s="391"/>
      <c r="O213" s="391"/>
      <c r="P213" s="391"/>
      <c r="Q213" s="391"/>
      <c r="R213" s="391"/>
      <c r="S213" s="392"/>
      <c r="T213" s="393"/>
      <c r="U213" s="393"/>
      <c r="V213" s="393"/>
      <c r="W213" s="393"/>
    </row>
    <row r="214" spans="1:23">
      <c r="A214" s="386"/>
      <c r="B214" s="387"/>
      <c r="C214" s="388"/>
      <c r="D214" s="389"/>
      <c r="E214" s="390"/>
      <c r="F214" s="390"/>
      <c r="G214" s="391"/>
      <c r="H214" s="391"/>
      <c r="I214" s="391"/>
      <c r="J214" s="391"/>
      <c r="K214" s="391"/>
      <c r="L214" s="391"/>
      <c r="M214" s="391"/>
      <c r="N214" s="391"/>
      <c r="O214" s="391"/>
      <c r="P214" s="391"/>
      <c r="Q214" s="391"/>
      <c r="R214" s="391"/>
      <c r="S214" s="392"/>
      <c r="T214" s="393"/>
      <c r="U214" s="393"/>
      <c r="V214" s="393"/>
      <c r="W214" s="393"/>
    </row>
    <row r="215" spans="1:23">
      <c r="A215" s="386"/>
      <c r="B215" s="387"/>
      <c r="C215" s="388"/>
      <c r="D215" s="389"/>
      <c r="E215" s="390"/>
      <c r="F215" s="390"/>
      <c r="G215" s="391"/>
      <c r="H215" s="391"/>
      <c r="I215" s="391"/>
      <c r="J215" s="391"/>
      <c r="K215" s="391"/>
      <c r="L215" s="391"/>
      <c r="M215" s="391"/>
      <c r="N215" s="391"/>
      <c r="O215" s="391"/>
      <c r="P215" s="391"/>
      <c r="Q215" s="391"/>
      <c r="R215" s="391"/>
      <c r="S215" s="392"/>
      <c r="T215" s="393"/>
      <c r="U215" s="393"/>
      <c r="V215" s="393"/>
      <c r="W215" s="393"/>
    </row>
    <row r="216" spans="1:23">
      <c r="A216" s="386"/>
      <c r="B216" s="387"/>
      <c r="C216" s="388"/>
      <c r="D216" s="389"/>
      <c r="E216" s="390"/>
      <c r="F216" s="390"/>
      <c r="G216" s="391"/>
      <c r="H216" s="391"/>
      <c r="I216" s="391"/>
      <c r="J216" s="391"/>
      <c r="K216" s="391"/>
      <c r="L216" s="391"/>
      <c r="M216" s="391"/>
      <c r="N216" s="391"/>
      <c r="O216" s="391"/>
      <c r="P216" s="391"/>
      <c r="Q216" s="391"/>
      <c r="R216" s="391"/>
      <c r="S216" s="392"/>
      <c r="T216" s="393"/>
      <c r="U216" s="393"/>
      <c r="V216" s="393"/>
      <c r="W216" s="393"/>
    </row>
    <row r="217" spans="1:23">
      <c r="A217" s="386"/>
      <c r="B217" s="387"/>
      <c r="C217" s="388"/>
      <c r="D217" s="389"/>
      <c r="E217" s="390"/>
      <c r="F217" s="390"/>
      <c r="G217" s="391"/>
      <c r="H217" s="391"/>
      <c r="I217" s="391"/>
      <c r="J217" s="391"/>
      <c r="K217" s="391"/>
      <c r="L217" s="391"/>
      <c r="M217" s="391"/>
      <c r="N217" s="391"/>
      <c r="O217" s="391"/>
      <c r="P217" s="391"/>
      <c r="Q217" s="391"/>
      <c r="R217" s="391"/>
      <c r="S217" s="392"/>
      <c r="T217" s="393"/>
      <c r="U217" s="393"/>
      <c r="V217" s="393"/>
      <c r="W217" s="393"/>
    </row>
    <row r="218" spans="1:23">
      <c r="A218" s="386"/>
      <c r="B218" s="387"/>
      <c r="C218" s="388"/>
      <c r="D218" s="389"/>
      <c r="E218" s="390"/>
      <c r="F218" s="390"/>
      <c r="G218" s="391"/>
      <c r="H218" s="391"/>
      <c r="I218" s="391"/>
      <c r="J218" s="391"/>
      <c r="K218" s="391"/>
      <c r="L218" s="391"/>
      <c r="M218" s="391"/>
      <c r="N218" s="391"/>
      <c r="O218" s="391"/>
      <c r="P218" s="391"/>
      <c r="Q218" s="391"/>
      <c r="R218" s="391"/>
      <c r="S218" s="392"/>
      <c r="T218" s="393"/>
      <c r="U218" s="393"/>
      <c r="V218" s="393"/>
      <c r="W218" s="393"/>
    </row>
    <row r="219" spans="1:23">
      <c r="A219" s="386"/>
      <c r="B219" s="387"/>
      <c r="C219" s="388"/>
      <c r="D219" s="389"/>
      <c r="E219" s="390"/>
      <c r="F219" s="390"/>
      <c r="G219" s="391"/>
      <c r="H219" s="391"/>
      <c r="I219" s="391"/>
      <c r="J219" s="391"/>
      <c r="K219" s="391"/>
      <c r="L219" s="391"/>
      <c r="M219" s="391"/>
      <c r="N219" s="391"/>
      <c r="O219" s="391"/>
      <c r="P219" s="391"/>
      <c r="Q219" s="391"/>
      <c r="R219" s="391"/>
      <c r="S219" s="392"/>
      <c r="T219" s="393"/>
      <c r="U219" s="393"/>
      <c r="V219" s="393"/>
      <c r="W219" s="393"/>
    </row>
    <row r="220" spans="1:23">
      <c r="A220" s="386"/>
      <c r="B220" s="387"/>
      <c r="C220" s="388"/>
      <c r="D220" s="389"/>
      <c r="E220" s="390"/>
      <c r="F220" s="390"/>
      <c r="G220" s="391"/>
      <c r="H220" s="391"/>
      <c r="I220" s="391"/>
      <c r="J220" s="391"/>
      <c r="K220" s="391"/>
      <c r="L220" s="391"/>
      <c r="M220" s="391"/>
      <c r="N220" s="391"/>
      <c r="O220" s="391"/>
      <c r="P220" s="391"/>
      <c r="Q220" s="391"/>
      <c r="R220" s="391"/>
      <c r="S220" s="392"/>
      <c r="T220" s="393"/>
      <c r="U220" s="393"/>
      <c r="V220" s="393"/>
      <c r="W220" s="393"/>
    </row>
    <row r="221" spans="1:23">
      <c r="A221" s="386"/>
      <c r="B221" s="387"/>
      <c r="C221" s="388"/>
      <c r="D221" s="389"/>
      <c r="E221" s="390"/>
      <c r="F221" s="390"/>
      <c r="G221" s="391"/>
      <c r="H221" s="391"/>
      <c r="I221" s="391"/>
      <c r="J221" s="391"/>
      <c r="K221" s="391"/>
      <c r="L221" s="391"/>
      <c r="M221" s="391"/>
      <c r="N221" s="391"/>
      <c r="O221" s="391"/>
      <c r="P221" s="391"/>
      <c r="Q221" s="391"/>
      <c r="R221" s="391"/>
      <c r="S221" s="392"/>
      <c r="T221" s="393"/>
      <c r="U221" s="393"/>
      <c r="V221" s="393"/>
      <c r="W221" s="393"/>
    </row>
    <row r="222" spans="1:23">
      <c r="A222" s="386"/>
      <c r="B222" s="387"/>
      <c r="C222" s="388"/>
      <c r="D222" s="389"/>
      <c r="E222" s="390"/>
      <c r="F222" s="390"/>
      <c r="G222" s="391"/>
      <c r="H222" s="391"/>
      <c r="I222" s="391"/>
      <c r="J222" s="391"/>
      <c r="K222" s="391"/>
      <c r="L222" s="391"/>
      <c r="M222" s="391"/>
      <c r="N222" s="391"/>
      <c r="O222" s="391"/>
      <c r="P222" s="391"/>
      <c r="Q222" s="391"/>
      <c r="R222" s="391"/>
      <c r="S222" s="392"/>
      <c r="T222" s="393"/>
      <c r="U222" s="393"/>
      <c r="V222" s="393"/>
      <c r="W222" s="393"/>
    </row>
    <row r="223" spans="1:23">
      <c r="A223" s="386"/>
      <c r="B223" s="387"/>
      <c r="C223" s="388"/>
      <c r="D223" s="389"/>
      <c r="E223" s="390"/>
      <c r="F223" s="390"/>
      <c r="G223" s="391"/>
      <c r="H223" s="391"/>
      <c r="I223" s="391"/>
      <c r="J223" s="391"/>
      <c r="K223" s="391"/>
      <c r="L223" s="391"/>
      <c r="M223" s="391"/>
      <c r="N223" s="391"/>
      <c r="O223" s="391"/>
      <c r="P223" s="391"/>
      <c r="Q223" s="391"/>
      <c r="R223" s="391"/>
      <c r="S223" s="392"/>
      <c r="T223" s="393"/>
      <c r="U223" s="393"/>
      <c r="V223" s="393"/>
      <c r="W223" s="393"/>
    </row>
    <row r="224" spans="1:23">
      <c r="A224" s="386"/>
      <c r="B224" s="387"/>
      <c r="C224" s="388"/>
      <c r="D224" s="389"/>
      <c r="E224" s="390"/>
      <c r="F224" s="390"/>
      <c r="G224" s="391"/>
      <c r="H224" s="391"/>
      <c r="I224" s="391"/>
      <c r="J224" s="391"/>
      <c r="K224" s="391"/>
      <c r="L224" s="391"/>
      <c r="M224" s="391"/>
      <c r="N224" s="391"/>
      <c r="O224" s="391"/>
      <c r="P224" s="391"/>
      <c r="Q224" s="391"/>
      <c r="R224" s="391"/>
      <c r="S224" s="392"/>
      <c r="T224" s="393"/>
      <c r="U224" s="393"/>
      <c r="V224" s="393"/>
      <c r="W224" s="393"/>
    </row>
    <row r="225" spans="1:23">
      <c r="A225" s="386"/>
      <c r="B225" s="387"/>
      <c r="C225" s="388"/>
      <c r="D225" s="389"/>
      <c r="E225" s="390"/>
      <c r="F225" s="390"/>
      <c r="G225" s="391"/>
      <c r="H225" s="391"/>
      <c r="I225" s="391"/>
      <c r="J225" s="391"/>
      <c r="K225" s="391"/>
      <c r="L225" s="391"/>
      <c r="M225" s="391"/>
      <c r="N225" s="391"/>
      <c r="O225" s="391"/>
      <c r="P225" s="391"/>
      <c r="Q225" s="391"/>
      <c r="R225" s="391"/>
      <c r="S225" s="392"/>
      <c r="T225" s="393"/>
      <c r="U225" s="393"/>
      <c r="V225" s="393"/>
      <c r="W225" s="393"/>
    </row>
    <row r="226" spans="1:23">
      <c r="A226" s="386"/>
      <c r="B226" s="387"/>
      <c r="C226" s="388"/>
      <c r="D226" s="389"/>
      <c r="E226" s="390"/>
      <c r="F226" s="390"/>
      <c r="G226" s="391"/>
      <c r="H226" s="391"/>
      <c r="I226" s="391"/>
      <c r="J226" s="391"/>
      <c r="K226" s="391"/>
      <c r="L226" s="391"/>
      <c r="M226" s="391"/>
      <c r="N226" s="391"/>
      <c r="O226" s="391"/>
      <c r="P226" s="391"/>
      <c r="Q226" s="391"/>
      <c r="R226" s="391"/>
      <c r="S226" s="392"/>
      <c r="T226" s="393"/>
      <c r="U226" s="393"/>
      <c r="V226" s="393"/>
      <c r="W226" s="393"/>
    </row>
    <row r="227" spans="1:23">
      <c r="A227" s="386"/>
      <c r="B227" s="387"/>
      <c r="C227" s="388"/>
      <c r="D227" s="389"/>
      <c r="E227" s="390"/>
      <c r="F227" s="390"/>
      <c r="G227" s="391"/>
      <c r="H227" s="391"/>
      <c r="I227" s="391"/>
      <c r="J227" s="391"/>
      <c r="K227" s="391"/>
      <c r="L227" s="391"/>
      <c r="M227" s="391"/>
      <c r="N227" s="391"/>
      <c r="O227" s="391"/>
      <c r="P227" s="391"/>
      <c r="Q227" s="391"/>
      <c r="R227" s="391"/>
      <c r="S227" s="392"/>
      <c r="T227" s="393"/>
      <c r="U227" s="393"/>
      <c r="V227" s="393"/>
      <c r="W227" s="393"/>
    </row>
    <row r="228" spans="1:23">
      <c r="A228" s="386"/>
      <c r="B228" s="387"/>
      <c r="C228" s="388"/>
      <c r="D228" s="389"/>
      <c r="E228" s="390"/>
      <c r="F228" s="390"/>
      <c r="G228" s="391"/>
      <c r="H228" s="391"/>
      <c r="I228" s="391"/>
      <c r="J228" s="391"/>
      <c r="K228" s="391"/>
      <c r="L228" s="391"/>
      <c r="M228" s="391"/>
      <c r="N228" s="391"/>
      <c r="O228" s="391"/>
      <c r="P228" s="391"/>
      <c r="Q228" s="391"/>
      <c r="R228" s="391"/>
      <c r="S228" s="392"/>
      <c r="T228" s="393"/>
      <c r="U228" s="393"/>
      <c r="V228" s="393"/>
      <c r="W228" s="393"/>
    </row>
    <row r="229" spans="1:23">
      <c r="A229" s="386"/>
      <c r="B229" s="387"/>
      <c r="C229" s="388"/>
      <c r="D229" s="389"/>
      <c r="E229" s="390"/>
      <c r="F229" s="390"/>
      <c r="G229" s="391"/>
      <c r="H229" s="391"/>
      <c r="I229" s="391"/>
      <c r="J229" s="391"/>
      <c r="K229" s="391"/>
      <c r="L229" s="391"/>
      <c r="M229" s="391"/>
      <c r="N229" s="391"/>
      <c r="O229" s="391"/>
      <c r="P229" s="391"/>
      <c r="Q229" s="391"/>
      <c r="R229" s="391"/>
      <c r="S229" s="392"/>
      <c r="T229" s="393"/>
      <c r="U229" s="393"/>
      <c r="V229" s="393"/>
      <c r="W229" s="393"/>
    </row>
    <row r="230" spans="1:23">
      <c r="A230" s="386"/>
      <c r="B230" s="387"/>
      <c r="C230" s="388"/>
      <c r="D230" s="389"/>
      <c r="E230" s="390"/>
      <c r="F230" s="390"/>
      <c r="G230" s="391"/>
      <c r="H230" s="391"/>
      <c r="I230" s="391"/>
      <c r="J230" s="391"/>
      <c r="K230" s="391"/>
      <c r="L230" s="391"/>
      <c r="M230" s="391"/>
      <c r="N230" s="391"/>
      <c r="O230" s="391"/>
      <c r="P230" s="391"/>
      <c r="Q230" s="391"/>
      <c r="R230" s="391"/>
      <c r="S230" s="392"/>
      <c r="T230" s="393"/>
      <c r="U230" s="393"/>
      <c r="V230" s="393"/>
      <c r="W230" s="393"/>
    </row>
    <row r="231" spans="1:23">
      <c r="A231" s="386"/>
      <c r="B231" s="387"/>
      <c r="C231" s="388"/>
      <c r="D231" s="389"/>
      <c r="E231" s="390"/>
      <c r="F231" s="390"/>
      <c r="G231" s="391"/>
      <c r="H231" s="391"/>
      <c r="I231" s="391"/>
      <c r="J231" s="391"/>
      <c r="K231" s="391"/>
      <c r="L231" s="391"/>
      <c r="M231" s="391"/>
      <c r="N231" s="391"/>
      <c r="O231" s="391"/>
      <c r="P231" s="391"/>
      <c r="Q231" s="391"/>
      <c r="R231" s="391"/>
      <c r="S231" s="392"/>
      <c r="T231" s="393"/>
      <c r="U231" s="393"/>
      <c r="V231" s="393"/>
      <c r="W231" s="393"/>
    </row>
    <row r="232" spans="1:23">
      <c r="A232" s="386"/>
      <c r="B232" s="387"/>
      <c r="C232" s="388"/>
      <c r="D232" s="389"/>
      <c r="E232" s="390"/>
      <c r="F232" s="390"/>
      <c r="G232" s="391"/>
      <c r="H232" s="391"/>
      <c r="I232" s="391"/>
      <c r="J232" s="391"/>
      <c r="K232" s="391"/>
      <c r="L232" s="391"/>
      <c r="M232" s="391"/>
      <c r="N232" s="391"/>
      <c r="O232" s="391"/>
      <c r="P232" s="391"/>
      <c r="Q232" s="391"/>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181" priority="2816" stopIfTrue="1" operator="equal">
      <formula>"NR"</formula>
    </cfRule>
    <cfRule type="cellIs" dxfId="12180" priority="2817" stopIfTrue="1" operator="equal">
      <formula>"U"</formula>
    </cfRule>
    <cfRule type="cellIs" dxfId="12179" priority="2818" stopIfTrue="1" operator="equal">
      <formula>"S"</formula>
    </cfRule>
  </conditionalFormatting>
  <conditionalFormatting sqref="R4">
    <cfRule type="cellIs" dxfId="12178" priority="586" stopIfTrue="1" operator="equal">
      <formula>"NR"</formula>
    </cfRule>
    <cfRule type="cellIs" dxfId="12177" priority="587" stopIfTrue="1" operator="equal">
      <formula>"U"</formula>
    </cfRule>
    <cfRule type="cellIs" dxfId="12176" priority="588" stopIfTrue="1" operator="equal">
      <formula>"S"</formula>
    </cfRule>
  </conditionalFormatting>
  <conditionalFormatting sqref="R29">
    <cfRule type="cellIs" dxfId="12175" priority="583" stopIfTrue="1" operator="equal">
      <formula>"NR"</formula>
    </cfRule>
    <cfRule type="cellIs" dxfId="12174" priority="584" stopIfTrue="1" operator="equal">
      <formula>"U"</formula>
    </cfRule>
    <cfRule type="cellIs" dxfId="12173" priority="585" stopIfTrue="1" operator="equal">
      <formula>"S"</formula>
    </cfRule>
  </conditionalFormatting>
  <conditionalFormatting sqref="R54">
    <cfRule type="cellIs" dxfId="12172" priority="580" stopIfTrue="1" operator="equal">
      <formula>"NR"</formula>
    </cfRule>
    <cfRule type="cellIs" dxfId="12171" priority="581" stopIfTrue="1" operator="equal">
      <formula>"U"</formula>
    </cfRule>
    <cfRule type="cellIs" dxfId="12170" priority="582" stopIfTrue="1" operator="equal">
      <formula>"S"</formula>
    </cfRule>
  </conditionalFormatting>
  <conditionalFormatting sqref="R161">
    <cfRule type="cellIs" dxfId="12169" priority="577" stopIfTrue="1" operator="equal">
      <formula>"NR"</formula>
    </cfRule>
    <cfRule type="cellIs" dxfId="12168" priority="578" stopIfTrue="1" operator="equal">
      <formula>"U"</formula>
    </cfRule>
    <cfRule type="cellIs" dxfId="12167" priority="579" stopIfTrue="1" operator="equal">
      <formula>"S"</formula>
    </cfRule>
  </conditionalFormatting>
  <conditionalFormatting sqref="R5">
    <cfRule type="expression" dxfId="12166" priority="571" stopIfTrue="1">
      <formula>OR($R5="FI",$R5="Green",$R5="High")</formula>
    </cfRule>
    <cfRule type="expression" dxfId="12165" priority="572" stopIfTrue="1">
      <formula>OR($R5="NI",$R5="Red",$R5="Low")</formula>
    </cfRule>
    <cfRule type="cellIs" dxfId="12164" priority="573" stopIfTrue="1" operator="equal">
      <formula>"PI"</formula>
    </cfRule>
    <cfRule type="expression" dxfId="12163" priority="574" stopIfTrue="1">
      <formula>OR($R5="LI",$R5="Yellow",$R5="Medium")</formula>
    </cfRule>
    <cfRule type="expression" dxfId="12162" priority="575" stopIfTrue="1">
      <formula>OR($R5="NY",$R5="Not Yet")</formula>
    </cfRule>
    <cfRule type="cellIs" dxfId="12161" priority="576" stopIfTrue="1" operator="equal">
      <formula>"Out of Scope"</formula>
    </cfRule>
  </conditionalFormatting>
  <conditionalFormatting sqref="R17">
    <cfRule type="expression" dxfId="12160" priority="565" stopIfTrue="1">
      <formula>OR($R17="FI",$R17="Green",$R17="High")</formula>
    </cfRule>
    <cfRule type="expression" dxfId="12159" priority="566" stopIfTrue="1">
      <formula>OR($R17="NI",$R17="Red",$R17="Low")</formula>
    </cfRule>
    <cfRule type="cellIs" dxfId="12158" priority="567" stopIfTrue="1" operator="equal">
      <formula>"PI"</formula>
    </cfRule>
    <cfRule type="expression" dxfId="12157" priority="568" stopIfTrue="1">
      <formula>OR($R17="LI",$R17="Yellow",$R17="Medium")</formula>
    </cfRule>
    <cfRule type="expression" dxfId="12156" priority="569" stopIfTrue="1">
      <formula>OR($R17="NY",$R17="Not Yet")</formula>
    </cfRule>
    <cfRule type="cellIs" dxfId="12155" priority="570" stopIfTrue="1" operator="equal">
      <formula>"Out of Scope"</formula>
    </cfRule>
  </conditionalFormatting>
  <conditionalFormatting sqref="R30">
    <cfRule type="expression" dxfId="12154" priority="559" stopIfTrue="1">
      <formula>OR($R30="FI",$R30="Green",$R30="High")</formula>
    </cfRule>
    <cfRule type="expression" dxfId="12153" priority="560" stopIfTrue="1">
      <formula>OR($R30="NI",$R30="Red",$R30="Low")</formula>
    </cfRule>
    <cfRule type="cellIs" dxfId="12152" priority="561" stopIfTrue="1" operator="equal">
      <formula>"PI"</formula>
    </cfRule>
    <cfRule type="expression" dxfId="12151" priority="562" stopIfTrue="1">
      <formula>OR($R30="LI",$R30="Yellow",$R30="Medium")</formula>
    </cfRule>
    <cfRule type="expression" dxfId="12150" priority="563" stopIfTrue="1">
      <formula>OR($R30="NY",$R30="Not Yet")</formula>
    </cfRule>
    <cfRule type="cellIs" dxfId="12149" priority="564" stopIfTrue="1" operator="equal">
      <formula>"Out of Scope"</formula>
    </cfRule>
  </conditionalFormatting>
  <conditionalFormatting sqref="R42">
    <cfRule type="expression" dxfId="12148" priority="553" stopIfTrue="1">
      <formula>OR($R42="FI",$R42="Green",$R42="High")</formula>
    </cfRule>
    <cfRule type="expression" dxfId="12147" priority="554" stopIfTrue="1">
      <formula>OR($R42="NI",$R42="Red",$R42="Low")</formula>
    </cfRule>
    <cfRule type="cellIs" dxfId="12146" priority="555" stopIfTrue="1" operator="equal">
      <formula>"PI"</formula>
    </cfRule>
    <cfRule type="expression" dxfId="12145" priority="556" stopIfTrue="1">
      <formula>OR($R42="LI",$R42="Yellow",$R42="Medium")</formula>
    </cfRule>
    <cfRule type="expression" dxfId="12144" priority="557" stopIfTrue="1">
      <formula>OR($R42="NY",$R42="Not Yet")</formula>
    </cfRule>
    <cfRule type="cellIs" dxfId="12143" priority="558" stopIfTrue="1" operator="equal">
      <formula>"Out of Scope"</formula>
    </cfRule>
  </conditionalFormatting>
  <conditionalFormatting sqref="R55">
    <cfRule type="expression" dxfId="12142" priority="547" stopIfTrue="1">
      <formula>OR($R55="FI",$R55="Green",$R55="High")</formula>
    </cfRule>
    <cfRule type="expression" dxfId="12141" priority="548" stopIfTrue="1">
      <formula>OR($R55="NI",$R55="Red",$R55="Low")</formula>
    </cfRule>
    <cfRule type="cellIs" dxfId="12140" priority="549" stopIfTrue="1" operator="equal">
      <formula>"PI"</formula>
    </cfRule>
    <cfRule type="expression" dxfId="12139" priority="550" stopIfTrue="1">
      <formula>OR($R55="LI",$R55="Yellow",$R55="Medium")</formula>
    </cfRule>
    <cfRule type="expression" dxfId="12138" priority="551" stopIfTrue="1">
      <formula>OR($R55="NY",$R55="Not Yet")</formula>
    </cfRule>
    <cfRule type="cellIs" dxfId="12137" priority="552" stopIfTrue="1" operator="equal">
      <formula>"Out of Scope"</formula>
    </cfRule>
  </conditionalFormatting>
  <conditionalFormatting sqref="R66">
    <cfRule type="expression" dxfId="12136" priority="541" stopIfTrue="1">
      <formula>OR($R66="FI",$R66="Green",$R66="High")</formula>
    </cfRule>
    <cfRule type="expression" dxfId="12135" priority="542" stopIfTrue="1">
      <formula>OR($R66="NI",$R66="Red",$R66="Low")</formula>
    </cfRule>
    <cfRule type="cellIs" dxfId="12134" priority="543" stopIfTrue="1" operator="equal">
      <formula>"PI"</formula>
    </cfRule>
    <cfRule type="expression" dxfId="12133" priority="544" stopIfTrue="1">
      <formula>OR($R66="LI",$R66="Yellow",$R66="Medium")</formula>
    </cfRule>
    <cfRule type="expression" dxfId="12132" priority="545" stopIfTrue="1">
      <formula>OR($R66="NY",$R66="Not Yet")</formula>
    </cfRule>
    <cfRule type="cellIs" dxfId="12131" priority="546" stopIfTrue="1" operator="equal">
      <formula>"Out of Scope"</formula>
    </cfRule>
  </conditionalFormatting>
  <conditionalFormatting sqref="R77">
    <cfRule type="expression" dxfId="12130" priority="535" stopIfTrue="1">
      <formula>OR($R77="FI",$R77="Green",$R77="High")</formula>
    </cfRule>
    <cfRule type="expression" dxfId="12129" priority="536" stopIfTrue="1">
      <formula>OR($R77="NI",$R77="Red",$R77="Low")</formula>
    </cfRule>
    <cfRule type="cellIs" dxfId="12128" priority="537" stopIfTrue="1" operator="equal">
      <formula>"PI"</formula>
    </cfRule>
    <cfRule type="expression" dxfId="12127" priority="538" stopIfTrue="1">
      <formula>OR($R77="LI",$R77="Yellow",$R77="Medium")</formula>
    </cfRule>
    <cfRule type="expression" dxfId="12126" priority="539" stopIfTrue="1">
      <formula>OR($R77="NY",$R77="Not Yet")</formula>
    </cfRule>
    <cfRule type="cellIs" dxfId="12125" priority="540" stopIfTrue="1" operator="equal">
      <formula>"Out of Scope"</formula>
    </cfRule>
  </conditionalFormatting>
  <conditionalFormatting sqref="R87">
    <cfRule type="expression" dxfId="12124" priority="529" stopIfTrue="1">
      <formula>OR($R87="FI",$R87="Green",$R87="High")</formula>
    </cfRule>
    <cfRule type="expression" dxfId="12123" priority="530" stopIfTrue="1">
      <formula>OR($R87="NI",$R87="Red",$R87="Low")</formula>
    </cfRule>
    <cfRule type="cellIs" dxfId="12122" priority="531" stopIfTrue="1" operator="equal">
      <formula>"PI"</formula>
    </cfRule>
    <cfRule type="expression" dxfId="12121" priority="532" stopIfTrue="1">
      <formula>OR($R87="LI",$R87="Yellow",$R87="Medium")</formula>
    </cfRule>
    <cfRule type="expression" dxfId="12120" priority="533" stopIfTrue="1">
      <formula>OR($R87="NY",$R87="Not Yet")</formula>
    </cfRule>
    <cfRule type="cellIs" dxfId="12119" priority="534" stopIfTrue="1" operator="equal">
      <formula>"Out of Scope"</formula>
    </cfRule>
  </conditionalFormatting>
  <conditionalFormatting sqref="R99">
    <cfRule type="expression" dxfId="12118" priority="523" stopIfTrue="1">
      <formula>OR($R99="FI",$R99="Green",$R99="High")</formula>
    </cfRule>
    <cfRule type="expression" dxfId="12117" priority="524" stopIfTrue="1">
      <formula>OR($R99="NI",$R99="Red",$R99="Low")</formula>
    </cfRule>
    <cfRule type="cellIs" dxfId="12116" priority="525" stopIfTrue="1" operator="equal">
      <formula>"PI"</formula>
    </cfRule>
    <cfRule type="expression" dxfId="12115" priority="526" stopIfTrue="1">
      <formula>OR($R99="LI",$R99="Yellow",$R99="Medium")</formula>
    </cfRule>
    <cfRule type="expression" dxfId="12114" priority="527" stopIfTrue="1">
      <formula>OR($R99="NY",$R99="Not Yet")</formula>
    </cfRule>
    <cfRule type="cellIs" dxfId="12113" priority="528" stopIfTrue="1" operator="equal">
      <formula>"Out of Scope"</formula>
    </cfRule>
  </conditionalFormatting>
  <conditionalFormatting sqref="R109">
    <cfRule type="expression" dxfId="12112" priority="517" stopIfTrue="1">
      <formula>OR($R109="FI",$R109="Green",$R109="High")</formula>
    </cfRule>
    <cfRule type="expression" dxfId="12111" priority="518" stopIfTrue="1">
      <formula>OR($R109="NI",$R109="Red",$R109="Low")</formula>
    </cfRule>
    <cfRule type="cellIs" dxfId="12110" priority="519" stopIfTrue="1" operator="equal">
      <formula>"PI"</formula>
    </cfRule>
    <cfRule type="expression" dxfId="12109" priority="520" stopIfTrue="1">
      <formula>OR($R109="LI",$R109="Yellow",$R109="Medium")</formula>
    </cfRule>
    <cfRule type="expression" dxfId="12108" priority="521" stopIfTrue="1">
      <formula>OR($R109="NY",$R109="Not Yet")</formula>
    </cfRule>
    <cfRule type="cellIs" dxfId="12107" priority="522" stopIfTrue="1" operator="equal">
      <formula>"Out of Scope"</formula>
    </cfRule>
  </conditionalFormatting>
  <conditionalFormatting sqref="R119">
    <cfRule type="expression" dxfId="12106" priority="511" stopIfTrue="1">
      <formula>OR($R119="FI",$R119="Green",$R119="High")</formula>
    </cfRule>
    <cfRule type="expression" dxfId="12105" priority="512" stopIfTrue="1">
      <formula>OR($R119="NI",$R119="Red",$R119="Low")</formula>
    </cfRule>
    <cfRule type="cellIs" dxfId="12104" priority="513" stopIfTrue="1" operator="equal">
      <formula>"PI"</formula>
    </cfRule>
    <cfRule type="expression" dxfId="12103" priority="514" stopIfTrue="1">
      <formula>OR($R119="LI",$R119="Yellow",$R119="Medium")</formula>
    </cfRule>
    <cfRule type="expression" dxfId="12102" priority="515" stopIfTrue="1">
      <formula>OR($R119="NY",$R119="Not Yet")</formula>
    </cfRule>
    <cfRule type="cellIs" dxfId="12101" priority="516" stopIfTrue="1" operator="equal">
      <formula>"Out of Scope"</formula>
    </cfRule>
  </conditionalFormatting>
  <conditionalFormatting sqref="R130">
    <cfRule type="expression" dxfId="12100" priority="505" stopIfTrue="1">
      <formula>OR($R130="FI",$R130="Green",$R130="High")</formula>
    </cfRule>
    <cfRule type="expression" dxfId="12099" priority="506" stopIfTrue="1">
      <formula>OR($R130="NI",$R130="Red",$R130="Low")</formula>
    </cfRule>
    <cfRule type="cellIs" dxfId="12098" priority="507" stopIfTrue="1" operator="equal">
      <formula>"PI"</formula>
    </cfRule>
    <cfRule type="expression" dxfId="12097" priority="508" stopIfTrue="1">
      <formula>OR($R130="LI",$R130="Yellow",$R130="Medium")</formula>
    </cfRule>
    <cfRule type="expression" dxfId="12096" priority="509" stopIfTrue="1">
      <formula>OR($R130="NY",$R130="Not Yet")</formula>
    </cfRule>
    <cfRule type="cellIs" dxfId="12095" priority="510" stopIfTrue="1" operator="equal">
      <formula>"Out of Scope"</formula>
    </cfRule>
  </conditionalFormatting>
  <conditionalFormatting sqref="R141">
    <cfRule type="expression" dxfId="12094" priority="499" stopIfTrue="1">
      <formula>OR($R141="FI",$R141="Green",$R141="High")</formula>
    </cfRule>
    <cfRule type="expression" dxfId="12093" priority="500" stopIfTrue="1">
      <formula>OR($R141="NI",$R141="Red",$R141="Low")</formula>
    </cfRule>
    <cfRule type="cellIs" dxfId="12092" priority="501" stopIfTrue="1" operator="equal">
      <formula>"PI"</formula>
    </cfRule>
    <cfRule type="expression" dxfId="12091" priority="502" stopIfTrue="1">
      <formula>OR($R141="LI",$R141="Yellow",$R141="Medium")</formula>
    </cfRule>
    <cfRule type="expression" dxfId="12090" priority="503" stopIfTrue="1">
      <formula>OR($R141="NY",$R141="Not Yet")</formula>
    </cfRule>
    <cfRule type="cellIs" dxfId="12089" priority="504" stopIfTrue="1" operator="equal">
      <formula>"Out of Scope"</formula>
    </cfRule>
  </conditionalFormatting>
  <conditionalFormatting sqref="R151">
    <cfRule type="expression" dxfId="12088" priority="493" stopIfTrue="1">
      <formula>OR($R151="FI",$R151="Green",$R151="High")</formula>
    </cfRule>
    <cfRule type="expression" dxfId="12087" priority="494" stopIfTrue="1">
      <formula>OR($R151="NI",$R151="Red",$R151="Low")</formula>
    </cfRule>
    <cfRule type="cellIs" dxfId="12086" priority="495" stopIfTrue="1" operator="equal">
      <formula>"PI"</formula>
    </cfRule>
    <cfRule type="expression" dxfId="12085" priority="496" stopIfTrue="1">
      <formula>OR($R151="LI",$R151="Yellow",$R151="Medium")</formula>
    </cfRule>
    <cfRule type="expression" dxfId="12084" priority="497" stopIfTrue="1">
      <formula>OR($R151="NY",$R151="Not Yet")</formula>
    </cfRule>
    <cfRule type="cellIs" dxfId="12083" priority="498" stopIfTrue="1" operator="equal">
      <formula>"Out of Scope"</formula>
    </cfRule>
  </conditionalFormatting>
  <conditionalFormatting sqref="R162">
    <cfRule type="expression" dxfId="12082" priority="487" stopIfTrue="1">
      <formula>OR($R162="FI",$R162="Green",$R162="High")</formula>
    </cfRule>
    <cfRule type="expression" dxfId="12081" priority="488" stopIfTrue="1">
      <formula>OR($R162="NI",$R162="Red",$R162="Low")</formula>
    </cfRule>
    <cfRule type="cellIs" dxfId="12080" priority="489" stopIfTrue="1" operator="equal">
      <formula>"PI"</formula>
    </cfRule>
    <cfRule type="expression" dxfId="12079" priority="490" stopIfTrue="1">
      <formula>OR($R162="LI",$R162="Yellow",$R162="Medium")</formula>
    </cfRule>
    <cfRule type="expression" dxfId="12078" priority="491" stopIfTrue="1">
      <formula>OR($R162="NY",$R162="Not Yet")</formula>
    </cfRule>
    <cfRule type="cellIs" dxfId="12077" priority="492" stopIfTrue="1" operator="equal">
      <formula>"Out of Scope"</formula>
    </cfRule>
  </conditionalFormatting>
  <conditionalFormatting sqref="R173">
    <cfRule type="expression" dxfId="12076" priority="481" stopIfTrue="1">
      <formula>OR($R173="FI",$R173="Green",$R173="High")</formula>
    </cfRule>
    <cfRule type="expression" dxfId="12075" priority="482" stopIfTrue="1">
      <formula>OR($R173="NI",$R173="Red",$R173="Low")</formula>
    </cfRule>
    <cfRule type="cellIs" dxfId="12074" priority="483" stopIfTrue="1" operator="equal">
      <formula>"PI"</formula>
    </cfRule>
    <cfRule type="expression" dxfId="12073" priority="484" stopIfTrue="1">
      <formula>OR($R173="LI",$R173="Yellow",$R173="Medium")</formula>
    </cfRule>
    <cfRule type="expression" dxfId="12072" priority="485" stopIfTrue="1">
      <formula>OR($R173="NY",$R173="Not Yet")</formula>
    </cfRule>
    <cfRule type="cellIs" dxfId="12071" priority="486" stopIfTrue="1" operator="equal">
      <formula>"Out of Scope"</formula>
    </cfRule>
  </conditionalFormatting>
  <conditionalFormatting sqref="H16:L16">
    <cfRule type="expression" dxfId="12070" priority="475" stopIfTrue="1">
      <formula>OR(H16="FI",H16="Green",H16="High")</formula>
    </cfRule>
    <cfRule type="expression" dxfId="12069" priority="476" stopIfTrue="1">
      <formula>OR(H16="NI",H16="Red",H16="Low")</formula>
    </cfRule>
    <cfRule type="cellIs" dxfId="12068" priority="477" stopIfTrue="1" operator="equal">
      <formula>"PI"</formula>
    </cfRule>
    <cfRule type="expression" dxfId="12067" priority="478" stopIfTrue="1">
      <formula>OR(H16="LI",H16="Yellow",H16="Medium")</formula>
    </cfRule>
    <cfRule type="expression" dxfId="12066" priority="479" stopIfTrue="1">
      <formula>OR(H16="NY",H16="Not Yet")</formula>
    </cfRule>
    <cfRule type="cellIs" dxfId="12065" priority="480" stopIfTrue="1" operator="equal">
      <formula>"Out of Scope"</formula>
    </cfRule>
  </conditionalFormatting>
  <conditionalFormatting sqref="I16">
    <cfRule type="expression" dxfId="12064" priority="469" stopIfTrue="1">
      <formula>OR($R16="FI",$R16="Green",$R16="High")</formula>
    </cfRule>
    <cfRule type="expression" dxfId="12063" priority="470" stopIfTrue="1">
      <formula>OR($R16="NI",$R16="Red",$R16="Low")</formula>
    </cfRule>
    <cfRule type="cellIs" dxfId="12062" priority="471" stopIfTrue="1" operator="equal">
      <formula>"PI"</formula>
    </cfRule>
    <cfRule type="expression" dxfId="12061" priority="472" stopIfTrue="1">
      <formula>OR($R16="LI",$R16="Yellow",$R16="Medium")</formula>
    </cfRule>
    <cfRule type="expression" dxfId="12060" priority="473" stopIfTrue="1">
      <formula>OR($R16="NY",$R16="Not Yet")</formula>
    </cfRule>
    <cfRule type="cellIs" dxfId="12059" priority="474" stopIfTrue="1" operator="equal">
      <formula>"Out of Scope"</formula>
    </cfRule>
  </conditionalFormatting>
  <conditionalFormatting sqref="J16">
    <cfRule type="expression" dxfId="12058" priority="463" stopIfTrue="1">
      <formula>OR($R16="FI",$R16="Green",$R16="High")</formula>
    </cfRule>
    <cfRule type="expression" dxfId="12057" priority="464" stopIfTrue="1">
      <formula>OR($R16="NI",$R16="Red",$R16="Low")</formula>
    </cfRule>
    <cfRule type="cellIs" dxfId="12056" priority="465" stopIfTrue="1" operator="equal">
      <formula>"PI"</formula>
    </cfRule>
    <cfRule type="expression" dxfId="12055" priority="466" stopIfTrue="1">
      <formula>OR($R16="LI",$R16="Yellow",$R16="Medium")</formula>
    </cfRule>
    <cfRule type="expression" dxfId="12054" priority="467" stopIfTrue="1">
      <formula>OR($R16="NY",$R16="Not Yet")</formula>
    </cfRule>
    <cfRule type="cellIs" dxfId="12053" priority="468" stopIfTrue="1" operator="equal">
      <formula>"Out of Scope"</formula>
    </cfRule>
  </conditionalFormatting>
  <conditionalFormatting sqref="K16">
    <cfRule type="expression" dxfId="12052" priority="457" stopIfTrue="1">
      <formula>OR($R16="FI",$R16="Green",$R16="High")</formula>
    </cfRule>
    <cfRule type="expression" dxfId="12051" priority="458" stopIfTrue="1">
      <formula>OR($R16="NI",$R16="Red",$R16="Low")</formula>
    </cfRule>
    <cfRule type="cellIs" dxfId="12050" priority="459" stopIfTrue="1" operator="equal">
      <formula>"PI"</formula>
    </cfRule>
    <cfRule type="expression" dxfId="12049" priority="460" stopIfTrue="1">
      <formula>OR($R16="LI",$R16="Yellow",$R16="Medium")</formula>
    </cfRule>
    <cfRule type="expression" dxfId="12048" priority="461" stopIfTrue="1">
      <formula>OR($R16="NY",$R16="Not Yet")</formula>
    </cfRule>
    <cfRule type="cellIs" dxfId="12047" priority="462" stopIfTrue="1" operator="equal">
      <formula>"Out of Scope"</formula>
    </cfRule>
  </conditionalFormatting>
  <conditionalFormatting sqref="L16">
    <cfRule type="expression" dxfId="12046" priority="451" stopIfTrue="1">
      <formula>OR($R16="FI",$R16="Green",$R16="High")</formula>
    </cfRule>
    <cfRule type="expression" dxfId="12045" priority="452" stopIfTrue="1">
      <formula>OR($R16="NI",$R16="Red",$R16="Low")</formula>
    </cfRule>
    <cfRule type="cellIs" dxfId="12044" priority="453" stopIfTrue="1" operator="equal">
      <formula>"PI"</formula>
    </cfRule>
    <cfRule type="expression" dxfId="12043" priority="454" stopIfTrue="1">
      <formula>OR($R16="LI",$R16="Yellow",$R16="Medium")</formula>
    </cfRule>
    <cfRule type="expression" dxfId="12042" priority="455" stopIfTrue="1">
      <formula>OR($R16="NY",$R16="Not Yet")</formula>
    </cfRule>
    <cfRule type="cellIs" dxfId="12041" priority="456" stopIfTrue="1" operator="equal">
      <formula>"Out of Scope"</formula>
    </cfRule>
  </conditionalFormatting>
  <conditionalFormatting sqref="H28:L28">
    <cfRule type="expression" dxfId="12040" priority="445" stopIfTrue="1">
      <formula>OR(H28="FI",H28="Green",H28="High")</formula>
    </cfRule>
    <cfRule type="expression" dxfId="12039" priority="446" stopIfTrue="1">
      <formula>OR(H28="NI",H28="Red",H28="Low")</formula>
    </cfRule>
    <cfRule type="cellIs" dxfId="12038" priority="447" stopIfTrue="1" operator="equal">
      <formula>"PI"</formula>
    </cfRule>
    <cfRule type="expression" dxfId="12037" priority="448" stopIfTrue="1">
      <formula>OR(H28="LI",H28="Yellow",H28="Medium")</formula>
    </cfRule>
    <cfRule type="expression" dxfId="12036" priority="449" stopIfTrue="1">
      <formula>OR(H28="NY",H28="Not Yet")</formula>
    </cfRule>
    <cfRule type="cellIs" dxfId="12035" priority="450" stopIfTrue="1" operator="equal">
      <formula>"Out of Scope"</formula>
    </cfRule>
  </conditionalFormatting>
  <conditionalFormatting sqref="I28">
    <cfRule type="expression" dxfId="12034" priority="439" stopIfTrue="1">
      <formula>OR($R28="FI",$R28="Green",$R28="High")</formula>
    </cfRule>
    <cfRule type="expression" dxfId="12033" priority="440" stopIfTrue="1">
      <formula>OR($R28="NI",$R28="Red",$R28="Low")</formula>
    </cfRule>
    <cfRule type="cellIs" dxfId="12032" priority="441" stopIfTrue="1" operator="equal">
      <formula>"PI"</formula>
    </cfRule>
    <cfRule type="expression" dxfId="12031" priority="442" stopIfTrue="1">
      <formula>OR($R28="LI",$R28="Yellow",$R28="Medium")</formula>
    </cfRule>
    <cfRule type="expression" dxfId="12030" priority="443" stopIfTrue="1">
      <formula>OR($R28="NY",$R28="Not Yet")</formula>
    </cfRule>
    <cfRule type="cellIs" dxfId="12029" priority="444" stopIfTrue="1" operator="equal">
      <formula>"Out of Scope"</formula>
    </cfRule>
  </conditionalFormatting>
  <conditionalFormatting sqref="J28">
    <cfRule type="expression" dxfId="12028" priority="433" stopIfTrue="1">
      <formula>OR($R28="FI",$R28="Green",$R28="High")</formula>
    </cfRule>
    <cfRule type="expression" dxfId="12027" priority="434" stopIfTrue="1">
      <formula>OR($R28="NI",$R28="Red",$R28="Low")</formula>
    </cfRule>
    <cfRule type="cellIs" dxfId="12026" priority="435" stopIfTrue="1" operator="equal">
      <formula>"PI"</formula>
    </cfRule>
    <cfRule type="expression" dxfId="12025" priority="436" stopIfTrue="1">
      <formula>OR($R28="LI",$R28="Yellow",$R28="Medium")</formula>
    </cfRule>
    <cfRule type="expression" dxfId="12024" priority="437" stopIfTrue="1">
      <formula>OR($R28="NY",$R28="Not Yet")</formula>
    </cfRule>
    <cfRule type="cellIs" dxfId="12023" priority="438" stopIfTrue="1" operator="equal">
      <formula>"Out of Scope"</formula>
    </cfRule>
  </conditionalFormatting>
  <conditionalFormatting sqref="K28">
    <cfRule type="expression" dxfId="12022" priority="427" stopIfTrue="1">
      <formula>OR($R28="FI",$R28="Green",$R28="High")</formula>
    </cfRule>
    <cfRule type="expression" dxfId="12021" priority="428" stopIfTrue="1">
      <formula>OR($R28="NI",$R28="Red",$R28="Low")</formula>
    </cfRule>
    <cfRule type="cellIs" dxfId="12020" priority="429" stopIfTrue="1" operator="equal">
      <formula>"PI"</formula>
    </cfRule>
    <cfRule type="expression" dxfId="12019" priority="430" stopIfTrue="1">
      <formula>OR($R28="LI",$R28="Yellow",$R28="Medium")</formula>
    </cfRule>
    <cfRule type="expression" dxfId="12018" priority="431" stopIfTrue="1">
      <formula>OR($R28="NY",$R28="Not Yet")</formula>
    </cfRule>
    <cfRule type="cellIs" dxfId="12017" priority="432" stopIfTrue="1" operator="equal">
      <formula>"Out of Scope"</formula>
    </cfRule>
  </conditionalFormatting>
  <conditionalFormatting sqref="L28">
    <cfRule type="expression" dxfId="12016" priority="421" stopIfTrue="1">
      <formula>OR($R28="FI",$R28="Green",$R28="High")</formula>
    </cfRule>
    <cfRule type="expression" dxfId="12015" priority="422" stopIfTrue="1">
      <formula>OR($R28="NI",$R28="Red",$R28="Low")</formula>
    </cfRule>
    <cfRule type="cellIs" dxfId="12014" priority="423" stopIfTrue="1" operator="equal">
      <formula>"PI"</formula>
    </cfRule>
    <cfRule type="expression" dxfId="12013" priority="424" stopIfTrue="1">
      <formula>OR($R28="LI",$R28="Yellow",$R28="Medium")</formula>
    </cfRule>
    <cfRule type="expression" dxfId="12012" priority="425" stopIfTrue="1">
      <formula>OR($R28="NY",$R28="Not Yet")</formula>
    </cfRule>
    <cfRule type="cellIs" dxfId="12011" priority="426" stopIfTrue="1" operator="equal">
      <formula>"Out of Scope"</formula>
    </cfRule>
  </conditionalFormatting>
  <conditionalFormatting sqref="H41:L41">
    <cfRule type="expression" dxfId="12010" priority="415" stopIfTrue="1">
      <formula>OR(H41="FI",H41="Green",H41="High")</formula>
    </cfRule>
    <cfRule type="expression" dxfId="12009" priority="416" stopIfTrue="1">
      <formula>OR(H41="NI",H41="Red",H41="Low")</formula>
    </cfRule>
    <cfRule type="cellIs" dxfId="12008" priority="417" stopIfTrue="1" operator="equal">
      <formula>"PI"</formula>
    </cfRule>
    <cfRule type="expression" dxfId="12007" priority="418" stopIfTrue="1">
      <formula>OR(H41="LI",H41="Yellow",H41="Medium")</formula>
    </cfRule>
    <cfRule type="expression" dxfId="12006" priority="419" stopIfTrue="1">
      <formula>OR(H41="NY",H41="Not Yet")</formula>
    </cfRule>
    <cfRule type="cellIs" dxfId="12005" priority="420" stopIfTrue="1" operator="equal">
      <formula>"Out of Scope"</formula>
    </cfRule>
  </conditionalFormatting>
  <conditionalFormatting sqref="I41">
    <cfRule type="expression" dxfId="12004" priority="409" stopIfTrue="1">
      <formula>OR($R41="FI",$R41="Green",$R41="High")</formula>
    </cfRule>
    <cfRule type="expression" dxfId="12003" priority="410" stopIfTrue="1">
      <formula>OR($R41="NI",$R41="Red",$R41="Low")</formula>
    </cfRule>
    <cfRule type="cellIs" dxfId="12002" priority="411" stopIfTrue="1" operator="equal">
      <formula>"PI"</formula>
    </cfRule>
    <cfRule type="expression" dxfId="12001" priority="412" stopIfTrue="1">
      <formula>OR($R41="LI",$R41="Yellow",$R41="Medium")</formula>
    </cfRule>
    <cfRule type="expression" dxfId="12000" priority="413" stopIfTrue="1">
      <formula>OR($R41="NY",$R41="Not Yet")</formula>
    </cfRule>
    <cfRule type="cellIs" dxfId="11999" priority="414" stopIfTrue="1" operator="equal">
      <formula>"Out of Scope"</formula>
    </cfRule>
  </conditionalFormatting>
  <conditionalFormatting sqref="J41">
    <cfRule type="expression" dxfId="11998" priority="403" stopIfTrue="1">
      <formula>OR($R41="FI",$R41="Green",$R41="High")</formula>
    </cfRule>
    <cfRule type="expression" dxfId="11997" priority="404" stopIfTrue="1">
      <formula>OR($R41="NI",$R41="Red",$R41="Low")</formula>
    </cfRule>
    <cfRule type="cellIs" dxfId="11996" priority="405" stopIfTrue="1" operator="equal">
      <formula>"PI"</formula>
    </cfRule>
    <cfRule type="expression" dxfId="11995" priority="406" stopIfTrue="1">
      <formula>OR($R41="LI",$R41="Yellow",$R41="Medium")</formula>
    </cfRule>
    <cfRule type="expression" dxfId="11994" priority="407" stopIfTrue="1">
      <formula>OR($R41="NY",$R41="Not Yet")</formula>
    </cfRule>
    <cfRule type="cellIs" dxfId="11993" priority="408" stopIfTrue="1" operator="equal">
      <formula>"Out of Scope"</formula>
    </cfRule>
  </conditionalFormatting>
  <conditionalFormatting sqref="K41">
    <cfRule type="expression" dxfId="11992" priority="397" stopIfTrue="1">
      <formula>OR($R41="FI",$R41="Green",$R41="High")</formula>
    </cfRule>
    <cfRule type="expression" dxfId="11991" priority="398" stopIfTrue="1">
      <formula>OR($R41="NI",$R41="Red",$R41="Low")</formula>
    </cfRule>
    <cfRule type="cellIs" dxfId="11990" priority="399" stopIfTrue="1" operator="equal">
      <formula>"PI"</formula>
    </cfRule>
    <cfRule type="expression" dxfId="11989" priority="400" stopIfTrue="1">
      <formula>OR($R41="LI",$R41="Yellow",$R41="Medium")</formula>
    </cfRule>
    <cfRule type="expression" dxfId="11988" priority="401" stopIfTrue="1">
      <formula>OR($R41="NY",$R41="Not Yet")</formula>
    </cfRule>
    <cfRule type="cellIs" dxfId="11987" priority="402" stopIfTrue="1" operator="equal">
      <formula>"Out of Scope"</formula>
    </cfRule>
  </conditionalFormatting>
  <conditionalFormatting sqref="L41">
    <cfRule type="expression" dxfId="11986" priority="391" stopIfTrue="1">
      <formula>OR($R41="FI",$R41="Green",$R41="High")</formula>
    </cfRule>
    <cfRule type="expression" dxfId="11985" priority="392" stopIfTrue="1">
      <formula>OR($R41="NI",$R41="Red",$R41="Low")</formula>
    </cfRule>
    <cfRule type="cellIs" dxfId="11984" priority="393" stopIfTrue="1" operator="equal">
      <formula>"PI"</formula>
    </cfRule>
    <cfRule type="expression" dxfId="11983" priority="394" stopIfTrue="1">
      <formula>OR($R41="LI",$R41="Yellow",$R41="Medium")</formula>
    </cfRule>
    <cfRule type="expression" dxfId="11982" priority="395" stopIfTrue="1">
      <formula>OR($R41="NY",$R41="Not Yet")</formula>
    </cfRule>
    <cfRule type="cellIs" dxfId="11981" priority="396" stopIfTrue="1" operator="equal">
      <formula>"Out of Scope"</formula>
    </cfRule>
  </conditionalFormatting>
  <conditionalFormatting sqref="H53:L53">
    <cfRule type="expression" dxfId="11980" priority="385" stopIfTrue="1">
      <formula>OR(H53="FI",H53="Green",H53="High")</formula>
    </cfRule>
    <cfRule type="expression" dxfId="11979" priority="386" stopIfTrue="1">
      <formula>OR(H53="NI",H53="Red",H53="Low")</formula>
    </cfRule>
    <cfRule type="cellIs" dxfId="11978" priority="387" stopIfTrue="1" operator="equal">
      <formula>"PI"</formula>
    </cfRule>
    <cfRule type="expression" dxfId="11977" priority="388" stopIfTrue="1">
      <formula>OR(H53="LI",H53="Yellow",H53="Medium")</formula>
    </cfRule>
    <cfRule type="expression" dxfId="11976" priority="389" stopIfTrue="1">
      <formula>OR(H53="NY",H53="Not Yet")</formula>
    </cfRule>
    <cfRule type="cellIs" dxfId="11975" priority="390" stopIfTrue="1" operator="equal">
      <formula>"Out of Scope"</formula>
    </cfRule>
  </conditionalFormatting>
  <conditionalFormatting sqref="I53">
    <cfRule type="expression" dxfId="11974" priority="379" stopIfTrue="1">
      <formula>OR($R53="FI",$R53="Green",$R53="High")</formula>
    </cfRule>
    <cfRule type="expression" dxfId="11973" priority="380" stopIfTrue="1">
      <formula>OR($R53="NI",$R53="Red",$R53="Low")</formula>
    </cfRule>
    <cfRule type="cellIs" dxfId="11972" priority="381" stopIfTrue="1" operator="equal">
      <formula>"PI"</formula>
    </cfRule>
    <cfRule type="expression" dxfId="11971" priority="382" stopIfTrue="1">
      <formula>OR($R53="LI",$R53="Yellow",$R53="Medium")</formula>
    </cfRule>
    <cfRule type="expression" dxfId="11970" priority="383" stopIfTrue="1">
      <formula>OR($R53="NY",$R53="Not Yet")</formula>
    </cfRule>
    <cfRule type="cellIs" dxfId="11969" priority="384" stopIfTrue="1" operator="equal">
      <formula>"Out of Scope"</formula>
    </cfRule>
  </conditionalFormatting>
  <conditionalFormatting sqref="J53">
    <cfRule type="expression" dxfId="11968" priority="373" stopIfTrue="1">
      <formula>OR($R53="FI",$R53="Green",$R53="High")</formula>
    </cfRule>
    <cfRule type="expression" dxfId="11967" priority="374" stopIfTrue="1">
      <formula>OR($R53="NI",$R53="Red",$R53="Low")</formula>
    </cfRule>
    <cfRule type="cellIs" dxfId="11966" priority="375" stopIfTrue="1" operator="equal">
      <formula>"PI"</formula>
    </cfRule>
    <cfRule type="expression" dxfId="11965" priority="376" stopIfTrue="1">
      <formula>OR($R53="LI",$R53="Yellow",$R53="Medium")</formula>
    </cfRule>
    <cfRule type="expression" dxfId="11964" priority="377" stopIfTrue="1">
      <formula>OR($R53="NY",$R53="Not Yet")</formula>
    </cfRule>
    <cfRule type="cellIs" dxfId="11963" priority="378" stopIfTrue="1" operator="equal">
      <formula>"Out of Scope"</formula>
    </cfRule>
  </conditionalFormatting>
  <conditionalFormatting sqref="K53">
    <cfRule type="expression" dxfId="11962" priority="367" stopIfTrue="1">
      <formula>OR($R53="FI",$R53="Green",$R53="High")</formula>
    </cfRule>
    <cfRule type="expression" dxfId="11961" priority="368" stopIfTrue="1">
      <formula>OR($R53="NI",$R53="Red",$R53="Low")</formula>
    </cfRule>
    <cfRule type="cellIs" dxfId="11960" priority="369" stopIfTrue="1" operator="equal">
      <formula>"PI"</formula>
    </cfRule>
    <cfRule type="expression" dxfId="11959" priority="370" stopIfTrue="1">
      <formula>OR($R53="LI",$R53="Yellow",$R53="Medium")</formula>
    </cfRule>
    <cfRule type="expression" dxfId="11958" priority="371" stopIfTrue="1">
      <formula>OR($R53="NY",$R53="Not Yet")</formula>
    </cfRule>
    <cfRule type="cellIs" dxfId="11957" priority="372" stopIfTrue="1" operator="equal">
      <formula>"Out of Scope"</formula>
    </cfRule>
  </conditionalFormatting>
  <conditionalFormatting sqref="L53">
    <cfRule type="expression" dxfId="11956" priority="361" stopIfTrue="1">
      <formula>OR($R53="FI",$R53="Green",$R53="High")</formula>
    </cfRule>
    <cfRule type="expression" dxfId="11955" priority="362" stopIfTrue="1">
      <formula>OR($R53="NI",$R53="Red",$R53="Low")</formula>
    </cfRule>
    <cfRule type="cellIs" dxfId="11954" priority="363" stopIfTrue="1" operator="equal">
      <formula>"PI"</formula>
    </cfRule>
    <cfRule type="expression" dxfId="11953" priority="364" stopIfTrue="1">
      <formula>OR($R53="LI",$R53="Yellow",$R53="Medium")</formula>
    </cfRule>
    <cfRule type="expression" dxfId="11952" priority="365" stopIfTrue="1">
      <formula>OR($R53="NY",$R53="Not Yet")</formula>
    </cfRule>
    <cfRule type="cellIs" dxfId="11951" priority="366" stopIfTrue="1" operator="equal">
      <formula>"Out of Scope"</formula>
    </cfRule>
  </conditionalFormatting>
  <conditionalFormatting sqref="H65:L65">
    <cfRule type="expression" dxfId="11950" priority="355" stopIfTrue="1">
      <formula>OR(H65="FI",H65="Green",H65="High")</formula>
    </cfRule>
    <cfRule type="expression" dxfId="11949" priority="356" stopIfTrue="1">
      <formula>OR(H65="NI",H65="Red",H65="Low")</formula>
    </cfRule>
    <cfRule type="cellIs" dxfId="11948" priority="357" stopIfTrue="1" operator="equal">
      <formula>"PI"</formula>
    </cfRule>
    <cfRule type="expression" dxfId="11947" priority="358" stopIfTrue="1">
      <formula>OR(H65="LI",H65="Yellow",H65="Medium")</formula>
    </cfRule>
    <cfRule type="expression" dxfId="11946" priority="359" stopIfTrue="1">
      <formula>OR(H65="NY",H65="Not Yet")</formula>
    </cfRule>
    <cfRule type="cellIs" dxfId="11945" priority="360" stopIfTrue="1" operator="equal">
      <formula>"Out of Scope"</formula>
    </cfRule>
  </conditionalFormatting>
  <conditionalFormatting sqref="I65">
    <cfRule type="expression" dxfId="11944" priority="349" stopIfTrue="1">
      <formula>OR($R65="FI",$R65="Green",$R65="High")</formula>
    </cfRule>
    <cfRule type="expression" dxfId="11943" priority="350" stopIfTrue="1">
      <formula>OR($R65="NI",$R65="Red",$R65="Low")</formula>
    </cfRule>
    <cfRule type="cellIs" dxfId="11942" priority="351" stopIfTrue="1" operator="equal">
      <formula>"PI"</formula>
    </cfRule>
    <cfRule type="expression" dxfId="11941" priority="352" stopIfTrue="1">
      <formula>OR($R65="LI",$R65="Yellow",$R65="Medium")</formula>
    </cfRule>
    <cfRule type="expression" dxfId="11940" priority="353" stopIfTrue="1">
      <formula>OR($R65="NY",$R65="Not Yet")</formula>
    </cfRule>
    <cfRule type="cellIs" dxfId="11939" priority="354" stopIfTrue="1" operator="equal">
      <formula>"Out of Scope"</formula>
    </cfRule>
  </conditionalFormatting>
  <conditionalFormatting sqref="J65">
    <cfRule type="expression" dxfId="11938" priority="343" stopIfTrue="1">
      <formula>OR($R65="FI",$R65="Green",$R65="High")</formula>
    </cfRule>
    <cfRule type="expression" dxfId="11937" priority="344" stopIfTrue="1">
      <formula>OR($R65="NI",$R65="Red",$R65="Low")</formula>
    </cfRule>
    <cfRule type="cellIs" dxfId="11936" priority="345" stopIfTrue="1" operator="equal">
      <formula>"PI"</formula>
    </cfRule>
    <cfRule type="expression" dxfId="11935" priority="346" stopIfTrue="1">
      <formula>OR($R65="LI",$R65="Yellow",$R65="Medium")</formula>
    </cfRule>
    <cfRule type="expression" dxfId="11934" priority="347" stopIfTrue="1">
      <formula>OR($R65="NY",$R65="Not Yet")</formula>
    </cfRule>
    <cfRule type="cellIs" dxfId="11933" priority="348" stopIfTrue="1" operator="equal">
      <formula>"Out of Scope"</formula>
    </cfRule>
  </conditionalFormatting>
  <conditionalFormatting sqref="K65">
    <cfRule type="expression" dxfId="11932" priority="337" stopIfTrue="1">
      <formula>OR($R65="FI",$R65="Green",$R65="High")</formula>
    </cfRule>
    <cfRule type="expression" dxfId="11931" priority="338" stopIfTrue="1">
      <formula>OR($R65="NI",$R65="Red",$R65="Low")</formula>
    </cfRule>
    <cfRule type="cellIs" dxfId="11930" priority="339" stopIfTrue="1" operator="equal">
      <formula>"PI"</formula>
    </cfRule>
    <cfRule type="expression" dxfId="11929" priority="340" stopIfTrue="1">
      <formula>OR($R65="LI",$R65="Yellow",$R65="Medium")</formula>
    </cfRule>
    <cfRule type="expression" dxfId="11928" priority="341" stopIfTrue="1">
      <formula>OR($R65="NY",$R65="Not Yet")</formula>
    </cfRule>
    <cfRule type="cellIs" dxfId="11927" priority="342" stopIfTrue="1" operator="equal">
      <formula>"Out of Scope"</formula>
    </cfRule>
  </conditionalFormatting>
  <conditionalFormatting sqref="L65">
    <cfRule type="expression" dxfId="11926" priority="331" stopIfTrue="1">
      <formula>OR($R65="FI",$R65="Green",$R65="High")</formula>
    </cfRule>
    <cfRule type="expression" dxfId="11925" priority="332" stopIfTrue="1">
      <formula>OR($R65="NI",$R65="Red",$R65="Low")</formula>
    </cfRule>
    <cfRule type="cellIs" dxfId="11924" priority="333" stopIfTrue="1" operator="equal">
      <formula>"PI"</formula>
    </cfRule>
    <cfRule type="expression" dxfId="11923" priority="334" stopIfTrue="1">
      <formula>OR($R65="LI",$R65="Yellow",$R65="Medium")</formula>
    </cfRule>
    <cfRule type="expression" dxfId="11922" priority="335" stopIfTrue="1">
      <formula>OR($R65="NY",$R65="Not Yet")</formula>
    </cfRule>
    <cfRule type="cellIs" dxfId="11921" priority="336" stopIfTrue="1" operator="equal">
      <formula>"Out of Scope"</formula>
    </cfRule>
  </conditionalFormatting>
  <conditionalFormatting sqref="H76:L76">
    <cfRule type="expression" dxfId="11920" priority="325" stopIfTrue="1">
      <formula>OR(H76="FI",H76="Green",H76="High")</formula>
    </cfRule>
    <cfRule type="expression" dxfId="11919" priority="326" stopIfTrue="1">
      <formula>OR(H76="NI",H76="Red",H76="Low")</formula>
    </cfRule>
    <cfRule type="cellIs" dxfId="11918" priority="327" stopIfTrue="1" operator="equal">
      <formula>"PI"</formula>
    </cfRule>
    <cfRule type="expression" dxfId="11917" priority="328" stopIfTrue="1">
      <formula>OR(H76="LI",H76="Yellow",H76="Medium")</formula>
    </cfRule>
    <cfRule type="expression" dxfId="11916" priority="329" stopIfTrue="1">
      <formula>OR(H76="NY",H76="Not Yet")</formula>
    </cfRule>
    <cfRule type="cellIs" dxfId="11915" priority="330" stopIfTrue="1" operator="equal">
      <formula>"Out of Scope"</formula>
    </cfRule>
  </conditionalFormatting>
  <conditionalFormatting sqref="I76">
    <cfRule type="expression" dxfId="11914" priority="319" stopIfTrue="1">
      <formula>OR($R76="FI",$R76="Green",$R76="High")</formula>
    </cfRule>
    <cfRule type="expression" dxfId="11913" priority="320" stopIfTrue="1">
      <formula>OR($R76="NI",$R76="Red",$R76="Low")</formula>
    </cfRule>
    <cfRule type="cellIs" dxfId="11912" priority="321" stopIfTrue="1" operator="equal">
      <formula>"PI"</formula>
    </cfRule>
    <cfRule type="expression" dxfId="11911" priority="322" stopIfTrue="1">
      <formula>OR($R76="LI",$R76="Yellow",$R76="Medium")</formula>
    </cfRule>
    <cfRule type="expression" dxfId="11910" priority="323" stopIfTrue="1">
      <formula>OR($R76="NY",$R76="Not Yet")</formula>
    </cfRule>
    <cfRule type="cellIs" dxfId="11909" priority="324" stopIfTrue="1" operator="equal">
      <formula>"Out of Scope"</formula>
    </cfRule>
  </conditionalFormatting>
  <conditionalFormatting sqref="J76">
    <cfRule type="expression" dxfId="11908" priority="313" stopIfTrue="1">
      <formula>OR($R76="FI",$R76="Green",$R76="High")</formula>
    </cfRule>
    <cfRule type="expression" dxfId="11907" priority="314" stopIfTrue="1">
      <formula>OR($R76="NI",$R76="Red",$R76="Low")</formula>
    </cfRule>
    <cfRule type="cellIs" dxfId="11906" priority="315" stopIfTrue="1" operator="equal">
      <formula>"PI"</formula>
    </cfRule>
    <cfRule type="expression" dxfId="11905" priority="316" stopIfTrue="1">
      <formula>OR($R76="LI",$R76="Yellow",$R76="Medium")</formula>
    </cfRule>
    <cfRule type="expression" dxfId="11904" priority="317" stopIfTrue="1">
      <formula>OR($R76="NY",$R76="Not Yet")</formula>
    </cfRule>
    <cfRule type="cellIs" dxfId="11903" priority="318" stopIfTrue="1" operator="equal">
      <formula>"Out of Scope"</formula>
    </cfRule>
  </conditionalFormatting>
  <conditionalFormatting sqref="K76">
    <cfRule type="expression" dxfId="11902" priority="307" stopIfTrue="1">
      <formula>OR($R76="FI",$R76="Green",$R76="High")</formula>
    </cfRule>
    <cfRule type="expression" dxfId="11901" priority="308" stopIfTrue="1">
      <formula>OR($R76="NI",$R76="Red",$R76="Low")</formula>
    </cfRule>
    <cfRule type="cellIs" dxfId="11900" priority="309" stopIfTrue="1" operator="equal">
      <formula>"PI"</formula>
    </cfRule>
    <cfRule type="expression" dxfId="11899" priority="310" stopIfTrue="1">
      <formula>OR($R76="LI",$R76="Yellow",$R76="Medium")</formula>
    </cfRule>
    <cfRule type="expression" dxfId="11898" priority="311" stopIfTrue="1">
      <formula>OR($R76="NY",$R76="Not Yet")</formula>
    </cfRule>
    <cfRule type="cellIs" dxfId="11897" priority="312" stopIfTrue="1" operator="equal">
      <formula>"Out of Scope"</formula>
    </cfRule>
  </conditionalFormatting>
  <conditionalFormatting sqref="L76">
    <cfRule type="expression" dxfId="11896" priority="301" stopIfTrue="1">
      <formula>OR($R76="FI",$R76="Green",$R76="High")</formula>
    </cfRule>
    <cfRule type="expression" dxfId="11895" priority="302" stopIfTrue="1">
      <formula>OR($R76="NI",$R76="Red",$R76="Low")</formula>
    </cfRule>
    <cfRule type="cellIs" dxfId="11894" priority="303" stopIfTrue="1" operator="equal">
      <formula>"PI"</formula>
    </cfRule>
    <cfRule type="expression" dxfId="11893" priority="304" stopIfTrue="1">
      <formula>OR($R76="LI",$R76="Yellow",$R76="Medium")</formula>
    </cfRule>
    <cfRule type="expression" dxfId="11892" priority="305" stopIfTrue="1">
      <formula>OR($R76="NY",$R76="Not Yet")</formula>
    </cfRule>
    <cfRule type="cellIs" dxfId="11891" priority="306" stopIfTrue="1" operator="equal">
      <formula>"Out of Scope"</formula>
    </cfRule>
  </conditionalFormatting>
  <conditionalFormatting sqref="H86:L86">
    <cfRule type="expression" dxfId="11890" priority="295" stopIfTrue="1">
      <formula>OR(H86="FI",H86="Green",H86="High")</formula>
    </cfRule>
    <cfRule type="expression" dxfId="11889" priority="296" stopIfTrue="1">
      <formula>OR(H86="NI",H86="Red",H86="Low")</formula>
    </cfRule>
    <cfRule type="cellIs" dxfId="11888" priority="297" stopIfTrue="1" operator="equal">
      <formula>"PI"</formula>
    </cfRule>
    <cfRule type="expression" dxfId="11887" priority="298" stopIfTrue="1">
      <formula>OR(H86="LI",H86="Yellow",H86="Medium")</formula>
    </cfRule>
    <cfRule type="expression" dxfId="11886" priority="299" stopIfTrue="1">
      <formula>OR(H86="NY",H86="Not Yet")</formula>
    </cfRule>
    <cfRule type="cellIs" dxfId="11885" priority="300" stopIfTrue="1" operator="equal">
      <formula>"Out of Scope"</formula>
    </cfRule>
  </conditionalFormatting>
  <conditionalFormatting sqref="I86">
    <cfRule type="expression" dxfId="11884" priority="289" stopIfTrue="1">
      <formula>OR($R86="FI",$R86="Green",$R86="High")</formula>
    </cfRule>
    <cfRule type="expression" dxfId="11883" priority="290" stopIfTrue="1">
      <formula>OR($R86="NI",$R86="Red",$R86="Low")</formula>
    </cfRule>
    <cfRule type="cellIs" dxfId="11882" priority="291" stopIfTrue="1" operator="equal">
      <formula>"PI"</formula>
    </cfRule>
    <cfRule type="expression" dxfId="11881" priority="292" stopIfTrue="1">
      <formula>OR($R86="LI",$R86="Yellow",$R86="Medium")</formula>
    </cfRule>
    <cfRule type="expression" dxfId="11880" priority="293" stopIfTrue="1">
      <formula>OR($R86="NY",$R86="Not Yet")</formula>
    </cfRule>
    <cfRule type="cellIs" dxfId="11879" priority="294" stopIfTrue="1" operator="equal">
      <formula>"Out of Scope"</formula>
    </cfRule>
  </conditionalFormatting>
  <conditionalFormatting sqref="J86">
    <cfRule type="expression" dxfId="11878" priority="283" stopIfTrue="1">
      <formula>OR($R86="FI",$R86="Green",$R86="High")</formula>
    </cfRule>
    <cfRule type="expression" dxfId="11877" priority="284" stopIfTrue="1">
      <formula>OR($R86="NI",$R86="Red",$R86="Low")</formula>
    </cfRule>
    <cfRule type="cellIs" dxfId="11876" priority="285" stopIfTrue="1" operator="equal">
      <formula>"PI"</formula>
    </cfRule>
    <cfRule type="expression" dxfId="11875" priority="286" stopIfTrue="1">
      <formula>OR($R86="LI",$R86="Yellow",$R86="Medium")</formula>
    </cfRule>
    <cfRule type="expression" dxfId="11874" priority="287" stopIfTrue="1">
      <formula>OR($R86="NY",$R86="Not Yet")</formula>
    </cfRule>
    <cfRule type="cellIs" dxfId="11873" priority="288" stopIfTrue="1" operator="equal">
      <formula>"Out of Scope"</formula>
    </cfRule>
  </conditionalFormatting>
  <conditionalFormatting sqref="K86">
    <cfRule type="expression" dxfId="11872" priority="277" stopIfTrue="1">
      <formula>OR($R86="FI",$R86="Green",$R86="High")</formula>
    </cfRule>
    <cfRule type="expression" dxfId="11871" priority="278" stopIfTrue="1">
      <formula>OR($R86="NI",$R86="Red",$R86="Low")</formula>
    </cfRule>
    <cfRule type="cellIs" dxfId="11870" priority="279" stopIfTrue="1" operator="equal">
      <formula>"PI"</formula>
    </cfRule>
    <cfRule type="expression" dxfId="11869" priority="280" stopIfTrue="1">
      <formula>OR($R86="LI",$R86="Yellow",$R86="Medium")</formula>
    </cfRule>
    <cfRule type="expression" dxfId="11868" priority="281" stopIfTrue="1">
      <formula>OR($R86="NY",$R86="Not Yet")</formula>
    </cfRule>
    <cfRule type="cellIs" dxfId="11867" priority="282" stopIfTrue="1" operator="equal">
      <formula>"Out of Scope"</formula>
    </cfRule>
  </conditionalFormatting>
  <conditionalFormatting sqref="L86">
    <cfRule type="expression" dxfId="11866" priority="271" stopIfTrue="1">
      <formula>OR($R86="FI",$R86="Green",$R86="High")</formula>
    </cfRule>
    <cfRule type="expression" dxfId="11865" priority="272" stopIfTrue="1">
      <formula>OR($R86="NI",$R86="Red",$R86="Low")</formula>
    </cfRule>
    <cfRule type="cellIs" dxfId="11864" priority="273" stopIfTrue="1" operator="equal">
      <formula>"PI"</formula>
    </cfRule>
    <cfRule type="expression" dxfId="11863" priority="274" stopIfTrue="1">
      <formula>OR($R86="LI",$R86="Yellow",$R86="Medium")</formula>
    </cfRule>
    <cfRule type="expression" dxfId="11862" priority="275" stopIfTrue="1">
      <formula>OR($R86="NY",$R86="Not Yet")</formula>
    </cfRule>
    <cfRule type="cellIs" dxfId="11861" priority="276" stopIfTrue="1" operator="equal">
      <formula>"Out of Scope"</formula>
    </cfRule>
  </conditionalFormatting>
  <conditionalFormatting sqref="H98:L98">
    <cfRule type="expression" dxfId="11860" priority="265" stopIfTrue="1">
      <formula>OR(H98="FI",H98="Green",H98="High")</formula>
    </cfRule>
    <cfRule type="expression" dxfId="11859" priority="266" stopIfTrue="1">
      <formula>OR(H98="NI",H98="Red",H98="Low")</formula>
    </cfRule>
    <cfRule type="cellIs" dxfId="11858" priority="267" stopIfTrue="1" operator="equal">
      <formula>"PI"</formula>
    </cfRule>
    <cfRule type="expression" dxfId="11857" priority="268" stopIfTrue="1">
      <formula>OR(H98="LI",H98="Yellow",H98="Medium")</formula>
    </cfRule>
    <cfRule type="expression" dxfId="11856" priority="269" stopIfTrue="1">
      <formula>OR(H98="NY",H98="Not Yet")</formula>
    </cfRule>
    <cfRule type="cellIs" dxfId="11855" priority="270" stopIfTrue="1" operator="equal">
      <formula>"Out of Scope"</formula>
    </cfRule>
  </conditionalFormatting>
  <conditionalFormatting sqref="I98">
    <cfRule type="expression" dxfId="11854" priority="259" stopIfTrue="1">
      <formula>OR($R98="FI",$R98="Green",$R98="High")</formula>
    </cfRule>
    <cfRule type="expression" dxfId="11853" priority="260" stopIfTrue="1">
      <formula>OR($R98="NI",$R98="Red",$R98="Low")</formula>
    </cfRule>
    <cfRule type="cellIs" dxfId="11852" priority="261" stopIfTrue="1" operator="equal">
      <formula>"PI"</formula>
    </cfRule>
    <cfRule type="expression" dxfId="11851" priority="262" stopIfTrue="1">
      <formula>OR($R98="LI",$R98="Yellow",$R98="Medium")</formula>
    </cfRule>
    <cfRule type="expression" dxfId="11850" priority="263" stopIfTrue="1">
      <formula>OR($R98="NY",$R98="Not Yet")</formula>
    </cfRule>
    <cfRule type="cellIs" dxfId="11849" priority="264" stopIfTrue="1" operator="equal">
      <formula>"Out of Scope"</formula>
    </cfRule>
  </conditionalFormatting>
  <conditionalFormatting sqref="J98">
    <cfRule type="expression" dxfId="11848" priority="253" stopIfTrue="1">
      <formula>OR($R98="FI",$R98="Green",$R98="High")</formula>
    </cfRule>
    <cfRule type="expression" dxfId="11847" priority="254" stopIfTrue="1">
      <formula>OR($R98="NI",$R98="Red",$R98="Low")</formula>
    </cfRule>
    <cfRule type="cellIs" dxfId="11846" priority="255" stopIfTrue="1" operator="equal">
      <formula>"PI"</formula>
    </cfRule>
    <cfRule type="expression" dxfId="11845" priority="256" stopIfTrue="1">
      <formula>OR($R98="LI",$R98="Yellow",$R98="Medium")</formula>
    </cfRule>
    <cfRule type="expression" dxfId="11844" priority="257" stopIfTrue="1">
      <formula>OR($R98="NY",$R98="Not Yet")</formula>
    </cfRule>
    <cfRule type="cellIs" dxfId="11843" priority="258" stopIfTrue="1" operator="equal">
      <formula>"Out of Scope"</formula>
    </cfRule>
  </conditionalFormatting>
  <conditionalFormatting sqref="K98">
    <cfRule type="expression" dxfId="11842" priority="247" stopIfTrue="1">
      <formula>OR($R98="FI",$R98="Green",$R98="High")</formula>
    </cfRule>
    <cfRule type="expression" dxfId="11841" priority="248" stopIfTrue="1">
      <formula>OR($R98="NI",$R98="Red",$R98="Low")</formula>
    </cfRule>
    <cfRule type="cellIs" dxfId="11840" priority="249" stopIfTrue="1" operator="equal">
      <formula>"PI"</formula>
    </cfRule>
    <cfRule type="expression" dxfId="11839" priority="250" stopIfTrue="1">
      <formula>OR($R98="LI",$R98="Yellow",$R98="Medium")</formula>
    </cfRule>
    <cfRule type="expression" dxfId="11838" priority="251" stopIfTrue="1">
      <formula>OR($R98="NY",$R98="Not Yet")</formula>
    </cfRule>
    <cfRule type="cellIs" dxfId="11837" priority="252" stopIfTrue="1" operator="equal">
      <formula>"Out of Scope"</formula>
    </cfRule>
  </conditionalFormatting>
  <conditionalFormatting sqref="L98">
    <cfRule type="expression" dxfId="11836" priority="241" stopIfTrue="1">
      <formula>OR($R98="FI",$R98="Green",$R98="High")</formula>
    </cfRule>
    <cfRule type="expression" dxfId="11835" priority="242" stopIfTrue="1">
      <formula>OR($R98="NI",$R98="Red",$R98="Low")</formula>
    </cfRule>
    <cfRule type="cellIs" dxfId="11834" priority="243" stopIfTrue="1" operator="equal">
      <formula>"PI"</formula>
    </cfRule>
    <cfRule type="expression" dxfId="11833" priority="244" stopIfTrue="1">
      <formula>OR($R98="LI",$R98="Yellow",$R98="Medium")</formula>
    </cfRule>
    <cfRule type="expression" dxfId="11832" priority="245" stopIfTrue="1">
      <formula>OR($R98="NY",$R98="Not Yet")</formula>
    </cfRule>
    <cfRule type="cellIs" dxfId="11831" priority="246" stopIfTrue="1" operator="equal">
      <formula>"Out of Scope"</formula>
    </cfRule>
  </conditionalFormatting>
  <conditionalFormatting sqref="H108:L108">
    <cfRule type="expression" dxfId="11830" priority="235" stopIfTrue="1">
      <formula>OR(H108="FI",H108="Green",H108="High")</formula>
    </cfRule>
    <cfRule type="expression" dxfId="11829" priority="236" stopIfTrue="1">
      <formula>OR(H108="NI",H108="Red",H108="Low")</formula>
    </cfRule>
    <cfRule type="cellIs" dxfId="11828" priority="237" stopIfTrue="1" operator="equal">
      <formula>"PI"</formula>
    </cfRule>
    <cfRule type="expression" dxfId="11827" priority="238" stopIfTrue="1">
      <formula>OR(H108="LI",H108="Yellow",H108="Medium")</formula>
    </cfRule>
    <cfRule type="expression" dxfId="11826" priority="239" stopIfTrue="1">
      <formula>OR(H108="NY",H108="Not Yet")</formula>
    </cfRule>
    <cfRule type="cellIs" dxfId="11825" priority="240" stopIfTrue="1" operator="equal">
      <formula>"Out of Scope"</formula>
    </cfRule>
  </conditionalFormatting>
  <conditionalFormatting sqref="I108">
    <cfRule type="expression" dxfId="11824" priority="229" stopIfTrue="1">
      <formula>OR($R108="FI",$R108="Green",$R108="High")</formula>
    </cfRule>
    <cfRule type="expression" dxfId="11823" priority="230" stopIfTrue="1">
      <formula>OR($R108="NI",$R108="Red",$R108="Low")</formula>
    </cfRule>
    <cfRule type="cellIs" dxfId="11822" priority="231" stopIfTrue="1" operator="equal">
      <formula>"PI"</formula>
    </cfRule>
    <cfRule type="expression" dxfId="11821" priority="232" stopIfTrue="1">
      <formula>OR($R108="LI",$R108="Yellow",$R108="Medium")</formula>
    </cfRule>
    <cfRule type="expression" dxfId="11820" priority="233" stopIfTrue="1">
      <formula>OR($R108="NY",$R108="Not Yet")</formula>
    </cfRule>
    <cfRule type="cellIs" dxfId="11819" priority="234" stopIfTrue="1" operator="equal">
      <formula>"Out of Scope"</formula>
    </cfRule>
  </conditionalFormatting>
  <conditionalFormatting sqref="J108">
    <cfRule type="expression" dxfId="11818" priority="223" stopIfTrue="1">
      <formula>OR($R108="FI",$R108="Green",$R108="High")</formula>
    </cfRule>
    <cfRule type="expression" dxfId="11817" priority="224" stopIfTrue="1">
      <formula>OR($R108="NI",$R108="Red",$R108="Low")</formula>
    </cfRule>
    <cfRule type="cellIs" dxfId="11816" priority="225" stopIfTrue="1" operator="equal">
      <formula>"PI"</formula>
    </cfRule>
    <cfRule type="expression" dxfId="11815" priority="226" stopIfTrue="1">
      <formula>OR($R108="LI",$R108="Yellow",$R108="Medium")</formula>
    </cfRule>
    <cfRule type="expression" dxfId="11814" priority="227" stopIfTrue="1">
      <formula>OR($R108="NY",$R108="Not Yet")</formula>
    </cfRule>
    <cfRule type="cellIs" dxfId="11813" priority="228" stopIfTrue="1" operator="equal">
      <formula>"Out of Scope"</formula>
    </cfRule>
  </conditionalFormatting>
  <conditionalFormatting sqref="K108">
    <cfRule type="expression" dxfId="11812" priority="217" stopIfTrue="1">
      <formula>OR($R108="FI",$R108="Green",$R108="High")</formula>
    </cfRule>
    <cfRule type="expression" dxfId="11811" priority="218" stopIfTrue="1">
      <formula>OR($R108="NI",$R108="Red",$R108="Low")</formula>
    </cfRule>
    <cfRule type="cellIs" dxfId="11810" priority="219" stopIfTrue="1" operator="equal">
      <formula>"PI"</formula>
    </cfRule>
    <cfRule type="expression" dxfId="11809" priority="220" stopIfTrue="1">
      <formula>OR($R108="LI",$R108="Yellow",$R108="Medium")</formula>
    </cfRule>
    <cfRule type="expression" dxfId="11808" priority="221" stopIfTrue="1">
      <formula>OR($R108="NY",$R108="Not Yet")</formula>
    </cfRule>
    <cfRule type="cellIs" dxfId="11807" priority="222" stopIfTrue="1" operator="equal">
      <formula>"Out of Scope"</formula>
    </cfRule>
  </conditionalFormatting>
  <conditionalFormatting sqref="L108">
    <cfRule type="expression" dxfId="11806" priority="211" stopIfTrue="1">
      <formula>OR($R108="FI",$R108="Green",$R108="High")</formula>
    </cfRule>
    <cfRule type="expression" dxfId="11805" priority="212" stopIfTrue="1">
      <formula>OR($R108="NI",$R108="Red",$R108="Low")</formula>
    </cfRule>
    <cfRule type="cellIs" dxfId="11804" priority="213" stopIfTrue="1" operator="equal">
      <formula>"PI"</formula>
    </cfRule>
    <cfRule type="expression" dxfId="11803" priority="214" stopIfTrue="1">
      <formula>OR($R108="LI",$R108="Yellow",$R108="Medium")</formula>
    </cfRule>
    <cfRule type="expression" dxfId="11802" priority="215" stopIfTrue="1">
      <formula>OR($R108="NY",$R108="Not Yet")</formula>
    </cfRule>
    <cfRule type="cellIs" dxfId="11801" priority="216" stopIfTrue="1" operator="equal">
      <formula>"Out of Scope"</formula>
    </cfRule>
  </conditionalFormatting>
  <conditionalFormatting sqref="H118:L118">
    <cfRule type="expression" dxfId="11800" priority="205" stopIfTrue="1">
      <formula>OR(H118="FI",H118="Green",H118="High")</formula>
    </cfRule>
    <cfRule type="expression" dxfId="11799" priority="206" stopIfTrue="1">
      <formula>OR(H118="NI",H118="Red",H118="Low")</formula>
    </cfRule>
    <cfRule type="cellIs" dxfId="11798" priority="207" stopIfTrue="1" operator="equal">
      <formula>"PI"</formula>
    </cfRule>
    <cfRule type="expression" dxfId="11797" priority="208" stopIfTrue="1">
      <formula>OR(H118="LI",H118="Yellow",H118="Medium")</formula>
    </cfRule>
    <cfRule type="expression" dxfId="11796" priority="209" stopIfTrue="1">
      <formula>OR(H118="NY",H118="Not Yet")</formula>
    </cfRule>
    <cfRule type="cellIs" dxfId="11795" priority="210" stopIfTrue="1" operator="equal">
      <formula>"Out of Scope"</formula>
    </cfRule>
  </conditionalFormatting>
  <conditionalFormatting sqref="I118">
    <cfRule type="expression" dxfId="11794" priority="199" stopIfTrue="1">
      <formula>OR($R118="FI",$R118="Green",$R118="High")</formula>
    </cfRule>
    <cfRule type="expression" dxfId="11793" priority="200" stopIfTrue="1">
      <formula>OR($R118="NI",$R118="Red",$R118="Low")</formula>
    </cfRule>
    <cfRule type="cellIs" dxfId="11792" priority="201" stopIfTrue="1" operator="equal">
      <formula>"PI"</formula>
    </cfRule>
    <cfRule type="expression" dxfId="11791" priority="202" stopIfTrue="1">
      <formula>OR($R118="LI",$R118="Yellow",$R118="Medium")</formula>
    </cfRule>
    <cfRule type="expression" dxfId="11790" priority="203" stopIfTrue="1">
      <formula>OR($R118="NY",$R118="Not Yet")</formula>
    </cfRule>
    <cfRule type="cellIs" dxfId="11789" priority="204" stopIfTrue="1" operator="equal">
      <formula>"Out of Scope"</formula>
    </cfRule>
  </conditionalFormatting>
  <conditionalFormatting sqref="J118">
    <cfRule type="expression" dxfId="11788" priority="193" stopIfTrue="1">
      <formula>OR($R118="FI",$R118="Green",$R118="High")</formula>
    </cfRule>
    <cfRule type="expression" dxfId="11787" priority="194" stopIfTrue="1">
      <formula>OR($R118="NI",$R118="Red",$R118="Low")</formula>
    </cfRule>
    <cfRule type="cellIs" dxfId="11786" priority="195" stopIfTrue="1" operator="equal">
      <formula>"PI"</formula>
    </cfRule>
    <cfRule type="expression" dxfId="11785" priority="196" stopIfTrue="1">
      <formula>OR($R118="LI",$R118="Yellow",$R118="Medium")</formula>
    </cfRule>
    <cfRule type="expression" dxfId="11784" priority="197" stopIfTrue="1">
      <formula>OR($R118="NY",$R118="Not Yet")</formula>
    </cfRule>
    <cfRule type="cellIs" dxfId="11783" priority="198" stopIfTrue="1" operator="equal">
      <formula>"Out of Scope"</formula>
    </cfRule>
  </conditionalFormatting>
  <conditionalFormatting sqref="K118">
    <cfRule type="expression" dxfId="11782" priority="187" stopIfTrue="1">
      <formula>OR($R118="FI",$R118="Green",$R118="High")</formula>
    </cfRule>
    <cfRule type="expression" dxfId="11781" priority="188" stopIfTrue="1">
      <formula>OR($R118="NI",$R118="Red",$R118="Low")</formula>
    </cfRule>
    <cfRule type="cellIs" dxfId="11780" priority="189" stopIfTrue="1" operator="equal">
      <formula>"PI"</formula>
    </cfRule>
    <cfRule type="expression" dxfId="11779" priority="190" stopIfTrue="1">
      <formula>OR($R118="LI",$R118="Yellow",$R118="Medium")</formula>
    </cfRule>
    <cfRule type="expression" dxfId="11778" priority="191" stopIfTrue="1">
      <formula>OR($R118="NY",$R118="Not Yet")</formula>
    </cfRule>
    <cfRule type="cellIs" dxfId="11777" priority="192" stopIfTrue="1" operator="equal">
      <formula>"Out of Scope"</formula>
    </cfRule>
  </conditionalFormatting>
  <conditionalFormatting sqref="L118">
    <cfRule type="expression" dxfId="11776" priority="181" stopIfTrue="1">
      <formula>OR($R118="FI",$R118="Green",$R118="High")</formula>
    </cfRule>
    <cfRule type="expression" dxfId="11775" priority="182" stopIfTrue="1">
      <formula>OR($R118="NI",$R118="Red",$R118="Low")</formula>
    </cfRule>
    <cfRule type="cellIs" dxfId="11774" priority="183" stopIfTrue="1" operator="equal">
      <formula>"PI"</formula>
    </cfRule>
    <cfRule type="expression" dxfId="11773" priority="184" stopIfTrue="1">
      <formula>OR($R118="LI",$R118="Yellow",$R118="Medium")</formula>
    </cfRule>
    <cfRule type="expression" dxfId="11772" priority="185" stopIfTrue="1">
      <formula>OR($R118="NY",$R118="Not Yet")</formula>
    </cfRule>
    <cfRule type="cellIs" dxfId="11771" priority="186" stopIfTrue="1" operator="equal">
      <formula>"Out of Scope"</formula>
    </cfRule>
  </conditionalFormatting>
  <conditionalFormatting sqref="H129:L129">
    <cfRule type="expression" dxfId="11770" priority="175" stopIfTrue="1">
      <formula>OR(H129="FI",H129="Green",H129="High")</formula>
    </cfRule>
    <cfRule type="expression" dxfId="11769" priority="176" stopIfTrue="1">
      <formula>OR(H129="NI",H129="Red",H129="Low")</formula>
    </cfRule>
    <cfRule type="cellIs" dxfId="11768" priority="177" stopIfTrue="1" operator="equal">
      <formula>"PI"</formula>
    </cfRule>
    <cfRule type="expression" dxfId="11767" priority="178" stopIfTrue="1">
      <formula>OR(H129="LI",H129="Yellow",H129="Medium")</formula>
    </cfRule>
    <cfRule type="expression" dxfId="11766" priority="179" stopIfTrue="1">
      <formula>OR(H129="NY",H129="Not Yet")</formula>
    </cfRule>
    <cfRule type="cellIs" dxfId="11765" priority="180" stopIfTrue="1" operator="equal">
      <formula>"Out of Scope"</formula>
    </cfRule>
  </conditionalFormatting>
  <conditionalFormatting sqref="I129">
    <cfRule type="expression" dxfId="11764" priority="169" stopIfTrue="1">
      <formula>OR($R129="FI",$R129="Green",$R129="High")</formula>
    </cfRule>
    <cfRule type="expression" dxfId="11763" priority="170" stopIfTrue="1">
      <formula>OR($R129="NI",$R129="Red",$R129="Low")</formula>
    </cfRule>
    <cfRule type="cellIs" dxfId="11762" priority="171" stopIfTrue="1" operator="equal">
      <formula>"PI"</formula>
    </cfRule>
    <cfRule type="expression" dxfId="11761" priority="172" stopIfTrue="1">
      <formula>OR($R129="LI",$R129="Yellow",$R129="Medium")</formula>
    </cfRule>
    <cfRule type="expression" dxfId="11760" priority="173" stopIfTrue="1">
      <formula>OR($R129="NY",$R129="Not Yet")</formula>
    </cfRule>
    <cfRule type="cellIs" dxfId="11759" priority="174" stopIfTrue="1" operator="equal">
      <formula>"Out of Scope"</formula>
    </cfRule>
  </conditionalFormatting>
  <conditionalFormatting sqref="J129">
    <cfRule type="expression" dxfId="11758" priority="163" stopIfTrue="1">
      <formula>OR($R129="FI",$R129="Green",$R129="High")</formula>
    </cfRule>
    <cfRule type="expression" dxfId="11757" priority="164" stopIfTrue="1">
      <formula>OR($R129="NI",$R129="Red",$R129="Low")</formula>
    </cfRule>
    <cfRule type="cellIs" dxfId="11756" priority="165" stopIfTrue="1" operator="equal">
      <formula>"PI"</formula>
    </cfRule>
    <cfRule type="expression" dxfId="11755" priority="166" stopIfTrue="1">
      <formula>OR($R129="LI",$R129="Yellow",$R129="Medium")</formula>
    </cfRule>
    <cfRule type="expression" dxfId="11754" priority="167" stopIfTrue="1">
      <formula>OR($R129="NY",$R129="Not Yet")</formula>
    </cfRule>
    <cfRule type="cellIs" dxfId="11753" priority="168" stopIfTrue="1" operator="equal">
      <formula>"Out of Scope"</formula>
    </cfRule>
  </conditionalFormatting>
  <conditionalFormatting sqref="K129">
    <cfRule type="expression" dxfId="11752" priority="157" stopIfTrue="1">
      <formula>OR($R129="FI",$R129="Green",$R129="High")</formula>
    </cfRule>
    <cfRule type="expression" dxfId="11751" priority="158" stopIfTrue="1">
      <formula>OR($R129="NI",$R129="Red",$R129="Low")</formula>
    </cfRule>
    <cfRule type="cellIs" dxfId="11750" priority="159" stopIfTrue="1" operator="equal">
      <formula>"PI"</formula>
    </cfRule>
    <cfRule type="expression" dxfId="11749" priority="160" stopIfTrue="1">
      <formula>OR($R129="LI",$R129="Yellow",$R129="Medium")</formula>
    </cfRule>
    <cfRule type="expression" dxfId="11748" priority="161" stopIfTrue="1">
      <formula>OR($R129="NY",$R129="Not Yet")</formula>
    </cfRule>
    <cfRule type="cellIs" dxfId="11747" priority="162" stopIfTrue="1" operator="equal">
      <formula>"Out of Scope"</formula>
    </cfRule>
  </conditionalFormatting>
  <conditionalFormatting sqref="L129">
    <cfRule type="expression" dxfId="11746" priority="151" stopIfTrue="1">
      <formula>OR($R129="FI",$R129="Green",$R129="High")</formula>
    </cfRule>
    <cfRule type="expression" dxfId="11745" priority="152" stopIfTrue="1">
      <formula>OR($R129="NI",$R129="Red",$R129="Low")</formula>
    </cfRule>
    <cfRule type="cellIs" dxfId="11744" priority="153" stopIfTrue="1" operator="equal">
      <formula>"PI"</formula>
    </cfRule>
    <cfRule type="expression" dxfId="11743" priority="154" stopIfTrue="1">
      <formula>OR($R129="LI",$R129="Yellow",$R129="Medium")</formula>
    </cfRule>
    <cfRule type="expression" dxfId="11742" priority="155" stopIfTrue="1">
      <formula>OR($R129="NY",$R129="Not Yet")</formula>
    </cfRule>
    <cfRule type="cellIs" dxfId="11741" priority="156" stopIfTrue="1" operator="equal">
      <formula>"Out of Scope"</formula>
    </cfRule>
  </conditionalFormatting>
  <conditionalFormatting sqref="H140:L140">
    <cfRule type="expression" dxfId="11740" priority="145" stopIfTrue="1">
      <formula>OR(H140="FI",H140="Green",H140="High")</formula>
    </cfRule>
    <cfRule type="expression" dxfId="11739" priority="146" stopIfTrue="1">
      <formula>OR(H140="NI",H140="Red",H140="Low")</formula>
    </cfRule>
    <cfRule type="cellIs" dxfId="11738" priority="147" stopIfTrue="1" operator="equal">
      <formula>"PI"</formula>
    </cfRule>
    <cfRule type="expression" dxfId="11737" priority="148" stopIfTrue="1">
      <formula>OR(H140="LI",H140="Yellow",H140="Medium")</formula>
    </cfRule>
    <cfRule type="expression" dxfId="11736" priority="149" stopIfTrue="1">
      <formula>OR(H140="NY",H140="Not Yet")</formula>
    </cfRule>
    <cfRule type="cellIs" dxfId="11735" priority="150" stopIfTrue="1" operator="equal">
      <formula>"Out of Scope"</formula>
    </cfRule>
  </conditionalFormatting>
  <conditionalFormatting sqref="I140">
    <cfRule type="expression" dxfId="11734" priority="139" stopIfTrue="1">
      <formula>OR($R140="FI",$R140="Green",$R140="High")</formula>
    </cfRule>
    <cfRule type="expression" dxfId="11733" priority="140" stopIfTrue="1">
      <formula>OR($R140="NI",$R140="Red",$R140="Low")</formula>
    </cfRule>
    <cfRule type="cellIs" dxfId="11732" priority="141" stopIfTrue="1" operator="equal">
      <formula>"PI"</formula>
    </cfRule>
    <cfRule type="expression" dxfId="11731" priority="142" stopIfTrue="1">
      <formula>OR($R140="LI",$R140="Yellow",$R140="Medium")</formula>
    </cfRule>
    <cfRule type="expression" dxfId="11730" priority="143" stopIfTrue="1">
      <formula>OR($R140="NY",$R140="Not Yet")</formula>
    </cfRule>
    <cfRule type="cellIs" dxfId="11729" priority="144" stopIfTrue="1" operator="equal">
      <formula>"Out of Scope"</formula>
    </cfRule>
  </conditionalFormatting>
  <conditionalFormatting sqref="J140">
    <cfRule type="expression" dxfId="11728" priority="133" stopIfTrue="1">
      <formula>OR($R140="FI",$R140="Green",$R140="High")</formula>
    </cfRule>
    <cfRule type="expression" dxfId="11727" priority="134" stopIfTrue="1">
      <formula>OR($R140="NI",$R140="Red",$R140="Low")</formula>
    </cfRule>
    <cfRule type="cellIs" dxfId="11726" priority="135" stopIfTrue="1" operator="equal">
      <formula>"PI"</formula>
    </cfRule>
    <cfRule type="expression" dxfId="11725" priority="136" stopIfTrue="1">
      <formula>OR($R140="LI",$R140="Yellow",$R140="Medium")</formula>
    </cfRule>
    <cfRule type="expression" dxfId="11724" priority="137" stopIfTrue="1">
      <formula>OR($R140="NY",$R140="Not Yet")</formula>
    </cfRule>
    <cfRule type="cellIs" dxfId="11723" priority="138" stopIfTrue="1" operator="equal">
      <formula>"Out of Scope"</formula>
    </cfRule>
  </conditionalFormatting>
  <conditionalFormatting sqref="K140">
    <cfRule type="expression" dxfId="11722" priority="127" stopIfTrue="1">
      <formula>OR($R140="FI",$R140="Green",$R140="High")</formula>
    </cfRule>
    <cfRule type="expression" dxfId="11721" priority="128" stopIfTrue="1">
      <formula>OR($R140="NI",$R140="Red",$R140="Low")</formula>
    </cfRule>
    <cfRule type="cellIs" dxfId="11720" priority="129" stopIfTrue="1" operator="equal">
      <formula>"PI"</formula>
    </cfRule>
    <cfRule type="expression" dxfId="11719" priority="130" stopIfTrue="1">
      <formula>OR($R140="LI",$R140="Yellow",$R140="Medium")</formula>
    </cfRule>
    <cfRule type="expression" dxfId="11718" priority="131" stopIfTrue="1">
      <formula>OR($R140="NY",$R140="Not Yet")</formula>
    </cfRule>
    <cfRule type="cellIs" dxfId="11717" priority="132" stopIfTrue="1" operator="equal">
      <formula>"Out of Scope"</formula>
    </cfRule>
  </conditionalFormatting>
  <conditionalFormatting sqref="L140">
    <cfRule type="expression" dxfId="11716" priority="121" stopIfTrue="1">
      <formula>OR($R140="FI",$R140="Green",$R140="High")</formula>
    </cfRule>
    <cfRule type="expression" dxfId="11715" priority="122" stopIfTrue="1">
      <formula>OR($R140="NI",$R140="Red",$R140="Low")</formula>
    </cfRule>
    <cfRule type="cellIs" dxfId="11714" priority="123" stopIfTrue="1" operator="equal">
      <formula>"PI"</formula>
    </cfRule>
    <cfRule type="expression" dxfId="11713" priority="124" stopIfTrue="1">
      <formula>OR($R140="LI",$R140="Yellow",$R140="Medium")</formula>
    </cfRule>
    <cfRule type="expression" dxfId="11712" priority="125" stopIfTrue="1">
      <formula>OR($R140="NY",$R140="Not Yet")</formula>
    </cfRule>
    <cfRule type="cellIs" dxfId="11711" priority="126" stopIfTrue="1" operator="equal">
      <formula>"Out of Scope"</formula>
    </cfRule>
  </conditionalFormatting>
  <conditionalFormatting sqref="H150:L150">
    <cfRule type="expression" dxfId="11710" priority="115" stopIfTrue="1">
      <formula>OR(H150="FI",H150="Green",H150="High")</formula>
    </cfRule>
    <cfRule type="expression" dxfId="11709" priority="116" stopIfTrue="1">
      <formula>OR(H150="NI",H150="Red",H150="Low")</formula>
    </cfRule>
    <cfRule type="cellIs" dxfId="11708" priority="117" stopIfTrue="1" operator="equal">
      <formula>"PI"</formula>
    </cfRule>
    <cfRule type="expression" dxfId="11707" priority="118" stopIfTrue="1">
      <formula>OR(H150="LI",H150="Yellow",H150="Medium")</formula>
    </cfRule>
    <cfRule type="expression" dxfId="11706" priority="119" stopIfTrue="1">
      <formula>OR(H150="NY",H150="Not Yet")</formula>
    </cfRule>
    <cfRule type="cellIs" dxfId="11705" priority="120" stopIfTrue="1" operator="equal">
      <formula>"Out of Scope"</formula>
    </cfRule>
  </conditionalFormatting>
  <conditionalFormatting sqref="I150">
    <cfRule type="expression" dxfId="11704" priority="109" stopIfTrue="1">
      <formula>OR($R150="FI",$R150="Green",$R150="High")</formula>
    </cfRule>
    <cfRule type="expression" dxfId="11703" priority="110" stopIfTrue="1">
      <formula>OR($R150="NI",$R150="Red",$R150="Low")</formula>
    </cfRule>
    <cfRule type="cellIs" dxfId="11702" priority="111" stopIfTrue="1" operator="equal">
      <formula>"PI"</formula>
    </cfRule>
    <cfRule type="expression" dxfId="11701" priority="112" stopIfTrue="1">
      <formula>OR($R150="LI",$R150="Yellow",$R150="Medium")</formula>
    </cfRule>
    <cfRule type="expression" dxfId="11700" priority="113" stopIfTrue="1">
      <formula>OR($R150="NY",$R150="Not Yet")</formula>
    </cfRule>
    <cfRule type="cellIs" dxfId="11699" priority="114" stopIfTrue="1" operator="equal">
      <formula>"Out of Scope"</formula>
    </cfRule>
  </conditionalFormatting>
  <conditionalFormatting sqref="J150">
    <cfRule type="expression" dxfId="11698" priority="103" stopIfTrue="1">
      <formula>OR($R150="FI",$R150="Green",$R150="High")</formula>
    </cfRule>
    <cfRule type="expression" dxfId="11697" priority="104" stopIfTrue="1">
      <formula>OR($R150="NI",$R150="Red",$R150="Low")</formula>
    </cfRule>
    <cfRule type="cellIs" dxfId="11696" priority="105" stopIfTrue="1" operator="equal">
      <formula>"PI"</formula>
    </cfRule>
    <cfRule type="expression" dxfId="11695" priority="106" stopIfTrue="1">
      <formula>OR($R150="LI",$R150="Yellow",$R150="Medium")</formula>
    </cfRule>
    <cfRule type="expression" dxfId="11694" priority="107" stopIfTrue="1">
      <formula>OR($R150="NY",$R150="Not Yet")</formula>
    </cfRule>
    <cfRule type="cellIs" dxfId="11693" priority="108" stopIfTrue="1" operator="equal">
      <formula>"Out of Scope"</formula>
    </cfRule>
  </conditionalFormatting>
  <conditionalFormatting sqref="K150">
    <cfRule type="expression" dxfId="11692" priority="97" stopIfTrue="1">
      <formula>OR($R150="FI",$R150="Green",$R150="High")</formula>
    </cfRule>
    <cfRule type="expression" dxfId="11691" priority="98" stopIfTrue="1">
      <formula>OR($R150="NI",$R150="Red",$R150="Low")</formula>
    </cfRule>
    <cfRule type="cellIs" dxfId="11690" priority="99" stopIfTrue="1" operator="equal">
      <formula>"PI"</formula>
    </cfRule>
    <cfRule type="expression" dxfId="11689" priority="100" stopIfTrue="1">
      <formula>OR($R150="LI",$R150="Yellow",$R150="Medium")</formula>
    </cfRule>
    <cfRule type="expression" dxfId="11688" priority="101" stopIfTrue="1">
      <formula>OR($R150="NY",$R150="Not Yet")</formula>
    </cfRule>
    <cfRule type="cellIs" dxfId="11687" priority="102" stopIfTrue="1" operator="equal">
      <formula>"Out of Scope"</formula>
    </cfRule>
  </conditionalFormatting>
  <conditionalFormatting sqref="L150">
    <cfRule type="expression" dxfId="11686" priority="91" stopIfTrue="1">
      <formula>OR($R150="FI",$R150="Green",$R150="High")</formula>
    </cfRule>
    <cfRule type="expression" dxfId="11685" priority="92" stopIfTrue="1">
      <formula>OR($R150="NI",$R150="Red",$R150="Low")</formula>
    </cfRule>
    <cfRule type="cellIs" dxfId="11684" priority="93" stopIfTrue="1" operator="equal">
      <formula>"PI"</formula>
    </cfRule>
    <cfRule type="expression" dxfId="11683" priority="94" stopIfTrue="1">
      <formula>OR($R150="LI",$R150="Yellow",$R150="Medium")</formula>
    </cfRule>
    <cfRule type="expression" dxfId="11682" priority="95" stopIfTrue="1">
      <formula>OR($R150="NY",$R150="Not Yet")</formula>
    </cfRule>
    <cfRule type="cellIs" dxfId="11681" priority="96" stopIfTrue="1" operator="equal">
      <formula>"Out of Scope"</formula>
    </cfRule>
  </conditionalFormatting>
  <conditionalFormatting sqref="H160:L160">
    <cfRule type="expression" dxfId="11680" priority="85" stopIfTrue="1">
      <formula>OR(H160="FI",H160="Green",H160="High")</formula>
    </cfRule>
    <cfRule type="expression" dxfId="11679" priority="86" stopIfTrue="1">
      <formula>OR(H160="NI",H160="Red",H160="Low")</formula>
    </cfRule>
    <cfRule type="cellIs" dxfId="11678" priority="87" stopIfTrue="1" operator="equal">
      <formula>"PI"</formula>
    </cfRule>
    <cfRule type="expression" dxfId="11677" priority="88" stopIfTrue="1">
      <formula>OR(H160="LI",H160="Yellow",H160="Medium")</formula>
    </cfRule>
    <cfRule type="expression" dxfId="11676" priority="89" stopIfTrue="1">
      <formula>OR(H160="NY",H160="Not Yet")</formula>
    </cfRule>
    <cfRule type="cellIs" dxfId="11675" priority="90" stopIfTrue="1" operator="equal">
      <formula>"Out of Scope"</formula>
    </cfRule>
  </conditionalFormatting>
  <conditionalFormatting sqref="I160">
    <cfRule type="expression" dxfId="11674" priority="79" stopIfTrue="1">
      <formula>OR($R160="FI",$R160="Green",$R160="High")</formula>
    </cfRule>
    <cfRule type="expression" dxfId="11673" priority="80" stopIfTrue="1">
      <formula>OR($R160="NI",$R160="Red",$R160="Low")</formula>
    </cfRule>
    <cfRule type="cellIs" dxfId="11672" priority="81" stopIfTrue="1" operator="equal">
      <formula>"PI"</formula>
    </cfRule>
    <cfRule type="expression" dxfId="11671" priority="82" stopIfTrue="1">
      <formula>OR($R160="LI",$R160="Yellow",$R160="Medium")</formula>
    </cfRule>
    <cfRule type="expression" dxfId="11670" priority="83" stopIfTrue="1">
      <formula>OR($R160="NY",$R160="Not Yet")</formula>
    </cfRule>
    <cfRule type="cellIs" dxfId="11669" priority="84" stopIfTrue="1" operator="equal">
      <formula>"Out of Scope"</formula>
    </cfRule>
  </conditionalFormatting>
  <conditionalFormatting sqref="J160">
    <cfRule type="expression" dxfId="11668" priority="73" stopIfTrue="1">
      <formula>OR($R160="FI",$R160="Green",$R160="High")</formula>
    </cfRule>
    <cfRule type="expression" dxfId="11667" priority="74" stopIfTrue="1">
      <formula>OR($R160="NI",$R160="Red",$R160="Low")</formula>
    </cfRule>
    <cfRule type="cellIs" dxfId="11666" priority="75" stopIfTrue="1" operator="equal">
      <formula>"PI"</formula>
    </cfRule>
    <cfRule type="expression" dxfId="11665" priority="76" stopIfTrue="1">
      <formula>OR($R160="LI",$R160="Yellow",$R160="Medium")</formula>
    </cfRule>
    <cfRule type="expression" dxfId="11664" priority="77" stopIfTrue="1">
      <formula>OR($R160="NY",$R160="Not Yet")</formula>
    </cfRule>
    <cfRule type="cellIs" dxfId="11663" priority="78" stopIfTrue="1" operator="equal">
      <formula>"Out of Scope"</formula>
    </cfRule>
  </conditionalFormatting>
  <conditionalFormatting sqref="K160">
    <cfRule type="expression" dxfId="11662" priority="67" stopIfTrue="1">
      <formula>OR($R160="FI",$R160="Green",$R160="High")</formula>
    </cfRule>
    <cfRule type="expression" dxfId="11661" priority="68" stopIfTrue="1">
      <formula>OR($R160="NI",$R160="Red",$R160="Low")</formula>
    </cfRule>
    <cfRule type="cellIs" dxfId="11660" priority="69" stopIfTrue="1" operator="equal">
      <formula>"PI"</formula>
    </cfRule>
    <cfRule type="expression" dxfId="11659" priority="70" stopIfTrue="1">
      <formula>OR($R160="LI",$R160="Yellow",$R160="Medium")</formula>
    </cfRule>
    <cfRule type="expression" dxfId="11658" priority="71" stopIfTrue="1">
      <formula>OR($R160="NY",$R160="Not Yet")</formula>
    </cfRule>
    <cfRule type="cellIs" dxfId="11657" priority="72" stopIfTrue="1" operator="equal">
      <formula>"Out of Scope"</formula>
    </cfRule>
  </conditionalFormatting>
  <conditionalFormatting sqref="L160">
    <cfRule type="expression" dxfId="11656" priority="61" stopIfTrue="1">
      <formula>OR($R160="FI",$R160="Green",$R160="High")</formula>
    </cfRule>
    <cfRule type="expression" dxfId="11655" priority="62" stopIfTrue="1">
      <formula>OR($R160="NI",$R160="Red",$R160="Low")</formula>
    </cfRule>
    <cfRule type="cellIs" dxfId="11654" priority="63" stopIfTrue="1" operator="equal">
      <formula>"PI"</formula>
    </cfRule>
    <cfRule type="expression" dxfId="11653" priority="64" stopIfTrue="1">
      <formula>OR($R160="LI",$R160="Yellow",$R160="Medium")</formula>
    </cfRule>
    <cfRule type="expression" dxfId="11652" priority="65" stopIfTrue="1">
      <formula>OR($R160="NY",$R160="Not Yet")</formula>
    </cfRule>
    <cfRule type="cellIs" dxfId="11651" priority="66" stopIfTrue="1" operator="equal">
      <formula>"Out of Scope"</formula>
    </cfRule>
  </conditionalFormatting>
  <conditionalFormatting sqref="H172:L172">
    <cfRule type="expression" dxfId="11650" priority="55" stopIfTrue="1">
      <formula>OR(H172="FI",H172="Green",H172="High")</formula>
    </cfRule>
    <cfRule type="expression" dxfId="11649" priority="56" stopIfTrue="1">
      <formula>OR(H172="NI",H172="Red",H172="Low")</formula>
    </cfRule>
    <cfRule type="cellIs" dxfId="11648" priority="57" stopIfTrue="1" operator="equal">
      <formula>"PI"</formula>
    </cfRule>
    <cfRule type="expression" dxfId="11647" priority="58" stopIfTrue="1">
      <formula>OR(H172="LI",H172="Yellow",H172="Medium")</formula>
    </cfRule>
    <cfRule type="expression" dxfId="11646" priority="59" stopIfTrue="1">
      <formula>OR(H172="NY",H172="Not Yet")</formula>
    </cfRule>
    <cfRule type="cellIs" dxfId="11645" priority="60" stopIfTrue="1" operator="equal">
      <formula>"Out of Scope"</formula>
    </cfRule>
  </conditionalFormatting>
  <conditionalFormatting sqref="I172">
    <cfRule type="expression" dxfId="11644" priority="49" stopIfTrue="1">
      <formula>OR($R172="FI",$R172="Green",$R172="High")</formula>
    </cfRule>
    <cfRule type="expression" dxfId="11643" priority="50" stopIfTrue="1">
      <formula>OR($R172="NI",$R172="Red",$R172="Low")</formula>
    </cfRule>
    <cfRule type="cellIs" dxfId="11642" priority="51" stopIfTrue="1" operator="equal">
      <formula>"PI"</formula>
    </cfRule>
    <cfRule type="expression" dxfId="11641" priority="52" stopIfTrue="1">
      <formula>OR($R172="LI",$R172="Yellow",$R172="Medium")</formula>
    </cfRule>
    <cfRule type="expression" dxfId="11640" priority="53" stopIfTrue="1">
      <formula>OR($R172="NY",$R172="Not Yet")</formula>
    </cfRule>
    <cfRule type="cellIs" dxfId="11639" priority="54" stopIfTrue="1" operator="equal">
      <formula>"Out of Scope"</formula>
    </cfRule>
  </conditionalFormatting>
  <conditionalFormatting sqref="J172">
    <cfRule type="expression" dxfId="11638" priority="43" stopIfTrue="1">
      <formula>OR($R172="FI",$R172="Green",$R172="High")</formula>
    </cfRule>
    <cfRule type="expression" dxfId="11637" priority="44" stopIfTrue="1">
      <formula>OR($R172="NI",$R172="Red",$R172="Low")</formula>
    </cfRule>
    <cfRule type="cellIs" dxfId="11636" priority="45" stopIfTrue="1" operator="equal">
      <formula>"PI"</formula>
    </cfRule>
    <cfRule type="expression" dxfId="11635" priority="46" stopIfTrue="1">
      <formula>OR($R172="LI",$R172="Yellow",$R172="Medium")</formula>
    </cfRule>
    <cfRule type="expression" dxfId="11634" priority="47" stopIfTrue="1">
      <formula>OR($R172="NY",$R172="Not Yet")</formula>
    </cfRule>
    <cfRule type="cellIs" dxfId="11633" priority="48" stopIfTrue="1" operator="equal">
      <formula>"Out of Scope"</formula>
    </cfRule>
  </conditionalFormatting>
  <conditionalFormatting sqref="K172">
    <cfRule type="expression" dxfId="11632" priority="37" stopIfTrue="1">
      <formula>OR($R172="FI",$R172="Green",$R172="High")</formula>
    </cfRule>
    <cfRule type="expression" dxfId="11631" priority="38" stopIfTrue="1">
      <formula>OR($R172="NI",$R172="Red",$R172="Low")</formula>
    </cfRule>
    <cfRule type="cellIs" dxfId="11630" priority="39" stopIfTrue="1" operator="equal">
      <formula>"PI"</formula>
    </cfRule>
    <cfRule type="expression" dxfId="11629" priority="40" stopIfTrue="1">
      <formula>OR($R172="LI",$R172="Yellow",$R172="Medium")</formula>
    </cfRule>
    <cfRule type="expression" dxfId="11628" priority="41" stopIfTrue="1">
      <formula>OR($R172="NY",$R172="Not Yet")</formula>
    </cfRule>
    <cfRule type="cellIs" dxfId="11627" priority="42" stopIfTrue="1" operator="equal">
      <formula>"Out of Scope"</formula>
    </cfRule>
  </conditionalFormatting>
  <conditionalFormatting sqref="L172">
    <cfRule type="expression" dxfId="11626" priority="31" stopIfTrue="1">
      <formula>OR($R172="FI",$R172="Green",$R172="High")</formula>
    </cfRule>
    <cfRule type="expression" dxfId="11625" priority="32" stopIfTrue="1">
      <formula>OR($R172="NI",$R172="Red",$R172="Low")</formula>
    </cfRule>
    <cfRule type="cellIs" dxfId="11624" priority="33" stopIfTrue="1" operator="equal">
      <formula>"PI"</formula>
    </cfRule>
    <cfRule type="expression" dxfId="11623" priority="34" stopIfTrue="1">
      <formula>OR($R172="LI",$R172="Yellow",$R172="Medium")</formula>
    </cfRule>
    <cfRule type="expression" dxfId="11622" priority="35" stopIfTrue="1">
      <formula>OR($R172="NY",$R172="Not Yet")</formula>
    </cfRule>
    <cfRule type="cellIs" dxfId="11621" priority="36" stopIfTrue="1" operator="equal">
      <formula>"Out of Scope"</formula>
    </cfRule>
  </conditionalFormatting>
  <conditionalFormatting sqref="H183:L183">
    <cfRule type="expression" dxfId="11620" priority="25" stopIfTrue="1">
      <formula>OR(H183="FI",H183="Green",H183="High")</formula>
    </cfRule>
    <cfRule type="expression" dxfId="11619" priority="26" stopIfTrue="1">
      <formula>OR(H183="NI",H183="Red",H183="Low")</formula>
    </cfRule>
    <cfRule type="cellIs" dxfId="11618" priority="27" stopIfTrue="1" operator="equal">
      <formula>"PI"</formula>
    </cfRule>
    <cfRule type="expression" dxfId="11617" priority="28" stopIfTrue="1">
      <formula>OR(H183="LI",H183="Yellow",H183="Medium")</formula>
    </cfRule>
    <cfRule type="expression" dxfId="11616" priority="29" stopIfTrue="1">
      <formula>OR(H183="NY",H183="Not Yet")</formula>
    </cfRule>
    <cfRule type="cellIs" dxfId="11615" priority="30" stopIfTrue="1" operator="equal">
      <formula>"Out of Scope"</formula>
    </cfRule>
  </conditionalFormatting>
  <conditionalFormatting sqref="I183">
    <cfRule type="expression" dxfId="11614" priority="19" stopIfTrue="1">
      <formula>OR($R183="FI",$R183="Green",$R183="High")</formula>
    </cfRule>
    <cfRule type="expression" dxfId="11613" priority="20" stopIfTrue="1">
      <formula>OR($R183="NI",$R183="Red",$R183="Low")</formula>
    </cfRule>
    <cfRule type="cellIs" dxfId="11612" priority="21" stopIfTrue="1" operator="equal">
      <formula>"PI"</formula>
    </cfRule>
    <cfRule type="expression" dxfId="11611" priority="22" stopIfTrue="1">
      <formula>OR($R183="LI",$R183="Yellow",$R183="Medium")</formula>
    </cfRule>
    <cfRule type="expression" dxfId="11610" priority="23" stopIfTrue="1">
      <formula>OR($R183="NY",$R183="Not Yet")</formula>
    </cfRule>
    <cfRule type="cellIs" dxfId="11609" priority="24" stopIfTrue="1" operator="equal">
      <formula>"Out of Scope"</formula>
    </cfRule>
  </conditionalFormatting>
  <conditionalFormatting sqref="J183">
    <cfRule type="expression" dxfId="11608" priority="13" stopIfTrue="1">
      <formula>OR($R183="FI",$R183="Green",$R183="High")</formula>
    </cfRule>
    <cfRule type="expression" dxfId="11607" priority="14" stopIfTrue="1">
      <formula>OR($R183="NI",$R183="Red",$R183="Low")</formula>
    </cfRule>
    <cfRule type="cellIs" dxfId="11606" priority="15" stopIfTrue="1" operator="equal">
      <formula>"PI"</formula>
    </cfRule>
    <cfRule type="expression" dxfId="11605" priority="16" stopIfTrue="1">
      <formula>OR($R183="LI",$R183="Yellow",$R183="Medium")</formula>
    </cfRule>
    <cfRule type="expression" dxfId="11604" priority="17" stopIfTrue="1">
      <formula>OR($R183="NY",$R183="Not Yet")</formula>
    </cfRule>
    <cfRule type="cellIs" dxfId="11603" priority="18" stopIfTrue="1" operator="equal">
      <formula>"Out of Scope"</formula>
    </cfRule>
  </conditionalFormatting>
  <conditionalFormatting sqref="K183">
    <cfRule type="expression" dxfId="11602" priority="7" stopIfTrue="1">
      <formula>OR($R183="FI",$R183="Green",$R183="High")</formula>
    </cfRule>
    <cfRule type="expression" dxfId="11601" priority="8" stopIfTrue="1">
      <formula>OR($R183="NI",$R183="Red",$R183="Low")</formula>
    </cfRule>
    <cfRule type="cellIs" dxfId="11600" priority="9" stopIfTrue="1" operator="equal">
      <formula>"PI"</formula>
    </cfRule>
    <cfRule type="expression" dxfId="11599" priority="10" stopIfTrue="1">
      <formula>OR($R183="LI",$R183="Yellow",$R183="Medium")</formula>
    </cfRule>
    <cfRule type="expression" dxfId="11598" priority="11" stopIfTrue="1">
      <formula>OR($R183="NY",$R183="Not Yet")</formula>
    </cfRule>
    <cfRule type="cellIs" dxfId="11597" priority="12" stopIfTrue="1" operator="equal">
      <formula>"Out of Scope"</formula>
    </cfRule>
  </conditionalFormatting>
  <conditionalFormatting sqref="L183">
    <cfRule type="expression" dxfId="11596" priority="1" stopIfTrue="1">
      <formula>OR($R183="FI",$R183="Green",$R183="High")</formula>
    </cfRule>
    <cfRule type="expression" dxfId="11595" priority="2" stopIfTrue="1">
      <formula>OR($R183="NI",$R183="Red",$R183="Low")</formula>
    </cfRule>
    <cfRule type="cellIs" dxfId="11594" priority="3" stopIfTrue="1" operator="equal">
      <formula>"PI"</formula>
    </cfRule>
    <cfRule type="expression" dxfId="11593" priority="4" stopIfTrue="1">
      <formula>OR($R183="LI",$R183="Yellow",$R183="Medium")</formula>
    </cfRule>
    <cfRule type="expression" dxfId="11592" priority="5" stopIfTrue="1">
      <formula>OR($R183="NY",$R183="Not Yet")</formula>
    </cfRule>
    <cfRule type="cellIs" dxfId="11591" priority="6" stopIfTrue="1" operator="equal">
      <formula>"Out of Scope"</formula>
    </cfRule>
  </conditionalFormatting>
  <dataValidations count="8">
    <dataValidation type="list" allowBlank="1" showInputMessage="1" showErrorMessage="1" sqref="R174">
      <formula1>M190:M194</formula1>
    </dataValidation>
    <dataValidation type="list" allowBlank="1" showInputMessage="1" showErrorMessage="1" sqref="A1:R1">
      <formula1>PA_Rating</formula1>
    </dataValidation>
    <dataValidation type="list" allowBlank="1" showInputMessage="1" showErrorMessage="1" sqref="R4 R29 R54 R161">
      <formula1>Goal_Rating</formula1>
    </dataValidation>
    <dataValidation type="list" allowBlank="1" showInputMessage="1" showErrorMessage="1" sqref="R5 R17 R30 R42 R55 R66 R77 R87 R99 R109 R119 R130 R141 R151 R162 R173 H16:L16 H28:L28 H41:L41 H53:L53 H65:L65 H76:L76 H86:L86 H98:L98 H108:L108 H118:L118 H129:L129 H140:L140 H150:L150 H160:L160 H172:L172 H183:L183">
      <formula1>Practice_Characterization</formula1>
    </dataValidation>
    <dataValidation type="list" allowBlank="1" showInputMessage="1" showErrorMessage="1" sqref="A9:A16 A21:A28 A34:A41 A46:A53 A58:A65 A69:A76 A79:A86 A91:A98 A101:A108 A111:A118 A122:A129 A133:A140 A143:A150 A153:A160 A165:A172 A176:A183">
      <formula1>Status</formula1>
    </dataValidation>
    <dataValidation type="list" allowBlank="1" showInputMessage="1" showErrorMessage="1" sqref="R31:R32 R43:R44">
      <formula1>M46:M49</formula1>
    </dataValidation>
    <dataValidation type="list" allowBlank="1" showInputMessage="1" showErrorMessage="1" sqref="R67 R88:R89 R120 R131">
      <formula1>M81:M85</formula1>
    </dataValidation>
    <dataValidation type="list" allowBlank="1" showInputMessage="1" showErrorMessage="1" sqref="N9:O15 N21:O27 N34:O40 N46:O52 N58:O64 N69:O75 N79:O85 N91:O97 N101:O107 N111:O117 N122:O128 N133:O139 N143:O149 N153:O159 N165:O171 N176:O18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1749" r:id="rId6" name="Button 5">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31750"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1751"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175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31754"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Instructions!M216:M220</xm:f>
          </x14:formula1>
          <xm:sqref>R163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indexed="57"/>
    <outlinePr summaryBelow="0" summaryRight="0"/>
    <pageSetUpPr fitToPage="1"/>
  </sheetPr>
  <dimension ref="A1:IU220"/>
  <sheetViews>
    <sheetView showGridLines="0" tabSelected="1" zoomScale="70" zoomScaleNormal="70" workbookViewId="0">
      <pane ySplit="3" topLeftCell="A4" activePane="bottomLeft" state="frozen"/>
      <selection activeCell="G12" sqref="G12:K12"/>
      <selection pane="bottomLeft" activeCell="C3" sqref="C3"/>
    </sheetView>
  </sheetViews>
  <sheetFormatPr defaultColWidth="11.42578125" defaultRowHeight="15" outlineLevelRow="2" outlineLevelCol="2"/>
  <cols>
    <col min="1" max="1" width="11.7109375" style="59" customWidth="1"/>
    <col min="2" max="2" width="10.85546875" style="103" customWidth="1"/>
    <col min="3" max="3" width="93.7109375" style="101" customWidth="1"/>
    <col min="4" max="4" width="13.7109375" style="104" customWidth="1" outlineLevel="1"/>
    <col min="5" max="5" width="25.5703125" style="107" customWidth="1" outlineLevel="1"/>
    <col min="6" max="6" width="24.7109375" style="107" customWidth="1" outlineLevel="1"/>
    <col min="7" max="7" width="2.140625" style="57" customWidth="1" outlineLevel="1"/>
    <col min="8" max="12" width="3.140625" style="57" customWidth="1" outlineLevel="1"/>
    <col min="13" max="13" width="2.140625" style="57" customWidth="1" outlineLevel="1"/>
    <col min="14" max="14" width="3.28515625" style="57" customWidth="1" outlineLevel="2"/>
    <col min="15" max="15" width="3.7109375" style="57" customWidth="1" outlineLevel="2"/>
    <col min="16" max="16" width="2.140625" style="57" customWidth="1" outlineLevel="2"/>
    <col min="17" max="17" width="17.7109375" style="57" customWidth="1" outlineLevel="1"/>
    <col min="18" max="18" width="10.42578125" style="57" customWidth="1"/>
    <col min="19" max="19" width="11.42578125" style="322" customWidth="1"/>
    <col min="20" max="16384" width="11.42578125" style="317"/>
  </cols>
  <sheetData>
    <row r="1" spans="1:255" ht="44.25" customHeight="1" collapsed="1">
      <c r="A1" s="500"/>
      <c r="B1" s="501"/>
      <c r="C1" s="501"/>
      <c r="D1" s="501"/>
      <c r="E1" s="501"/>
      <c r="F1" s="501"/>
      <c r="G1" s="501"/>
      <c r="H1" s="501"/>
      <c r="I1" s="501"/>
      <c r="J1" s="501"/>
      <c r="K1" s="501"/>
      <c r="L1" s="501"/>
      <c r="M1" s="501"/>
      <c r="N1" s="501"/>
      <c r="O1" s="501"/>
      <c r="P1" s="501"/>
      <c r="Q1" s="501"/>
      <c r="R1" s="502"/>
      <c r="S1" s="399"/>
      <c r="T1" s="400"/>
      <c r="U1" s="400"/>
      <c r="V1" s="400"/>
      <c r="W1" s="400"/>
      <c r="X1" s="400"/>
      <c r="Y1" s="400"/>
      <c r="Z1" s="400"/>
      <c r="AA1" s="400"/>
      <c r="AB1" s="400"/>
      <c r="AC1" s="400"/>
      <c r="AD1" s="400"/>
      <c r="AE1" s="400"/>
      <c r="AF1" s="400"/>
      <c r="AG1" s="400"/>
      <c r="AH1" s="400"/>
      <c r="AI1" s="400"/>
      <c r="AJ1" s="400"/>
      <c r="AK1" s="400"/>
      <c r="AL1" s="400"/>
      <c r="AM1" s="400"/>
      <c r="AN1" s="400"/>
      <c r="AO1" s="400"/>
      <c r="AP1" s="400"/>
      <c r="AQ1" s="400"/>
      <c r="AR1" s="400"/>
      <c r="AS1" s="400"/>
      <c r="AT1" s="400"/>
      <c r="AU1" s="400"/>
      <c r="AV1" s="400"/>
      <c r="AW1" s="400"/>
      <c r="AX1" s="400"/>
      <c r="AY1" s="400"/>
      <c r="AZ1" s="400"/>
      <c r="BA1" s="400"/>
      <c r="BB1" s="400"/>
      <c r="BC1" s="400"/>
      <c r="BD1" s="400"/>
      <c r="BE1" s="400"/>
      <c r="BF1" s="400"/>
      <c r="BG1" s="400"/>
      <c r="BH1" s="400"/>
      <c r="BI1" s="400"/>
      <c r="BJ1" s="400"/>
      <c r="BK1" s="400"/>
      <c r="BL1" s="400"/>
      <c r="BM1" s="400"/>
      <c r="BN1" s="400"/>
      <c r="BO1" s="400"/>
      <c r="BP1" s="400"/>
      <c r="BQ1" s="400"/>
      <c r="BR1" s="400"/>
      <c r="BS1" s="400"/>
      <c r="BT1" s="400"/>
      <c r="BU1" s="400"/>
      <c r="BV1" s="400"/>
      <c r="BW1" s="400"/>
      <c r="BX1" s="400"/>
      <c r="BY1" s="400"/>
      <c r="BZ1" s="400"/>
      <c r="CA1" s="400"/>
      <c r="CB1" s="400"/>
      <c r="CC1" s="400"/>
      <c r="CD1" s="400"/>
      <c r="CE1" s="400"/>
      <c r="CF1" s="400"/>
      <c r="CG1" s="400"/>
      <c r="CH1" s="400"/>
      <c r="CI1" s="400"/>
      <c r="CJ1" s="400"/>
      <c r="CK1" s="400"/>
      <c r="CL1" s="400"/>
      <c r="CM1" s="400"/>
      <c r="CN1" s="400"/>
      <c r="CO1" s="400"/>
      <c r="CP1" s="400"/>
      <c r="CQ1" s="400"/>
      <c r="CR1" s="400"/>
      <c r="CS1" s="400"/>
      <c r="CT1" s="400"/>
      <c r="CU1" s="400"/>
      <c r="CV1" s="400"/>
      <c r="CW1" s="400"/>
      <c r="CX1" s="400"/>
      <c r="CY1" s="400"/>
      <c r="CZ1" s="400"/>
      <c r="DA1" s="400"/>
      <c r="DB1" s="400"/>
      <c r="DC1" s="400"/>
      <c r="DD1" s="400"/>
      <c r="DE1" s="400"/>
      <c r="DF1" s="400"/>
      <c r="DG1" s="400"/>
      <c r="DH1" s="400"/>
      <c r="DI1" s="400"/>
      <c r="DJ1" s="400"/>
      <c r="DK1" s="400"/>
      <c r="DL1" s="400"/>
      <c r="DM1" s="400"/>
      <c r="DN1" s="400"/>
      <c r="DO1" s="400"/>
      <c r="DP1" s="400"/>
      <c r="DQ1" s="400"/>
      <c r="DR1" s="400"/>
      <c r="DS1" s="400"/>
      <c r="DT1" s="400"/>
      <c r="DU1" s="400"/>
      <c r="DV1" s="400"/>
      <c r="DW1" s="400"/>
      <c r="DX1" s="400"/>
      <c r="DY1" s="400"/>
      <c r="DZ1" s="400"/>
      <c r="EA1" s="400"/>
      <c r="EB1" s="400"/>
      <c r="EC1" s="400"/>
      <c r="ED1" s="400"/>
      <c r="EE1" s="400"/>
      <c r="EF1" s="400"/>
      <c r="EG1" s="400"/>
      <c r="EH1" s="400"/>
      <c r="EI1" s="400"/>
      <c r="EJ1" s="400"/>
      <c r="EK1" s="400"/>
      <c r="EL1" s="400"/>
      <c r="EM1" s="400"/>
      <c r="EN1" s="400"/>
      <c r="EO1" s="400"/>
      <c r="EP1" s="400"/>
      <c r="EQ1" s="400"/>
      <c r="ER1" s="400"/>
      <c r="ES1" s="400"/>
      <c r="ET1" s="400"/>
      <c r="EU1" s="400"/>
      <c r="EV1" s="400"/>
      <c r="EW1" s="400"/>
      <c r="EX1" s="400"/>
      <c r="EY1" s="400"/>
      <c r="EZ1" s="400"/>
      <c r="FA1" s="400"/>
      <c r="FB1" s="400"/>
      <c r="FC1" s="400"/>
      <c r="FD1" s="400"/>
      <c r="FE1" s="400"/>
      <c r="FF1" s="400"/>
      <c r="FG1" s="400"/>
      <c r="FH1" s="400"/>
      <c r="FI1" s="400"/>
      <c r="FJ1" s="400"/>
      <c r="FK1" s="400"/>
      <c r="FL1" s="400"/>
      <c r="FM1" s="400"/>
      <c r="FN1" s="400"/>
      <c r="FO1" s="400"/>
      <c r="FP1" s="400"/>
      <c r="FQ1" s="400"/>
      <c r="FR1" s="400"/>
      <c r="FS1" s="400"/>
      <c r="FT1" s="400"/>
      <c r="FU1" s="400"/>
      <c r="FV1" s="400"/>
      <c r="FW1" s="400"/>
      <c r="FX1" s="400"/>
      <c r="FY1" s="400"/>
      <c r="FZ1" s="400"/>
      <c r="GA1" s="400"/>
      <c r="GB1" s="400"/>
      <c r="GC1" s="400"/>
      <c r="GD1" s="400"/>
      <c r="GE1" s="400"/>
      <c r="GF1" s="400"/>
      <c r="GG1" s="400"/>
      <c r="GH1" s="400"/>
      <c r="GI1" s="400"/>
      <c r="GJ1" s="400"/>
      <c r="GK1" s="400"/>
      <c r="GL1" s="400"/>
      <c r="GM1" s="400"/>
      <c r="GN1" s="400"/>
      <c r="GO1" s="400"/>
      <c r="GP1" s="400"/>
      <c r="GQ1" s="400"/>
      <c r="GR1" s="400"/>
      <c r="GS1" s="400"/>
      <c r="GT1" s="400"/>
      <c r="GU1" s="400"/>
      <c r="GV1" s="400"/>
      <c r="GW1" s="400"/>
      <c r="GX1" s="400"/>
      <c r="GY1" s="400"/>
      <c r="GZ1" s="400"/>
      <c r="HA1" s="400"/>
      <c r="HB1" s="400"/>
      <c r="HC1" s="400"/>
      <c r="HD1" s="400"/>
      <c r="HE1" s="400"/>
      <c r="HF1" s="400"/>
      <c r="HG1" s="400"/>
      <c r="HH1" s="400"/>
      <c r="HI1" s="400"/>
      <c r="HJ1" s="400"/>
      <c r="HK1" s="400"/>
      <c r="HL1" s="400"/>
      <c r="HM1" s="400"/>
      <c r="HN1" s="400"/>
      <c r="HO1" s="400"/>
      <c r="HP1" s="400"/>
      <c r="HQ1" s="400"/>
      <c r="HR1" s="400"/>
      <c r="HS1" s="400"/>
      <c r="HT1" s="400"/>
      <c r="HU1" s="400"/>
      <c r="HV1" s="400"/>
      <c r="HW1" s="400"/>
      <c r="HX1" s="400"/>
      <c r="HY1" s="400"/>
      <c r="HZ1" s="400"/>
      <c r="IA1" s="400"/>
      <c r="IB1" s="400"/>
      <c r="IC1" s="400"/>
      <c r="ID1" s="400"/>
      <c r="IE1" s="400"/>
      <c r="IF1" s="400"/>
      <c r="IG1" s="400"/>
      <c r="IH1" s="400"/>
      <c r="II1" s="400"/>
      <c r="IJ1" s="400"/>
      <c r="IK1" s="400"/>
      <c r="IL1" s="400"/>
      <c r="IM1" s="400"/>
      <c r="IN1" s="400"/>
      <c r="IO1" s="400"/>
      <c r="IP1" s="400"/>
      <c r="IQ1" s="400"/>
      <c r="IR1" s="400"/>
      <c r="IS1" s="400"/>
      <c r="IT1" s="400"/>
      <c r="IU1" s="400"/>
    </row>
    <row r="2" spans="1:255" s="305" customFormat="1" ht="32.25" hidden="1" customHeight="1" outlineLevel="2">
      <c r="A2" s="503" t="s">
        <v>933</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c r="BO2" s="378"/>
      <c r="BP2" s="378"/>
      <c r="BQ2" s="378"/>
      <c r="BR2" s="378"/>
      <c r="BS2" s="378"/>
      <c r="BT2" s="378"/>
      <c r="BU2" s="378"/>
      <c r="BV2" s="378"/>
      <c r="BW2" s="378"/>
      <c r="BX2" s="378"/>
      <c r="BY2" s="378"/>
      <c r="BZ2" s="378"/>
      <c r="CA2" s="378"/>
      <c r="CB2" s="378"/>
      <c r="CC2" s="378"/>
      <c r="CD2" s="378"/>
      <c r="CE2" s="378"/>
      <c r="CF2" s="378"/>
      <c r="CG2" s="378"/>
      <c r="CH2" s="378"/>
      <c r="CI2" s="378"/>
      <c r="CJ2" s="378"/>
      <c r="CK2" s="378"/>
      <c r="CL2" s="378"/>
      <c r="CM2" s="378"/>
      <c r="CN2" s="378"/>
      <c r="CO2" s="378"/>
      <c r="CP2" s="378"/>
      <c r="CQ2" s="378"/>
      <c r="CR2" s="378"/>
      <c r="CS2" s="378"/>
      <c r="CT2" s="378"/>
      <c r="CU2" s="378"/>
      <c r="CV2" s="378"/>
      <c r="CW2" s="378"/>
      <c r="CX2" s="378"/>
      <c r="CY2" s="378"/>
      <c r="CZ2" s="378"/>
      <c r="DA2" s="378"/>
      <c r="DB2" s="378"/>
      <c r="DC2" s="378"/>
      <c r="DD2" s="378"/>
      <c r="DE2" s="378"/>
      <c r="DF2" s="378"/>
      <c r="DG2" s="378"/>
      <c r="DH2" s="378"/>
      <c r="DI2" s="378"/>
      <c r="DJ2" s="378"/>
      <c r="DK2" s="378"/>
      <c r="DL2" s="378"/>
      <c r="DM2" s="378"/>
      <c r="DN2" s="378"/>
      <c r="DO2" s="378"/>
      <c r="DP2" s="378"/>
      <c r="DQ2" s="378"/>
      <c r="DR2" s="378"/>
      <c r="DS2" s="378"/>
      <c r="DT2" s="378"/>
      <c r="DU2" s="378"/>
      <c r="DV2" s="378"/>
      <c r="DW2" s="378"/>
      <c r="DX2" s="378"/>
      <c r="DY2" s="378"/>
      <c r="DZ2" s="378"/>
      <c r="EA2" s="378"/>
      <c r="EB2" s="378"/>
      <c r="EC2" s="378"/>
      <c r="ED2" s="378"/>
      <c r="EE2" s="378"/>
      <c r="EF2" s="378"/>
      <c r="EG2" s="378"/>
      <c r="EH2" s="378"/>
      <c r="EI2" s="378"/>
      <c r="EJ2" s="378"/>
      <c r="EK2" s="378"/>
      <c r="EL2" s="378"/>
      <c r="EM2" s="378"/>
      <c r="EN2" s="378"/>
      <c r="EO2" s="378"/>
      <c r="EP2" s="378"/>
      <c r="EQ2" s="378"/>
      <c r="ER2" s="378"/>
      <c r="ES2" s="378"/>
      <c r="ET2" s="378"/>
      <c r="EU2" s="378"/>
      <c r="EV2" s="378"/>
      <c r="EW2" s="378"/>
      <c r="EX2" s="378"/>
      <c r="EY2" s="378"/>
      <c r="EZ2" s="378"/>
      <c r="FA2" s="378"/>
      <c r="FB2" s="378"/>
      <c r="FC2" s="378"/>
      <c r="FD2" s="378"/>
      <c r="FE2" s="378"/>
      <c r="FF2" s="378"/>
      <c r="FG2" s="378"/>
      <c r="FH2" s="378"/>
      <c r="FI2" s="378"/>
      <c r="FJ2" s="378"/>
      <c r="FK2" s="378"/>
      <c r="FL2" s="378"/>
      <c r="FM2" s="378"/>
      <c r="FN2" s="378"/>
      <c r="FO2" s="378"/>
      <c r="FP2" s="378"/>
      <c r="FQ2" s="378"/>
      <c r="FR2" s="378"/>
      <c r="FS2" s="378"/>
      <c r="FT2" s="378"/>
      <c r="FU2" s="378"/>
      <c r="FV2" s="378"/>
      <c r="FW2" s="378"/>
      <c r="FX2" s="378"/>
      <c r="FY2" s="378"/>
      <c r="FZ2" s="378"/>
      <c r="GA2" s="378"/>
      <c r="GB2" s="378"/>
      <c r="GC2" s="378"/>
      <c r="GD2" s="378"/>
      <c r="GE2" s="378"/>
      <c r="GF2" s="378"/>
      <c r="GG2" s="378"/>
      <c r="GH2" s="378"/>
      <c r="GI2" s="378"/>
      <c r="GJ2" s="378"/>
      <c r="GK2" s="378"/>
      <c r="GL2" s="378"/>
      <c r="GM2" s="378"/>
      <c r="GN2" s="378"/>
      <c r="GO2" s="378"/>
      <c r="GP2" s="378"/>
      <c r="GQ2" s="378"/>
      <c r="GR2" s="378"/>
      <c r="GS2" s="378"/>
      <c r="GT2" s="378"/>
      <c r="GU2" s="378"/>
      <c r="GV2" s="378"/>
      <c r="GW2" s="378"/>
      <c r="GX2" s="378"/>
      <c r="GY2" s="378"/>
      <c r="GZ2" s="378"/>
      <c r="HA2" s="378"/>
      <c r="HB2" s="378"/>
      <c r="HC2" s="378"/>
      <c r="HD2" s="378"/>
      <c r="HE2" s="378"/>
      <c r="HF2" s="378"/>
      <c r="HG2" s="378"/>
      <c r="HH2" s="378"/>
      <c r="HI2" s="378"/>
      <c r="HJ2" s="378"/>
      <c r="HK2" s="378"/>
      <c r="HL2" s="378"/>
      <c r="HM2" s="378"/>
      <c r="HN2" s="378"/>
      <c r="HO2" s="378"/>
      <c r="HP2" s="378"/>
      <c r="HQ2" s="378"/>
      <c r="HR2" s="378"/>
      <c r="HS2" s="378"/>
      <c r="HT2" s="378"/>
      <c r="HU2" s="378"/>
      <c r="HV2" s="378"/>
      <c r="HW2" s="378"/>
      <c r="HX2" s="378"/>
      <c r="HY2" s="378"/>
      <c r="HZ2" s="378"/>
      <c r="IA2" s="378"/>
      <c r="IB2" s="378"/>
      <c r="IC2" s="378"/>
      <c r="ID2" s="378"/>
      <c r="IE2" s="378"/>
      <c r="IF2" s="378"/>
      <c r="IG2" s="378"/>
      <c r="IH2" s="378"/>
      <c r="II2" s="378"/>
      <c r="IJ2" s="378"/>
      <c r="IK2" s="378"/>
      <c r="IL2" s="378"/>
      <c r="IM2" s="378"/>
      <c r="IN2" s="378"/>
      <c r="IO2" s="378"/>
      <c r="IP2" s="378"/>
      <c r="IQ2" s="378"/>
      <c r="IR2" s="378"/>
      <c r="IS2" s="378"/>
      <c r="IT2" s="378"/>
      <c r="IU2" s="378"/>
    </row>
    <row r="3" spans="1:255"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c r="BB3" s="379"/>
      <c r="BC3" s="379"/>
      <c r="BD3" s="379"/>
      <c r="BE3" s="379"/>
      <c r="BF3" s="379"/>
      <c r="BG3" s="379"/>
      <c r="BH3" s="379"/>
      <c r="BI3" s="379"/>
      <c r="BJ3" s="379"/>
      <c r="BK3" s="379"/>
      <c r="BL3" s="379"/>
      <c r="BM3" s="379"/>
      <c r="BN3" s="379"/>
      <c r="BO3" s="379"/>
      <c r="BP3" s="379"/>
      <c r="BQ3" s="379"/>
      <c r="BR3" s="379"/>
      <c r="BS3" s="379"/>
      <c r="BT3" s="379"/>
      <c r="BU3" s="379"/>
      <c r="BV3" s="379"/>
      <c r="BW3" s="379"/>
      <c r="BX3" s="379"/>
      <c r="BY3" s="379"/>
      <c r="BZ3" s="379"/>
      <c r="CA3" s="379"/>
      <c r="CB3" s="379"/>
      <c r="CC3" s="379"/>
      <c r="CD3" s="379"/>
      <c r="CE3" s="379"/>
      <c r="CF3" s="379"/>
      <c r="CG3" s="379"/>
      <c r="CH3" s="379"/>
      <c r="CI3" s="379"/>
      <c r="CJ3" s="379"/>
      <c r="CK3" s="379"/>
      <c r="CL3" s="379"/>
      <c r="CM3" s="379"/>
      <c r="CN3" s="379"/>
      <c r="CO3" s="379"/>
      <c r="CP3" s="379"/>
      <c r="CQ3" s="379"/>
      <c r="CR3" s="379"/>
      <c r="CS3" s="379"/>
      <c r="CT3" s="379"/>
      <c r="CU3" s="379"/>
      <c r="CV3" s="379"/>
      <c r="CW3" s="379"/>
      <c r="CX3" s="379"/>
      <c r="CY3" s="379"/>
      <c r="CZ3" s="379"/>
      <c r="DA3" s="379"/>
      <c r="DB3" s="379"/>
      <c r="DC3" s="379"/>
      <c r="DD3" s="379"/>
      <c r="DE3" s="379"/>
      <c r="DF3" s="379"/>
      <c r="DG3" s="379"/>
      <c r="DH3" s="379"/>
      <c r="DI3" s="379"/>
      <c r="DJ3" s="379"/>
      <c r="DK3" s="379"/>
      <c r="DL3" s="379"/>
      <c r="DM3" s="379"/>
      <c r="DN3" s="379"/>
      <c r="DO3" s="379"/>
      <c r="DP3" s="379"/>
      <c r="DQ3" s="379"/>
      <c r="DR3" s="379"/>
      <c r="DS3" s="379"/>
      <c r="DT3" s="379"/>
      <c r="DU3" s="379"/>
      <c r="DV3" s="379"/>
      <c r="DW3" s="379"/>
      <c r="DX3" s="379"/>
      <c r="DY3" s="379"/>
      <c r="DZ3" s="379"/>
      <c r="EA3" s="379"/>
      <c r="EB3" s="379"/>
      <c r="EC3" s="379"/>
      <c r="ED3" s="379"/>
      <c r="EE3" s="379"/>
      <c r="EF3" s="379"/>
      <c r="EG3" s="379"/>
      <c r="EH3" s="379"/>
      <c r="EI3" s="379"/>
      <c r="EJ3" s="379"/>
      <c r="EK3" s="379"/>
      <c r="EL3" s="379"/>
      <c r="EM3" s="379"/>
      <c r="EN3" s="379"/>
      <c r="EO3" s="379"/>
      <c r="EP3" s="379"/>
      <c r="EQ3" s="379"/>
      <c r="ER3" s="379"/>
      <c r="ES3" s="379"/>
      <c r="ET3" s="379"/>
      <c r="EU3" s="379"/>
      <c r="EV3" s="379"/>
      <c r="EW3" s="379"/>
      <c r="EX3" s="379"/>
      <c r="EY3" s="379"/>
      <c r="EZ3" s="379"/>
      <c r="FA3" s="379"/>
      <c r="FB3" s="379"/>
      <c r="FC3" s="379"/>
      <c r="FD3" s="379"/>
      <c r="FE3" s="379"/>
      <c r="FF3" s="379"/>
      <c r="FG3" s="379"/>
      <c r="FH3" s="379"/>
      <c r="FI3" s="379"/>
      <c r="FJ3" s="379"/>
      <c r="FK3" s="379"/>
      <c r="FL3" s="379"/>
      <c r="FM3" s="379"/>
      <c r="FN3" s="379"/>
      <c r="FO3" s="379"/>
      <c r="FP3" s="379"/>
      <c r="FQ3" s="379"/>
      <c r="FR3" s="379"/>
      <c r="FS3" s="379"/>
      <c r="FT3" s="379"/>
      <c r="FU3" s="379"/>
      <c r="FV3" s="379"/>
      <c r="FW3" s="379"/>
      <c r="FX3" s="379"/>
      <c r="FY3" s="379"/>
      <c r="FZ3" s="379"/>
      <c r="GA3" s="379"/>
      <c r="GB3" s="379"/>
      <c r="GC3" s="379"/>
      <c r="GD3" s="379"/>
      <c r="GE3" s="379"/>
      <c r="GF3" s="379"/>
      <c r="GG3" s="379"/>
      <c r="GH3" s="379"/>
      <c r="GI3" s="379"/>
      <c r="GJ3" s="379"/>
      <c r="GK3" s="379"/>
      <c r="GL3" s="379"/>
      <c r="GM3" s="379"/>
      <c r="GN3" s="379"/>
      <c r="GO3" s="379"/>
      <c r="GP3" s="379"/>
      <c r="GQ3" s="379"/>
      <c r="GR3" s="379"/>
      <c r="GS3" s="379"/>
      <c r="GT3" s="379"/>
      <c r="GU3" s="379"/>
      <c r="GV3" s="379"/>
      <c r="GW3" s="379"/>
      <c r="GX3" s="379"/>
      <c r="GY3" s="379"/>
      <c r="GZ3" s="379"/>
      <c r="HA3" s="379"/>
      <c r="HB3" s="379"/>
      <c r="HC3" s="379"/>
      <c r="HD3" s="379"/>
      <c r="HE3" s="379"/>
      <c r="HF3" s="379"/>
      <c r="HG3" s="379"/>
      <c r="HH3" s="379"/>
      <c r="HI3" s="379"/>
      <c r="HJ3" s="379"/>
      <c r="HK3" s="379"/>
      <c r="HL3" s="379"/>
      <c r="HM3" s="379"/>
      <c r="HN3" s="379"/>
      <c r="HO3" s="379"/>
      <c r="HP3" s="379"/>
      <c r="HQ3" s="379"/>
      <c r="HR3" s="379"/>
      <c r="HS3" s="379"/>
      <c r="HT3" s="379"/>
      <c r="HU3" s="379"/>
      <c r="HV3" s="379"/>
      <c r="HW3" s="379"/>
      <c r="HX3" s="379"/>
      <c r="HY3" s="379"/>
      <c r="HZ3" s="379"/>
      <c r="IA3" s="379"/>
      <c r="IB3" s="379"/>
      <c r="IC3" s="379"/>
      <c r="ID3" s="379"/>
      <c r="IE3" s="379"/>
      <c r="IF3" s="379"/>
      <c r="IG3" s="379"/>
      <c r="IH3" s="379"/>
      <c r="II3" s="379"/>
      <c r="IJ3" s="379"/>
      <c r="IK3" s="379"/>
      <c r="IL3" s="379"/>
      <c r="IM3" s="379"/>
      <c r="IN3" s="379"/>
      <c r="IO3" s="379"/>
      <c r="IP3" s="379"/>
      <c r="IQ3" s="379"/>
      <c r="IR3" s="379"/>
      <c r="IS3" s="379"/>
      <c r="IT3" s="379"/>
      <c r="IU3" s="379"/>
    </row>
    <row r="4" spans="1:255" s="318" customFormat="1" ht="27.75">
      <c r="A4" s="292"/>
      <c r="B4" s="362" t="s">
        <v>420</v>
      </c>
      <c r="C4" s="357" t="s">
        <v>507</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379"/>
      <c r="U4" s="379"/>
      <c r="V4" s="379"/>
      <c r="W4" s="379"/>
      <c r="X4" s="379"/>
      <c r="Y4" s="379"/>
      <c r="Z4" s="379"/>
      <c r="AA4" s="379"/>
      <c r="AB4" s="379"/>
      <c r="AC4" s="379"/>
      <c r="AD4" s="379"/>
      <c r="AE4" s="379"/>
      <c r="AF4" s="379"/>
      <c r="AG4" s="379"/>
      <c r="AH4" s="379"/>
      <c r="AI4" s="379"/>
      <c r="AJ4" s="379"/>
      <c r="AK4" s="379"/>
      <c r="AL4" s="379"/>
      <c r="AM4" s="379"/>
      <c r="AN4" s="379"/>
      <c r="AO4" s="379"/>
      <c r="AP4" s="379"/>
      <c r="AQ4" s="379"/>
      <c r="AR4" s="379"/>
      <c r="AS4" s="379"/>
      <c r="AT4" s="379"/>
      <c r="AU4" s="379"/>
      <c r="AV4" s="379"/>
      <c r="AW4" s="379"/>
      <c r="AX4" s="379"/>
      <c r="AY4" s="379"/>
      <c r="AZ4" s="379"/>
      <c r="BA4" s="379"/>
      <c r="BB4" s="379"/>
      <c r="BC4" s="379"/>
      <c r="BD4" s="379"/>
      <c r="BE4" s="379"/>
      <c r="BF4" s="379"/>
      <c r="BG4" s="379"/>
      <c r="BH4" s="379"/>
      <c r="BI4" s="379"/>
      <c r="BJ4" s="379"/>
      <c r="BK4" s="379"/>
      <c r="BL4" s="379"/>
      <c r="BM4" s="379"/>
      <c r="BN4" s="379"/>
      <c r="BO4" s="379"/>
      <c r="BP4" s="379"/>
      <c r="BQ4" s="379"/>
      <c r="BR4" s="379"/>
      <c r="BS4" s="379"/>
      <c r="BT4" s="379"/>
      <c r="BU4" s="379"/>
      <c r="BV4" s="379"/>
      <c r="BW4" s="379"/>
      <c r="BX4" s="379"/>
      <c r="BY4" s="379"/>
      <c r="BZ4" s="379"/>
      <c r="CA4" s="379"/>
      <c r="CB4" s="379"/>
      <c r="CC4" s="379"/>
      <c r="CD4" s="379"/>
      <c r="CE4" s="379"/>
      <c r="CF4" s="379"/>
      <c r="CG4" s="379"/>
      <c r="CH4" s="379"/>
      <c r="CI4" s="379"/>
      <c r="CJ4" s="379"/>
      <c r="CK4" s="379"/>
      <c r="CL4" s="379"/>
      <c r="CM4" s="379"/>
      <c r="CN4" s="379"/>
      <c r="CO4" s="379"/>
      <c r="CP4" s="379"/>
      <c r="CQ4" s="379"/>
      <c r="CR4" s="379"/>
      <c r="CS4" s="379"/>
      <c r="CT4" s="379"/>
      <c r="CU4" s="379"/>
      <c r="CV4" s="379"/>
      <c r="CW4" s="379"/>
      <c r="CX4" s="379"/>
      <c r="CY4" s="379"/>
      <c r="CZ4" s="379"/>
      <c r="DA4" s="379"/>
      <c r="DB4" s="379"/>
      <c r="DC4" s="379"/>
      <c r="DD4" s="379"/>
      <c r="DE4" s="379"/>
      <c r="DF4" s="379"/>
      <c r="DG4" s="379"/>
      <c r="DH4" s="379"/>
      <c r="DI4" s="379"/>
      <c r="DJ4" s="379"/>
      <c r="DK4" s="379"/>
      <c r="DL4" s="379"/>
      <c r="DM4" s="379"/>
      <c r="DN4" s="379"/>
      <c r="DO4" s="379"/>
      <c r="DP4" s="379"/>
      <c r="DQ4" s="379"/>
      <c r="DR4" s="379"/>
      <c r="DS4" s="379"/>
      <c r="DT4" s="379"/>
      <c r="DU4" s="379"/>
      <c r="DV4" s="379"/>
      <c r="DW4" s="379"/>
      <c r="DX4" s="379"/>
      <c r="DY4" s="379"/>
      <c r="DZ4" s="379"/>
      <c r="EA4" s="379"/>
      <c r="EB4" s="379"/>
      <c r="EC4" s="379"/>
      <c r="ED4" s="379"/>
      <c r="EE4" s="379"/>
      <c r="EF4" s="379"/>
      <c r="EG4" s="379"/>
      <c r="EH4" s="379"/>
      <c r="EI4" s="379"/>
      <c r="EJ4" s="379"/>
      <c r="EK4" s="379"/>
      <c r="EL4" s="379"/>
      <c r="EM4" s="379"/>
      <c r="EN4" s="379"/>
      <c r="EO4" s="379"/>
      <c r="EP4" s="379"/>
      <c r="EQ4" s="379"/>
      <c r="ER4" s="379"/>
      <c r="ES4" s="379"/>
      <c r="ET4" s="379"/>
      <c r="EU4" s="379"/>
      <c r="EV4" s="379"/>
      <c r="EW4" s="379"/>
      <c r="EX4" s="379"/>
      <c r="EY4" s="379"/>
      <c r="EZ4" s="379"/>
      <c r="FA4" s="379"/>
      <c r="FB4" s="379"/>
      <c r="FC4" s="379"/>
      <c r="FD4" s="379"/>
      <c r="FE4" s="379"/>
      <c r="FF4" s="379"/>
      <c r="FG4" s="379"/>
      <c r="FH4" s="379"/>
      <c r="FI4" s="379"/>
      <c r="FJ4" s="379"/>
      <c r="FK4" s="379"/>
      <c r="FL4" s="379"/>
      <c r="FM4" s="379"/>
      <c r="FN4" s="379"/>
      <c r="FO4" s="379"/>
      <c r="FP4" s="379"/>
      <c r="FQ4" s="379"/>
      <c r="FR4" s="379"/>
      <c r="FS4" s="379"/>
      <c r="FT4" s="379"/>
      <c r="FU4" s="379"/>
      <c r="FV4" s="379"/>
      <c r="FW4" s="379"/>
      <c r="FX4" s="379"/>
      <c r="FY4" s="379"/>
      <c r="FZ4" s="379"/>
      <c r="GA4" s="379"/>
      <c r="GB4" s="379"/>
      <c r="GC4" s="379"/>
      <c r="GD4" s="379"/>
      <c r="GE4" s="379"/>
      <c r="GF4" s="379"/>
      <c r="GG4" s="379"/>
      <c r="GH4" s="379"/>
      <c r="GI4" s="379"/>
      <c r="GJ4" s="379"/>
      <c r="GK4" s="379"/>
      <c r="GL4" s="379"/>
      <c r="GM4" s="379"/>
      <c r="GN4" s="379"/>
      <c r="GO4" s="379"/>
      <c r="GP4" s="379"/>
      <c r="GQ4" s="379"/>
      <c r="GR4" s="379"/>
      <c r="GS4" s="379"/>
      <c r="GT4" s="379"/>
      <c r="GU4" s="379"/>
      <c r="GV4" s="379"/>
      <c r="GW4" s="379"/>
      <c r="GX4" s="379"/>
      <c r="GY4" s="379"/>
      <c r="GZ4" s="379"/>
      <c r="HA4" s="379"/>
      <c r="HB4" s="379"/>
      <c r="HC4" s="379"/>
      <c r="HD4" s="379"/>
      <c r="HE4" s="379"/>
      <c r="HF4" s="379"/>
      <c r="HG4" s="379"/>
      <c r="HH4" s="379"/>
      <c r="HI4" s="379"/>
      <c r="HJ4" s="379"/>
      <c r="HK4" s="379"/>
      <c r="HL4" s="379"/>
      <c r="HM4" s="379"/>
      <c r="HN4" s="379"/>
      <c r="HO4" s="379"/>
      <c r="HP4" s="379"/>
      <c r="HQ4" s="379"/>
      <c r="HR4" s="379"/>
      <c r="HS4" s="379"/>
      <c r="HT4" s="379"/>
      <c r="HU4" s="379"/>
      <c r="HV4" s="379"/>
      <c r="HW4" s="379"/>
      <c r="HX4" s="379"/>
      <c r="HY4" s="379"/>
      <c r="HZ4" s="379"/>
      <c r="IA4" s="379"/>
      <c r="IB4" s="379"/>
      <c r="IC4" s="379"/>
      <c r="ID4" s="379"/>
      <c r="IE4" s="379"/>
      <c r="IF4" s="379"/>
      <c r="IG4" s="379"/>
      <c r="IH4" s="379"/>
      <c r="II4" s="379"/>
      <c r="IJ4" s="379"/>
      <c r="IK4" s="379"/>
      <c r="IL4" s="379"/>
      <c r="IM4" s="379"/>
      <c r="IN4" s="379"/>
      <c r="IO4" s="379"/>
      <c r="IP4" s="379"/>
      <c r="IQ4" s="379"/>
      <c r="IR4" s="379"/>
      <c r="IS4" s="379"/>
      <c r="IT4" s="379"/>
      <c r="IU4" s="379"/>
    </row>
    <row r="5" spans="1:255" s="309" customFormat="1" ht="31.5" collapsed="1">
      <c r="A5" s="250"/>
      <c r="B5" s="358" t="s">
        <v>364</v>
      </c>
      <c r="C5" s="359" t="s">
        <v>1100</v>
      </c>
      <c r="D5" s="293"/>
      <c r="E5" s="294"/>
      <c r="F5" s="294"/>
      <c r="G5" s="29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95"/>
      <c r="Q5" s="443" t="str">
        <f>IF(COUNTA(Q8:Q16)=0,"",COUNTA(Q8:Q16))</f>
        <v/>
      </c>
      <c r="R5" s="229"/>
      <c r="S5" s="351">
        <f>IF(R5=Instructions!$B$25,Instructions!$C$25,IF(R5=Instructions!$B$26,Instructions!$C$26,IF(R5=Instructions!$B$27,Instructions!$C$27,0)))</f>
        <v>0</v>
      </c>
      <c r="T5" s="379"/>
      <c r="U5" s="379"/>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379"/>
      <c r="BJ5" s="379"/>
      <c r="BK5" s="379"/>
      <c r="BL5" s="379"/>
      <c r="BM5" s="379"/>
      <c r="BN5" s="379"/>
      <c r="BO5" s="379"/>
      <c r="BP5" s="379"/>
      <c r="BQ5" s="379"/>
      <c r="BR5" s="379"/>
      <c r="BS5" s="379"/>
      <c r="BT5" s="379"/>
      <c r="BU5" s="379"/>
      <c r="BV5" s="379"/>
      <c r="BW5" s="379"/>
      <c r="BX5" s="379"/>
      <c r="BY5" s="379"/>
      <c r="BZ5" s="379"/>
      <c r="CA5" s="379"/>
      <c r="CB5" s="379"/>
      <c r="CC5" s="379"/>
      <c r="CD5" s="379"/>
      <c r="CE5" s="379"/>
      <c r="CF5" s="379"/>
      <c r="CG5" s="379"/>
      <c r="CH5" s="379"/>
      <c r="CI5" s="379"/>
      <c r="CJ5" s="379"/>
      <c r="CK5" s="379"/>
      <c r="CL5" s="379"/>
      <c r="CM5" s="379"/>
      <c r="CN5" s="379"/>
      <c r="CO5" s="379"/>
      <c r="CP5" s="379"/>
      <c r="CQ5" s="379"/>
      <c r="CR5" s="379"/>
      <c r="CS5" s="379"/>
      <c r="CT5" s="379"/>
      <c r="CU5" s="379"/>
      <c r="CV5" s="379"/>
      <c r="CW5" s="379"/>
      <c r="CX5" s="379"/>
      <c r="CY5" s="379"/>
      <c r="CZ5" s="379"/>
      <c r="DA5" s="379"/>
      <c r="DB5" s="379"/>
      <c r="DC5" s="379"/>
      <c r="DD5" s="379"/>
      <c r="DE5" s="379"/>
      <c r="DF5" s="379"/>
      <c r="DG5" s="379"/>
      <c r="DH5" s="379"/>
      <c r="DI5" s="379"/>
      <c r="DJ5" s="379"/>
      <c r="DK5" s="379"/>
      <c r="DL5" s="379"/>
      <c r="DM5" s="379"/>
      <c r="DN5" s="379"/>
      <c r="DO5" s="379"/>
      <c r="DP5" s="379"/>
      <c r="DQ5" s="379"/>
      <c r="DR5" s="379"/>
      <c r="DS5" s="379"/>
      <c r="DT5" s="379"/>
      <c r="DU5" s="379"/>
      <c r="DV5" s="379"/>
      <c r="DW5" s="379"/>
      <c r="DX5" s="379"/>
      <c r="DY5" s="379"/>
      <c r="DZ5" s="379"/>
      <c r="EA5" s="379"/>
      <c r="EB5" s="379"/>
      <c r="EC5" s="379"/>
      <c r="ED5" s="379"/>
      <c r="EE5" s="379"/>
      <c r="EF5" s="379"/>
      <c r="EG5" s="379"/>
      <c r="EH5" s="379"/>
      <c r="EI5" s="379"/>
      <c r="EJ5" s="379"/>
      <c r="EK5" s="379"/>
      <c r="EL5" s="379"/>
      <c r="EM5" s="379"/>
      <c r="EN5" s="379"/>
      <c r="EO5" s="379"/>
      <c r="EP5" s="379"/>
      <c r="EQ5" s="379"/>
      <c r="ER5" s="379"/>
      <c r="ES5" s="379"/>
      <c r="ET5" s="379"/>
      <c r="EU5" s="379"/>
      <c r="EV5" s="379"/>
      <c r="EW5" s="379"/>
      <c r="EX5" s="379"/>
      <c r="EY5" s="379"/>
      <c r="EZ5" s="379"/>
      <c r="FA5" s="379"/>
      <c r="FB5" s="379"/>
      <c r="FC5" s="379"/>
      <c r="FD5" s="379"/>
      <c r="FE5" s="379"/>
      <c r="FF5" s="379"/>
      <c r="FG5" s="379"/>
      <c r="FH5" s="379"/>
      <c r="FI5" s="379"/>
      <c r="FJ5" s="379"/>
      <c r="FK5" s="379"/>
      <c r="FL5" s="379"/>
      <c r="FM5" s="379"/>
      <c r="FN5" s="379"/>
      <c r="FO5" s="379"/>
      <c r="FP5" s="379"/>
      <c r="FQ5" s="379"/>
      <c r="FR5" s="379"/>
      <c r="FS5" s="379"/>
      <c r="FT5" s="379"/>
      <c r="FU5" s="379"/>
      <c r="FV5" s="379"/>
      <c r="FW5" s="379"/>
      <c r="FX5" s="379"/>
      <c r="FY5" s="379"/>
      <c r="FZ5" s="379"/>
      <c r="GA5" s="379"/>
      <c r="GB5" s="379"/>
      <c r="GC5" s="379"/>
      <c r="GD5" s="379"/>
      <c r="GE5" s="379"/>
      <c r="GF5" s="379"/>
      <c r="GG5" s="379"/>
      <c r="GH5" s="379"/>
      <c r="GI5" s="379"/>
      <c r="GJ5" s="379"/>
      <c r="GK5" s="379"/>
      <c r="GL5" s="379"/>
      <c r="GM5" s="379"/>
      <c r="GN5" s="379"/>
      <c r="GO5" s="379"/>
      <c r="GP5" s="379"/>
      <c r="GQ5" s="379"/>
      <c r="GR5" s="379"/>
      <c r="GS5" s="379"/>
      <c r="GT5" s="379"/>
      <c r="GU5" s="379"/>
      <c r="GV5" s="379"/>
      <c r="GW5" s="379"/>
      <c r="GX5" s="379"/>
      <c r="GY5" s="379"/>
      <c r="GZ5" s="379"/>
      <c r="HA5" s="379"/>
      <c r="HB5" s="379"/>
      <c r="HC5" s="379"/>
      <c r="HD5" s="379"/>
      <c r="HE5" s="379"/>
      <c r="HF5" s="379"/>
      <c r="HG5" s="379"/>
      <c r="HH5" s="379"/>
      <c r="HI5" s="379"/>
      <c r="HJ5" s="379"/>
      <c r="HK5" s="379"/>
      <c r="HL5" s="379"/>
      <c r="HM5" s="379"/>
      <c r="HN5" s="379"/>
      <c r="HO5" s="379"/>
      <c r="HP5" s="379"/>
      <c r="HQ5" s="379"/>
      <c r="HR5" s="379"/>
      <c r="HS5" s="379"/>
      <c r="HT5" s="379"/>
      <c r="HU5" s="379"/>
      <c r="HV5" s="379"/>
      <c r="HW5" s="379"/>
      <c r="HX5" s="379"/>
      <c r="HY5" s="379"/>
      <c r="HZ5" s="379"/>
      <c r="IA5" s="379"/>
      <c r="IB5" s="379"/>
      <c r="IC5" s="379"/>
      <c r="ID5" s="379"/>
      <c r="IE5" s="379"/>
      <c r="IF5" s="379"/>
      <c r="IG5" s="379"/>
      <c r="IH5" s="379"/>
      <c r="II5" s="379"/>
      <c r="IJ5" s="379"/>
      <c r="IK5" s="379"/>
      <c r="IL5" s="379"/>
      <c r="IM5" s="379"/>
      <c r="IN5" s="379"/>
      <c r="IO5" s="379"/>
      <c r="IP5" s="379"/>
      <c r="IQ5" s="379"/>
      <c r="IR5" s="379"/>
      <c r="IS5" s="379"/>
      <c r="IT5" s="379"/>
      <c r="IU5" s="379"/>
    </row>
    <row r="6" spans="1:255" s="310" customFormat="1" ht="25.5" hidden="1" outlineLevel="2">
      <c r="A6" s="2"/>
      <c r="B6" s="2"/>
      <c r="C6" s="337" t="s">
        <v>1101</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c r="BB6" s="396"/>
      <c r="BC6" s="396"/>
      <c r="BD6" s="396"/>
      <c r="BE6" s="396"/>
      <c r="BF6" s="396"/>
      <c r="BG6" s="396"/>
      <c r="BH6" s="396"/>
      <c r="BI6" s="396"/>
      <c r="BJ6" s="396"/>
      <c r="BK6" s="396"/>
      <c r="BL6" s="396"/>
      <c r="BM6" s="396"/>
      <c r="BN6" s="396"/>
      <c r="BO6" s="396"/>
      <c r="BP6" s="396"/>
      <c r="BQ6" s="396"/>
      <c r="BR6" s="396"/>
      <c r="BS6" s="396"/>
      <c r="BT6" s="396"/>
      <c r="BU6" s="396"/>
      <c r="BV6" s="396"/>
      <c r="BW6" s="396"/>
      <c r="BX6" s="396"/>
      <c r="BY6" s="396"/>
      <c r="BZ6" s="396"/>
      <c r="CA6" s="396"/>
      <c r="CB6" s="396"/>
      <c r="CC6" s="396"/>
      <c r="CD6" s="396"/>
      <c r="CE6" s="396"/>
      <c r="CF6" s="396"/>
      <c r="CG6" s="396"/>
      <c r="CH6" s="396"/>
      <c r="CI6" s="396"/>
      <c r="CJ6" s="396"/>
      <c r="CK6" s="396"/>
      <c r="CL6" s="396"/>
      <c r="CM6" s="396"/>
      <c r="CN6" s="396"/>
      <c r="CO6" s="396"/>
      <c r="CP6" s="396"/>
      <c r="CQ6" s="396"/>
      <c r="CR6" s="396"/>
      <c r="CS6" s="396"/>
      <c r="CT6" s="396"/>
      <c r="CU6" s="396"/>
      <c r="CV6" s="396"/>
      <c r="CW6" s="396"/>
      <c r="CX6" s="396"/>
      <c r="CY6" s="396"/>
      <c r="CZ6" s="396"/>
      <c r="DA6" s="396"/>
      <c r="DB6" s="396"/>
      <c r="DC6" s="396"/>
      <c r="DD6" s="396"/>
      <c r="DE6" s="396"/>
      <c r="DF6" s="396"/>
      <c r="DG6" s="396"/>
      <c r="DH6" s="396"/>
      <c r="DI6" s="396"/>
      <c r="DJ6" s="396"/>
      <c r="DK6" s="396"/>
      <c r="DL6" s="396"/>
      <c r="DM6" s="396"/>
      <c r="DN6" s="396"/>
      <c r="DO6" s="396"/>
      <c r="DP6" s="396"/>
      <c r="DQ6" s="396"/>
      <c r="DR6" s="396"/>
      <c r="DS6" s="396"/>
      <c r="DT6" s="396"/>
      <c r="DU6" s="396"/>
      <c r="DV6" s="396"/>
      <c r="DW6" s="396"/>
      <c r="DX6" s="396"/>
      <c r="DY6" s="396"/>
      <c r="DZ6" s="396"/>
      <c r="EA6" s="396"/>
      <c r="EB6" s="396"/>
      <c r="EC6" s="396"/>
      <c r="ED6" s="396"/>
      <c r="EE6" s="396"/>
      <c r="EF6" s="396"/>
      <c r="EG6" s="396"/>
      <c r="EH6" s="396"/>
      <c r="EI6" s="396"/>
      <c r="EJ6" s="396"/>
      <c r="EK6" s="396"/>
      <c r="EL6" s="396"/>
      <c r="EM6" s="396"/>
      <c r="EN6" s="396"/>
      <c r="EO6" s="396"/>
      <c r="EP6" s="396"/>
      <c r="EQ6" s="396"/>
      <c r="ER6" s="396"/>
      <c r="ES6" s="396"/>
      <c r="ET6" s="396"/>
      <c r="EU6" s="396"/>
      <c r="EV6" s="396"/>
      <c r="EW6" s="396"/>
      <c r="EX6" s="396"/>
      <c r="EY6" s="396"/>
      <c r="EZ6" s="396"/>
      <c r="FA6" s="396"/>
      <c r="FB6" s="396"/>
      <c r="FC6" s="396"/>
      <c r="FD6" s="396"/>
      <c r="FE6" s="396"/>
      <c r="FF6" s="396"/>
      <c r="FG6" s="396"/>
      <c r="FH6" s="396"/>
      <c r="FI6" s="396"/>
      <c r="FJ6" s="396"/>
      <c r="FK6" s="396"/>
      <c r="FL6" s="396"/>
      <c r="FM6" s="396"/>
      <c r="FN6" s="396"/>
      <c r="FO6" s="396"/>
      <c r="FP6" s="396"/>
      <c r="FQ6" s="396"/>
      <c r="FR6" s="396"/>
      <c r="FS6" s="396"/>
      <c r="FT6" s="396"/>
      <c r="FU6" s="396"/>
      <c r="FV6" s="396"/>
      <c r="FW6" s="396"/>
      <c r="FX6" s="396"/>
      <c r="FY6" s="396"/>
      <c r="FZ6" s="396"/>
      <c r="GA6" s="396"/>
      <c r="GB6" s="396"/>
      <c r="GC6" s="396"/>
      <c r="GD6" s="396"/>
      <c r="GE6" s="396"/>
      <c r="GF6" s="396"/>
      <c r="GG6" s="396"/>
      <c r="GH6" s="396"/>
      <c r="GI6" s="396"/>
      <c r="GJ6" s="396"/>
      <c r="GK6" s="396"/>
      <c r="GL6" s="396"/>
      <c r="GM6" s="396"/>
      <c r="GN6" s="396"/>
      <c r="GO6" s="396"/>
      <c r="GP6" s="396"/>
      <c r="GQ6" s="396"/>
      <c r="GR6" s="396"/>
      <c r="GS6" s="396"/>
      <c r="GT6" s="396"/>
      <c r="GU6" s="396"/>
      <c r="GV6" s="396"/>
      <c r="GW6" s="396"/>
      <c r="GX6" s="396"/>
      <c r="GY6" s="396"/>
      <c r="GZ6" s="396"/>
      <c r="HA6" s="396"/>
      <c r="HB6" s="396"/>
      <c r="HC6" s="396"/>
      <c r="HD6" s="396"/>
      <c r="HE6" s="396"/>
      <c r="HF6" s="396"/>
      <c r="HG6" s="396"/>
      <c r="HH6" s="396"/>
      <c r="HI6" s="396"/>
      <c r="HJ6" s="396"/>
      <c r="HK6" s="396"/>
      <c r="HL6" s="396"/>
      <c r="HM6" s="396"/>
      <c r="HN6" s="396"/>
      <c r="HO6" s="396"/>
      <c r="HP6" s="396"/>
      <c r="HQ6" s="396"/>
      <c r="HR6" s="396"/>
      <c r="HS6" s="396"/>
      <c r="HT6" s="396"/>
      <c r="HU6" s="396"/>
      <c r="HV6" s="396"/>
      <c r="HW6" s="396"/>
      <c r="HX6" s="396"/>
      <c r="HY6" s="396"/>
      <c r="HZ6" s="396"/>
      <c r="IA6" s="396"/>
      <c r="IB6" s="396"/>
      <c r="IC6" s="396"/>
      <c r="ID6" s="396"/>
      <c r="IE6" s="396"/>
      <c r="IF6" s="396"/>
      <c r="IG6" s="396"/>
      <c r="IH6" s="396"/>
      <c r="II6" s="396"/>
      <c r="IJ6" s="396"/>
      <c r="IK6" s="396"/>
      <c r="IL6" s="396"/>
      <c r="IM6" s="396"/>
      <c r="IN6" s="396"/>
      <c r="IO6" s="396"/>
      <c r="IP6" s="396"/>
      <c r="IQ6" s="396"/>
      <c r="IR6" s="396"/>
      <c r="IS6" s="396"/>
      <c r="IT6" s="396"/>
      <c r="IU6" s="396"/>
    </row>
    <row r="7" spans="1:255" s="310" customFormat="1" ht="89.25" hidden="1" outlineLevel="2">
      <c r="A7" s="2"/>
      <c r="B7" s="2"/>
      <c r="C7" s="337" t="s">
        <v>1102</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c r="BB7" s="396"/>
      <c r="BC7" s="396"/>
      <c r="BD7" s="396"/>
      <c r="BE7" s="396"/>
      <c r="BF7" s="396"/>
      <c r="BG7" s="396"/>
      <c r="BH7" s="396"/>
      <c r="BI7" s="396"/>
      <c r="BJ7" s="396"/>
      <c r="BK7" s="396"/>
      <c r="BL7" s="396"/>
      <c r="BM7" s="396"/>
      <c r="BN7" s="396"/>
      <c r="BO7" s="396"/>
      <c r="BP7" s="396"/>
      <c r="BQ7" s="396"/>
      <c r="BR7" s="396"/>
      <c r="BS7" s="396"/>
      <c r="BT7" s="396"/>
      <c r="BU7" s="396"/>
      <c r="BV7" s="396"/>
      <c r="BW7" s="396"/>
      <c r="BX7" s="396"/>
      <c r="BY7" s="396"/>
      <c r="BZ7" s="396"/>
      <c r="CA7" s="396"/>
      <c r="CB7" s="396"/>
      <c r="CC7" s="396"/>
      <c r="CD7" s="396"/>
      <c r="CE7" s="396"/>
      <c r="CF7" s="396"/>
      <c r="CG7" s="396"/>
      <c r="CH7" s="396"/>
      <c r="CI7" s="396"/>
      <c r="CJ7" s="396"/>
      <c r="CK7" s="396"/>
      <c r="CL7" s="396"/>
      <c r="CM7" s="396"/>
      <c r="CN7" s="396"/>
      <c r="CO7" s="396"/>
      <c r="CP7" s="396"/>
      <c r="CQ7" s="396"/>
      <c r="CR7" s="396"/>
      <c r="CS7" s="396"/>
      <c r="CT7" s="396"/>
      <c r="CU7" s="396"/>
      <c r="CV7" s="396"/>
      <c r="CW7" s="396"/>
      <c r="CX7" s="396"/>
      <c r="CY7" s="396"/>
      <c r="CZ7" s="396"/>
      <c r="DA7" s="396"/>
      <c r="DB7" s="396"/>
      <c r="DC7" s="396"/>
      <c r="DD7" s="396"/>
      <c r="DE7" s="396"/>
      <c r="DF7" s="396"/>
      <c r="DG7" s="396"/>
      <c r="DH7" s="396"/>
      <c r="DI7" s="396"/>
      <c r="DJ7" s="396"/>
      <c r="DK7" s="396"/>
      <c r="DL7" s="396"/>
      <c r="DM7" s="396"/>
      <c r="DN7" s="396"/>
      <c r="DO7" s="396"/>
      <c r="DP7" s="396"/>
      <c r="DQ7" s="396"/>
      <c r="DR7" s="396"/>
      <c r="DS7" s="396"/>
      <c r="DT7" s="396"/>
      <c r="DU7" s="396"/>
      <c r="DV7" s="396"/>
      <c r="DW7" s="396"/>
      <c r="DX7" s="396"/>
      <c r="DY7" s="396"/>
      <c r="DZ7" s="396"/>
      <c r="EA7" s="396"/>
      <c r="EB7" s="396"/>
      <c r="EC7" s="396"/>
      <c r="ED7" s="396"/>
      <c r="EE7" s="396"/>
      <c r="EF7" s="396"/>
      <c r="EG7" s="396"/>
      <c r="EH7" s="396"/>
      <c r="EI7" s="396"/>
      <c r="EJ7" s="396"/>
      <c r="EK7" s="396"/>
      <c r="EL7" s="396"/>
      <c r="EM7" s="396"/>
      <c r="EN7" s="396"/>
      <c r="EO7" s="396"/>
      <c r="EP7" s="396"/>
      <c r="EQ7" s="396"/>
      <c r="ER7" s="396"/>
      <c r="ES7" s="396"/>
      <c r="ET7" s="396"/>
      <c r="EU7" s="396"/>
      <c r="EV7" s="396"/>
      <c r="EW7" s="396"/>
      <c r="EX7" s="396"/>
      <c r="EY7" s="396"/>
      <c r="EZ7" s="396"/>
      <c r="FA7" s="396"/>
      <c r="FB7" s="396"/>
      <c r="FC7" s="396"/>
      <c r="FD7" s="396"/>
      <c r="FE7" s="396"/>
      <c r="FF7" s="396"/>
      <c r="FG7" s="396"/>
      <c r="FH7" s="396"/>
      <c r="FI7" s="396"/>
      <c r="FJ7" s="396"/>
      <c r="FK7" s="396"/>
      <c r="FL7" s="396"/>
      <c r="FM7" s="396"/>
      <c r="FN7" s="396"/>
      <c r="FO7" s="396"/>
      <c r="FP7" s="396"/>
      <c r="FQ7" s="396"/>
      <c r="FR7" s="396"/>
      <c r="FS7" s="396"/>
      <c r="FT7" s="396"/>
      <c r="FU7" s="396"/>
      <c r="FV7" s="396"/>
      <c r="FW7" s="396"/>
      <c r="FX7" s="396"/>
      <c r="FY7" s="396"/>
      <c r="FZ7" s="396"/>
      <c r="GA7" s="396"/>
      <c r="GB7" s="396"/>
      <c r="GC7" s="396"/>
      <c r="GD7" s="396"/>
      <c r="GE7" s="396"/>
      <c r="GF7" s="396"/>
      <c r="GG7" s="396"/>
      <c r="GH7" s="396"/>
      <c r="GI7" s="396"/>
      <c r="GJ7" s="396"/>
      <c r="GK7" s="396"/>
      <c r="GL7" s="396"/>
      <c r="GM7" s="396"/>
      <c r="GN7" s="396"/>
      <c r="GO7" s="396"/>
      <c r="GP7" s="396"/>
      <c r="GQ7" s="396"/>
      <c r="GR7" s="396"/>
      <c r="GS7" s="396"/>
      <c r="GT7" s="396"/>
      <c r="GU7" s="396"/>
      <c r="GV7" s="396"/>
      <c r="GW7" s="396"/>
      <c r="GX7" s="396"/>
      <c r="GY7" s="396"/>
      <c r="GZ7" s="396"/>
      <c r="HA7" s="396"/>
      <c r="HB7" s="396"/>
      <c r="HC7" s="396"/>
      <c r="HD7" s="396"/>
      <c r="HE7" s="396"/>
      <c r="HF7" s="396"/>
      <c r="HG7" s="396"/>
      <c r="HH7" s="396"/>
      <c r="HI7" s="396"/>
      <c r="HJ7" s="396"/>
      <c r="HK7" s="396"/>
      <c r="HL7" s="396"/>
      <c r="HM7" s="396"/>
      <c r="HN7" s="396"/>
      <c r="HO7" s="396"/>
      <c r="HP7" s="396"/>
      <c r="HQ7" s="396"/>
      <c r="HR7" s="396"/>
      <c r="HS7" s="396"/>
      <c r="HT7" s="396"/>
      <c r="HU7" s="396"/>
      <c r="HV7" s="396"/>
      <c r="HW7" s="396"/>
      <c r="HX7" s="396"/>
      <c r="HY7" s="396"/>
      <c r="HZ7" s="396"/>
      <c r="IA7" s="396"/>
      <c r="IB7" s="396"/>
      <c r="IC7" s="396"/>
      <c r="ID7" s="396"/>
      <c r="IE7" s="396"/>
      <c r="IF7" s="396"/>
      <c r="IG7" s="396"/>
      <c r="IH7" s="396"/>
      <c r="II7" s="396"/>
      <c r="IJ7" s="396"/>
      <c r="IK7" s="396"/>
      <c r="IL7" s="396"/>
      <c r="IM7" s="396"/>
      <c r="IN7" s="396"/>
      <c r="IO7" s="396"/>
      <c r="IP7" s="396"/>
      <c r="IQ7" s="396"/>
      <c r="IR7" s="396"/>
      <c r="IS7" s="396"/>
      <c r="IT7" s="396"/>
      <c r="IU7" s="396"/>
    </row>
    <row r="8" spans="1:255" s="310" customFormat="1" ht="165.75" hidden="1" outlineLevel="2">
      <c r="A8" s="2"/>
      <c r="B8" s="4"/>
      <c r="C8" s="337" t="s">
        <v>657</v>
      </c>
      <c r="D8" s="203"/>
      <c r="E8" s="195"/>
      <c r="F8" s="195"/>
      <c r="G8" s="296"/>
      <c r="H8" s="204"/>
      <c r="I8" s="204"/>
      <c r="J8" s="204"/>
      <c r="K8" s="204"/>
      <c r="L8" s="204"/>
      <c r="M8" s="297"/>
      <c r="N8" s="204"/>
      <c r="O8" s="204"/>
      <c r="P8" s="297"/>
      <c r="Q8" s="195"/>
      <c r="R8" s="194"/>
      <c r="S8" s="382"/>
      <c r="T8" s="383"/>
      <c r="U8" s="383"/>
      <c r="V8" s="383"/>
      <c r="W8" s="383"/>
      <c r="X8" s="3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c r="CL8" s="383"/>
      <c r="CM8" s="383"/>
      <c r="CN8" s="383"/>
      <c r="CO8" s="383"/>
      <c r="CP8" s="383"/>
      <c r="CQ8" s="383"/>
      <c r="CR8" s="383"/>
      <c r="CS8" s="383"/>
      <c r="CT8" s="383"/>
      <c r="CU8" s="383"/>
      <c r="CV8" s="383"/>
      <c r="CW8" s="383"/>
      <c r="CX8" s="383"/>
      <c r="CY8" s="383"/>
      <c r="CZ8" s="383"/>
      <c r="DA8" s="383"/>
      <c r="DB8" s="383"/>
      <c r="DC8" s="383"/>
      <c r="DD8" s="383"/>
      <c r="DE8" s="383"/>
      <c r="DF8" s="383"/>
      <c r="DG8" s="383"/>
      <c r="DH8" s="383"/>
      <c r="DI8" s="383"/>
      <c r="DJ8" s="383"/>
      <c r="DK8" s="383"/>
      <c r="DL8" s="383"/>
      <c r="DM8" s="383"/>
      <c r="DN8" s="383"/>
      <c r="DO8" s="383"/>
      <c r="DP8" s="383"/>
      <c r="DQ8" s="383"/>
      <c r="DR8" s="383"/>
      <c r="DS8" s="383"/>
      <c r="DT8" s="383"/>
      <c r="DU8" s="383"/>
      <c r="DV8" s="383"/>
      <c r="DW8" s="383"/>
      <c r="DX8" s="383"/>
      <c r="DY8" s="383"/>
      <c r="DZ8" s="383"/>
      <c r="EA8" s="383"/>
      <c r="EB8" s="383"/>
      <c r="EC8" s="383"/>
      <c r="ED8" s="383"/>
      <c r="EE8" s="383"/>
      <c r="EF8" s="383"/>
      <c r="EG8" s="383"/>
      <c r="EH8" s="383"/>
      <c r="EI8" s="383"/>
      <c r="EJ8" s="383"/>
      <c r="EK8" s="383"/>
      <c r="EL8" s="383"/>
      <c r="EM8" s="383"/>
      <c r="EN8" s="383"/>
      <c r="EO8" s="383"/>
      <c r="EP8" s="383"/>
      <c r="EQ8" s="383"/>
      <c r="ER8" s="383"/>
      <c r="ES8" s="383"/>
      <c r="ET8" s="383"/>
      <c r="EU8" s="383"/>
      <c r="EV8" s="383"/>
      <c r="EW8" s="383"/>
      <c r="EX8" s="383"/>
      <c r="EY8" s="383"/>
      <c r="EZ8" s="383"/>
      <c r="FA8" s="383"/>
      <c r="FB8" s="383"/>
      <c r="FC8" s="383"/>
      <c r="FD8" s="383"/>
      <c r="FE8" s="383"/>
      <c r="FF8" s="383"/>
      <c r="FG8" s="383"/>
      <c r="FH8" s="383"/>
      <c r="FI8" s="383"/>
      <c r="FJ8" s="383"/>
      <c r="FK8" s="383"/>
      <c r="FL8" s="383"/>
      <c r="FM8" s="383"/>
      <c r="FN8" s="383"/>
      <c r="FO8" s="383"/>
      <c r="FP8" s="383"/>
      <c r="FQ8" s="383"/>
      <c r="FR8" s="383"/>
      <c r="FS8" s="383"/>
      <c r="FT8" s="383"/>
      <c r="FU8" s="383"/>
      <c r="FV8" s="383"/>
      <c r="FW8" s="383"/>
      <c r="FX8" s="383"/>
      <c r="FY8" s="383"/>
      <c r="FZ8" s="383"/>
      <c r="GA8" s="383"/>
      <c r="GB8" s="383"/>
      <c r="GC8" s="383"/>
      <c r="GD8" s="383"/>
      <c r="GE8" s="383"/>
      <c r="GF8" s="383"/>
      <c r="GG8" s="383"/>
      <c r="GH8" s="383"/>
      <c r="GI8" s="383"/>
      <c r="GJ8" s="383"/>
      <c r="GK8" s="383"/>
      <c r="GL8" s="383"/>
      <c r="GM8" s="383"/>
      <c r="GN8" s="383"/>
      <c r="GO8" s="383"/>
      <c r="GP8" s="383"/>
      <c r="GQ8" s="383"/>
      <c r="GR8" s="383"/>
      <c r="GS8" s="383"/>
      <c r="GT8" s="383"/>
      <c r="GU8" s="383"/>
      <c r="GV8" s="383"/>
      <c r="GW8" s="383"/>
      <c r="GX8" s="383"/>
      <c r="GY8" s="383"/>
      <c r="GZ8" s="383"/>
      <c r="HA8" s="383"/>
      <c r="HB8" s="383"/>
      <c r="HC8" s="383"/>
      <c r="HD8" s="383"/>
      <c r="HE8" s="383"/>
      <c r="HF8" s="383"/>
      <c r="HG8" s="383"/>
      <c r="HH8" s="383"/>
      <c r="HI8" s="383"/>
      <c r="HJ8" s="383"/>
      <c r="HK8" s="383"/>
      <c r="HL8" s="383"/>
      <c r="HM8" s="383"/>
      <c r="HN8" s="383"/>
      <c r="HO8" s="383"/>
      <c r="HP8" s="383"/>
      <c r="HQ8" s="383"/>
      <c r="HR8" s="383"/>
      <c r="HS8" s="383"/>
      <c r="HT8" s="383"/>
      <c r="HU8" s="383"/>
      <c r="HV8" s="383"/>
      <c r="HW8" s="383"/>
      <c r="HX8" s="383"/>
      <c r="HY8" s="383"/>
      <c r="HZ8" s="383"/>
      <c r="IA8" s="383"/>
      <c r="IB8" s="383"/>
      <c r="IC8" s="383"/>
      <c r="ID8" s="383"/>
      <c r="IE8" s="383"/>
      <c r="IF8" s="383"/>
      <c r="IG8" s="383"/>
      <c r="IH8" s="383"/>
      <c r="II8" s="383"/>
      <c r="IJ8" s="383"/>
      <c r="IK8" s="383"/>
      <c r="IL8" s="383"/>
      <c r="IM8" s="383"/>
      <c r="IN8" s="383"/>
      <c r="IO8" s="383"/>
      <c r="IP8" s="383"/>
      <c r="IQ8" s="383"/>
      <c r="IR8" s="383"/>
      <c r="IS8" s="383"/>
      <c r="IT8" s="383"/>
      <c r="IU8" s="383"/>
    </row>
    <row r="9" spans="1:255" s="310" customFormat="1" hidden="1" outlineLevel="1">
      <c r="A9" s="174"/>
      <c r="B9" s="336">
        <v>1</v>
      </c>
      <c r="C9" s="175"/>
      <c r="D9" s="168"/>
      <c r="E9" s="169"/>
      <c r="F9" s="172"/>
      <c r="G9" s="257"/>
      <c r="H9" s="170"/>
      <c r="I9" s="170"/>
      <c r="J9" s="170"/>
      <c r="K9" s="170"/>
      <c r="L9" s="170"/>
      <c r="M9" s="297"/>
      <c r="N9" s="170"/>
      <c r="O9" s="170"/>
      <c r="P9" s="297"/>
      <c r="Q9" s="195"/>
      <c r="R9" s="194"/>
      <c r="S9" s="382"/>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c r="CL9" s="383"/>
      <c r="CM9" s="383"/>
      <c r="CN9" s="383"/>
      <c r="CO9" s="383"/>
      <c r="CP9" s="383"/>
      <c r="CQ9" s="383"/>
      <c r="CR9" s="383"/>
      <c r="CS9" s="383"/>
      <c r="CT9" s="383"/>
      <c r="CU9" s="383"/>
      <c r="CV9" s="383"/>
      <c r="CW9" s="383"/>
      <c r="CX9" s="383"/>
      <c r="CY9" s="383"/>
      <c r="CZ9" s="383"/>
      <c r="DA9" s="383"/>
      <c r="DB9" s="383"/>
      <c r="DC9" s="383"/>
      <c r="DD9" s="383"/>
      <c r="DE9" s="383"/>
      <c r="DF9" s="383"/>
      <c r="DG9" s="383"/>
      <c r="DH9" s="383"/>
      <c r="DI9" s="383"/>
      <c r="DJ9" s="383"/>
      <c r="DK9" s="383"/>
      <c r="DL9" s="383"/>
      <c r="DM9" s="383"/>
      <c r="DN9" s="383"/>
      <c r="DO9" s="383"/>
      <c r="DP9" s="383"/>
      <c r="DQ9" s="383"/>
      <c r="DR9" s="383"/>
      <c r="DS9" s="383"/>
      <c r="DT9" s="383"/>
      <c r="DU9" s="383"/>
      <c r="DV9" s="383"/>
      <c r="DW9" s="383"/>
      <c r="DX9" s="383"/>
      <c r="DY9" s="383"/>
      <c r="DZ9" s="383"/>
      <c r="EA9" s="383"/>
      <c r="EB9" s="383"/>
      <c r="EC9" s="383"/>
      <c r="ED9" s="383"/>
      <c r="EE9" s="383"/>
      <c r="EF9" s="383"/>
      <c r="EG9" s="383"/>
      <c r="EH9" s="383"/>
      <c r="EI9" s="383"/>
      <c r="EJ9" s="383"/>
      <c r="EK9" s="383"/>
      <c r="EL9" s="383"/>
      <c r="EM9" s="383"/>
      <c r="EN9" s="383"/>
      <c r="EO9" s="383"/>
      <c r="EP9" s="383"/>
      <c r="EQ9" s="383"/>
      <c r="ER9" s="383"/>
      <c r="ES9" s="383"/>
      <c r="ET9" s="383"/>
      <c r="EU9" s="383"/>
      <c r="EV9" s="383"/>
      <c r="EW9" s="383"/>
      <c r="EX9" s="383"/>
      <c r="EY9" s="383"/>
      <c r="EZ9" s="383"/>
      <c r="FA9" s="383"/>
      <c r="FB9" s="383"/>
      <c r="FC9" s="383"/>
      <c r="FD9" s="383"/>
      <c r="FE9" s="383"/>
      <c r="FF9" s="383"/>
      <c r="FG9" s="383"/>
      <c r="FH9" s="383"/>
      <c r="FI9" s="383"/>
      <c r="FJ9" s="383"/>
      <c r="FK9" s="383"/>
      <c r="FL9" s="383"/>
      <c r="FM9" s="383"/>
      <c r="FN9" s="383"/>
      <c r="FO9" s="383"/>
      <c r="FP9" s="383"/>
      <c r="FQ9" s="383"/>
      <c r="FR9" s="383"/>
      <c r="FS9" s="383"/>
      <c r="FT9" s="383"/>
      <c r="FU9" s="383"/>
      <c r="FV9" s="383"/>
      <c r="FW9" s="383"/>
      <c r="FX9" s="383"/>
      <c r="FY9" s="383"/>
      <c r="FZ9" s="383"/>
      <c r="GA9" s="383"/>
      <c r="GB9" s="383"/>
      <c r="GC9" s="383"/>
      <c r="GD9" s="383"/>
      <c r="GE9" s="383"/>
      <c r="GF9" s="383"/>
      <c r="GG9" s="383"/>
      <c r="GH9" s="383"/>
      <c r="GI9" s="383"/>
      <c r="GJ9" s="383"/>
      <c r="GK9" s="383"/>
      <c r="GL9" s="383"/>
      <c r="GM9" s="383"/>
      <c r="GN9" s="383"/>
      <c r="GO9" s="383"/>
      <c r="GP9" s="383"/>
      <c r="GQ9" s="383"/>
      <c r="GR9" s="383"/>
      <c r="GS9" s="383"/>
      <c r="GT9" s="383"/>
      <c r="GU9" s="383"/>
      <c r="GV9" s="383"/>
      <c r="GW9" s="383"/>
      <c r="GX9" s="383"/>
      <c r="GY9" s="383"/>
      <c r="GZ9" s="383"/>
      <c r="HA9" s="383"/>
      <c r="HB9" s="383"/>
      <c r="HC9" s="383"/>
      <c r="HD9" s="383"/>
      <c r="HE9" s="383"/>
      <c r="HF9" s="383"/>
      <c r="HG9" s="383"/>
      <c r="HH9" s="383"/>
      <c r="HI9" s="383"/>
      <c r="HJ9" s="383"/>
      <c r="HK9" s="383"/>
      <c r="HL9" s="383"/>
      <c r="HM9" s="383"/>
      <c r="HN9" s="383"/>
      <c r="HO9" s="383"/>
      <c r="HP9" s="383"/>
      <c r="HQ9" s="383"/>
      <c r="HR9" s="383"/>
      <c r="HS9" s="383"/>
      <c r="HT9" s="383"/>
      <c r="HU9" s="383"/>
      <c r="HV9" s="383"/>
      <c r="HW9" s="383"/>
      <c r="HX9" s="383"/>
      <c r="HY9" s="383"/>
      <c r="HZ9" s="383"/>
      <c r="IA9" s="383"/>
      <c r="IB9" s="383"/>
      <c r="IC9" s="383"/>
      <c r="ID9" s="383"/>
      <c r="IE9" s="383"/>
      <c r="IF9" s="383"/>
      <c r="IG9" s="383"/>
      <c r="IH9" s="383"/>
      <c r="II9" s="383"/>
      <c r="IJ9" s="383"/>
      <c r="IK9" s="383"/>
      <c r="IL9" s="383"/>
      <c r="IM9" s="383"/>
      <c r="IN9" s="383"/>
      <c r="IO9" s="383"/>
      <c r="IP9" s="383"/>
      <c r="IQ9" s="383"/>
      <c r="IR9" s="383"/>
      <c r="IS9" s="383"/>
      <c r="IT9" s="383"/>
      <c r="IU9" s="383"/>
    </row>
    <row r="10" spans="1:255" s="310" customFormat="1" hidden="1" outlineLevel="1">
      <c r="A10" s="174"/>
      <c r="B10" s="336">
        <v>2</v>
      </c>
      <c r="C10" s="175"/>
      <c r="D10" s="168"/>
      <c r="E10" s="169"/>
      <c r="F10" s="172"/>
      <c r="G10" s="257"/>
      <c r="H10" s="170"/>
      <c r="I10" s="170"/>
      <c r="J10" s="170"/>
      <c r="K10" s="170"/>
      <c r="L10" s="170"/>
      <c r="M10" s="297"/>
      <c r="N10" s="170"/>
      <c r="O10" s="170"/>
      <c r="P10" s="297"/>
      <c r="Q10" s="195"/>
      <c r="R10" s="194"/>
      <c r="S10" s="382"/>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c r="CL10" s="383"/>
      <c r="CM10" s="383"/>
      <c r="CN10" s="383"/>
      <c r="CO10" s="383"/>
      <c r="CP10" s="383"/>
      <c r="CQ10" s="383"/>
      <c r="CR10" s="383"/>
      <c r="CS10" s="383"/>
      <c r="CT10" s="383"/>
      <c r="CU10" s="383"/>
      <c r="CV10" s="383"/>
      <c r="CW10" s="383"/>
      <c r="CX10" s="383"/>
      <c r="CY10" s="383"/>
      <c r="CZ10" s="383"/>
      <c r="DA10" s="383"/>
      <c r="DB10" s="383"/>
      <c r="DC10" s="383"/>
      <c r="DD10" s="383"/>
      <c r="DE10" s="383"/>
      <c r="DF10" s="383"/>
      <c r="DG10" s="383"/>
      <c r="DH10" s="383"/>
      <c r="DI10" s="383"/>
      <c r="DJ10" s="383"/>
      <c r="DK10" s="383"/>
      <c r="DL10" s="383"/>
      <c r="DM10" s="383"/>
      <c r="DN10" s="383"/>
      <c r="DO10" s="383"/>
      <c r="DP10" s="383"/>
      <c r="DQ10" s="383"/>
      <c r="DR10" s="383"/>
      <c r="DS10" s="383"/>
      <c r="DT10" s="383"/>
      <c r="DU10" s="383"/>
      <c r="DV10" s="383"/>
      <c r="DW10" s="383"/>
      <c r="DX10" s="383"/>
      <c r="DY10" s="383"/>
      <c r="DZ10" s="383"/>
      <c r="EA10" s="383"/>
      <c r="EB10" s="383"/>
      <c r="EC10" s="383"/>
      <c r="ED10" s="383"/>
      <c r="EE10" s="383"/>
      <c r="EF10" s="383"/>
      <c r="EG10" s="383"/>
      <c r="EH10" s="383"/>
      <c r="EI10" s="383"/>
      <c r="EJ10" s="383"/>
      <c r="EK10" s="383"/>
      <c r="EL10" s="383"/>
      <c r="EM10" s="383"/>
      <c r="EN10" s="383"/>
      <c r="EO10" s="383"/>
      <c r="EP10" s="383"/>
      <c r="EQ10" s="383"/>
      <c r="ER10" s="383"/>
      <c r="ES10" s="383"/>
      <c r="ET10" s="383"/>
      <c r="EU10" s="383"/>
      <c r="EV10" s="383"/>
      <c r="EW10" s="383"/>
      <c r="EX10" s="383"/>
      <c r="EY10" s="383"/>
      <c r="EZ10" s="383"/>
      <c r="FA10" s="383"/>
      <c r="FB10" s="383"/>
      <c r="FC10" s="383"/>
      <c r="FD10" s="383"/>
      <c r="FE10" s="383"/>
      <c r="FF10" s="383"/>
      <c r="FG10" s="383"/>
      <c r="FH10" s="383"/>
      <c r="FI10" s="383"/>
      <c r="FJ10" s="383"/>
      <c r="FK10" s="383"/>
      <c r="FL10" s="383"/>
      <c r="FM10" s="383"/>
      <c r="FN10" s="383"/>
      <c r="FO10" s="383"/>
      <c r="FP10" s="383"/>
      <c r="FQ10" s="383"/>
      <c r="FR10" s="383"/>
      <c r="FS10" s="383"/>
      <c r="FT10" s="383"/>
      <c r="FU10" s="383"/>
      <c r="FV10" s="383"/>
      <c r="FW10" s="383"/>
      <c r="FX10" s="383"/>
      <c r="FY10" s="383"/>
      <c r="FZ10" s="383"/>
      <c r="GA10" s="383"/>
      <c r="GB10" s="383"/>
      <c r="GC10" s="383"/>
      <c r="GD10" s="383"/>
      <c r="GE10" s="383"/>
      <c r="GF10" s="383"/>
      <c r="GG10" s="383"/>
      <c r="GH10" s="383"/>
      <c r="GI10" s="383"/>
      <c r="GJ10" s="383"/>
      <c r="GK10" s="383"/>
      <c r="GL10" s="383"/>
      <c r="GM10" s="383"/>
      <c r="GN10" s="383"/>
      <c r="GO10" s="383"/>
      <c r="GP10" s="383"/>
      <c r="GQ10" s="383"/>
      <c r="GR10" s="383"/>
      <c r="GS10" s="383"/>
      <c r="GT10" s="383"/>
      <c r="GU10" s="383"/>
      <c r="GV10" s="383"/>
      <c r="GW10" s="383"/>
      <c r="GX10" s="383"/>
      <c r="GY10" s="383"/>
      <c r="GZ10" s="383"/>
      <c r="HA10" s="383"/>
      <c r="HB10" s="383"/>
      <c r="HC10" s="383"/>
      <c r="HD10" s="383"/>
      <c r="HE10" s="383"/>
      <c r="HF10" s="383"/>
      <c r="HG10" s="383"/>
      <c r="HH10" s="383"/>
      <c r="HI10" s="383"/>
      <c r="HJ10" s="383"/>
      <c r="HK10" s="383"/>
      <c r="HL10" s="383"/>
      <c r="HM10" s="383"/>
      <c r="HN10" s="383"/>
      <c r="HO10" s="383"/>
      <c r="HP10" s="383"/>
      <c r="HQ10" s="383"/>
      <c r="HR10" s="383"/>
      <c r="HS10" s="383"/>
      <c r="HT10" s="383"/>
      <c r="HU10" s="383"/>
      <c r="HV10" s="383"/>
      <c r="HW10" s="383"/>
      <c r="HX10" s="383"/>
      <c r="HY10" s="383"/>
      <c r="HZ10" s="383"/>
      <c r="IA10" s="383"/>
      <c r="IB10" s="383"/>
      <c r="IC10" s="383"/>
      <c r="ID10" s="383"/>
      <c r="IE10" s="383"/>
      <c r="IF10" s="383"/>
      <c r="IG10" s="383"/>
      <c r="IH10" s="383"/>
      <c r="II10" s="383"/>
      <c r="IJ10" s="383"/>
      <c r="IK10" s="383"/>
      <c r="IL10" s="383"/>
      <c r="IM10" s="383"/>
      <c r="IN10" s="383"/>
      <c r="IO10" s="383"/>
      <c r="IP10" s="383"/>
      <c r="IQ10" s="383"/>
      <c r="IR10" s="383"/>
      <c r="IS10" s="383"/>
      <c r="IT10" s="383"/>
      <c r="IU10" s="383"/>
    </row>
    <row r="11" spans="1:255" s="310" customFormat="1" hidden="1" outlineLevel="1">
      <c r="A11" s="174"/>
      <c r="B11" s="336">
        <v>3</v>
      </c>
      <c r="C11" s="175"/>
      <c r="D11" s="168"/>
      <c r="E11" s="169"/>
      <c r="F11" s="169"/>
      <c r="G11" s="257"/>
      <c r="H11" s="170"/>
      <c r="I11" s="170"/>
      <c r="J11" s="170"/>
      <c r="K11" s="170"/>
      <c r="L11" s="170"/>
      <c r="M11" s="297"/>
      <c r="N11" s="170"/>
      <c r="O11" s="170"/>
      <c r="P11" s="297"/>
      <c r="Q11" s="195"/>
      <c r="R11" s="194"/>
      <c r="S11" s="382"/>
      <c r="T11" s="383"/>
      <c r="U11" s="383"/>
      <c r="V11" s="383"/>
      <c r="W11" s="383"/>
      <c r="X11" s="3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383"/>
      <c r="BC11" s="383"/>
      <c r="BD11" s="383"/>
      <c r="BE11" s="383"/>
      <c r="BF11" s="383"/>
      <c r="BG11" s="383"/>
      <c r="BH11" s="383"/>
      <c r="BI11" s="383"/>
      <c r="BJ11" s="383"/>
      <c r="BK11" s="383"/>
      <c r="BL11" s="383"/>
      <c r="BM11" s="383"/>
      <c r="BN11" s="383"/>
      <c r="BO11" s="383"/>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c r="CL11" s="383"/>
      <c r="CM11" s="383"/>
      <c r="CN11" s="383"/>
      <c r="CO11" s="383"/>
      <c r="CP11" s="383"/>
      <c r="CQ11" s="383"/>
      <c r="CR11" s="383"/>
      <c r="CS11" s="383"/>
      <c r="CT11" s="383"/>
      <c r="CU11" s="383"/>
      <c r="CV11" s="383"/>
      <c r="CW11" s="383"/>
      <c r="CX11" s="383"/>
      <c r="CY11" s="383"/>
      <c r="CZ11" s="383"/>
      <c r="DA11" s="383"/>
      <c r="DB11" s="383"/>
      <c r="DC11" s="383"/>
      <c r="DD11" s="383"/>
      <c r="DE11" s="383"/>
      <c r="DF11" s="383"/>
      <c r="DG11" s="383"/>
      <c r="DH11" s="383"/>
      <c r="DI11" s="383"/>
      <c r="DJ11" s="383"/>
      <c r="DK11" s="383"/>
      <c r="DL11" s="383"/>
      <c r="DM11" s="383"/>
      <c r="DN11" s="383"/>
      <c r="DO11" s="383"/>
      <c r="DP11" s="383"/>
      <c r="DQ11" s="383"/>
      <c r="DR11" s="383"/>
      <c r="DS11" s="383"/>
      <c r="DT11" s="383"/>
      <c r="DU11" s="383"/>
      <c r="DV11" s="383"/>
      <c r="DW11" s="383"/>
      <c r="DX11" s="383"/>
      <c r="DY11" s="383"/>
      <c r="DZ11" s="383"/>
      <c r="EA11" s="383"/>
      <c r="EB11" s="383"/>
      <c r="EC11" s="383"/>
      <c r="ED11" s="383"/>
      <c r="EE11" s="383"/>
      <c r="EF11" s="383"/>
      <c r="EG11" s="383"/>
      <c r="EH11" s="383"/>
      <c r="EI11" s="383"/>
      <c r="EJ11" s="383"/>
      <c r="EK11" s="383"/>
      <c r="EL11" s="383"/>
      <c r="EM11" s="383"/>
      <c r="EN11" s="383"/>
      <c r="EO11" s="383"/>
      <c r="EP11" s="383"/>
      <c r="EQ11" s="383"/>
      <c r="ER11" s="383"/>
      <c r="ES11" s="383"/>
      <c r="ET11" s="383"/>
      <c r="EU11" s="383"/>
      <c r="EV11" s="383"/>
      <c r="EW11" s="383"/>
      <c r="EX11" s="383"/>
      <c r="EY11" s="383"/>
      <c r="EZ11" s="383"/>
      <c r="FA11" s="383"/>
      <c r="FB11" s="383"/>
      <c r="FC11" s="383"/>
      <c r="FD11" s="383"/>
      <c r="FE11" s="383"/>
      <c r="FF11" s="383"/>
      <c r="FG11" s="383"/>
      <c r="FH11" s="383"/>
      <c r="FI11" s="383"/>
      <c r="FJ11" s="383"/>
      <c r="FK11" s="383"/>
      <c r="FL11" s="383"/>
      <c r="FM11" s="383"/>
      <c r="FN11" s="383"/>
      <c r="FO11" s="383"/>
      <c r="FP11" s="383"/>
      <c r="FQ11" s="383"/>
      <c r="FR11" s="383"/>
      <c r="FS11" s="383"/>
      <c r="FT11" s="383"/>
      <c r="FU11" s="383"/>
      <c r="FV11" s="383"/>
      <c r="FW11" s="383"/>
      <c r="FX11" s="383"/>
      <c r="FY11" s="383"/>
      <c r="FZ11" s="383"/>
      <c r="GA11" s="383"/>
      <c r="GB11" s="383"/>
      <c r="GC11" s="383"/>
      <c r="GD11" s="383"/>
      <c r="GE11" s="383"/>
      <c r="GF11" s="383"/>
      <c r="GG11" s="383"/>
      <c r="GH11" s="383"/>
      <c r="GI11" s="383"/>
      <c r="GJ11" s="383"/>
      <c r="GK11" s="383"/>
      <c r="GL11" s="383"/>
      <c r="GM11" s="383"/>
      <c r="GN11" s="383"/>
      <c r="GO11" s="383"/>
      <c r="GP11" s="383"/>
      <c r="GQ11" s="383"/>
      <c r="GR11" s="383"/>
      <c r="GS11" s="383"/>
      <c r="GT11" s="383"/>
      <c r="GU11" s="383"/>
      <c r="GV11" s="383"/>
      <c r="GW11" s="383"/>
      <c r="GX11" s="383"/>
      <c r="GY11" s="383"/>
      <c r="GZ11" s="383"/>
      <c r="HA11" s="383"/>
      <c r="HB11" s="383"/>
      <c r="HC11" s="383"/>
      <c r="HD11" s="383"/>
      <c r="HE11" s="383"/>
      <c r="HF11" s="383"/>
      <c r="HG11" s="383"/>
      <c r="HH11" s="383"/>
      <c r="HI11" s="383"/>
      <c r="HJ11" s="383"/>
      <c r="HK11" s="383"/>
      <c r="HL11" s="383"/>
      <c r="HM11" s="383"/>
      <c r="HN11" s="383"/>
      <c r="HO11" s="383"/>
      <c r="HP11" s="383"/>
      <c r="HQ11" s="383"/>
      <c r="HR11" s="383"/>
      <c r="HS11" s="383"/>
      <c r="HT11" s="383"/>
      <c r="HU11" s="383"/>
      <c r="HV11" s="383"/>
      <c r="HW11" s="383"/>
      <c r="HX11" s="383"/>
      <c r="HY11" s="383"/>
      <c r="HZ11" s="383"/>
      <c r="IA11" s="383"/>
      <c r="IB11" s="383"/>
      <c r="IC11" s="383"/>
      <c r="ID11" s="383"/>
      <c r="IE11" s="383"/>
      <c r="IF11" s="383"/>
      <c r="IG11" s="383"/>
      <c r="IH11" s="383"/>
      <c r="II11" s="383"/>
      <c r="IJ11" s="383"/>
      <c r="IK11" s="383"/>
      <c r="IL11" s="383"/>
      <c r="IM11" s="383"/>
      <c r="IN11" s="383"/>
      <c r="IO11" s="383"/>
      <c r="IP11" s="383"/>
      <c r="IQ11" s="383"/>
      <c r="IR11" s="383"/>
      <c r="IS11" s="383"/>
      <c r="IT11" s="383"/>
      <c r="IU11" s="383"/>
    </row>
    <row r="12" spans="1:255" s="310" customFormat="1" hidden="1" outlineLevel="1">
      <c r="A12" s="174"/>
      <c r="B12" s="336">
        <v>4</v>
      </c>
      <c r="C12" s="175"/>
      <c r="D12" s="168"/>
      <c r="E12" s="169"/>
      <c r="F12" s="172"/>
      <c r="G12" s="257"/>
      <c r="H12" s="170"/>
      <c r="I12" s="170"/>
      <c r="J12" s="170"/>
      <c r="K12" s="170"/>
      <c r="L12" s="170"/>
      <c r="M12" s="297"/>
      <c r="N12" s="170"/>
      <c r="O12" s="170"/>
      <c r="P12" s="297"/>
      <c r="Q12" s="195"/>
      <c r="R12" s="194"/>
      <c r="S12" s="382"/>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row>
    <row r="13" spans="1:255" s="310" customFormat="1" hidden="1" outlineLevel="1">
      <c r="A13" s="174"/>
      <c r="B13" s="336">
        <v>5</v>
      </c>
      <c r="C13" s="175"/>
      <c r="D13" s="168"/>
      <c r="E13" s="169"/>
      <c r="F13" s="169"/>
      <c r="G13" s="257"/>
      <c r="H13" s="170"/>
      <c r="I13" s="170"/>
      <c r="J13" s="170"/>
      <c r="K13" s="170"/>
      <c r="L13" s="170"/>
      <c r="M13" s="297"/>
      <c r="N13" s="170"/>
      <c r="O13" s="170"/>
      <c r="P13" s="297"/>
      <c r="Q13" s="195"/>
      <c r="R13" s="194"/>
      <c r="S13" s="382"/>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c r="CL13" s="383"/>
      <c r="CM13" s="383"/>
      <c r="CN13" s="383"/>
      <c r="CO13" s="383"/>
      <c r="CP13" s="383"/>
      <c r="CQ13" s="383"/>
      <c r="CR13" s="383"/>
      <c r="CS13" s="383"/>
      <c r="CT13" s="383"/>
      <c r="CU13" s="383"/>
      <c r="CV13" s="383"/>
      <c r="CW13" s="383"/>
      <c r="CX13" s="383"/>
      <c r="CY13" s="383"/>
      <c r="CZ13" s="383"/>
      <c r="DA13" s="383"/>
      <c r="DB13" s="383"/>
      <c r="DC13" s="383"/>
      <c r="DD13" s="383"/>
      <c r="DE13" s="383"/>
      <c r="DF13" s="383"/>
      <c r="DG13" s="383"/>
      <c r="DH13" s="383"/>
      <c r="DI13" s="383"/>
      <c r="DJ13" s="383"/>
      <c r="DK13" s="383"/>
      <c r="DL13" s="383"/>
      <c r="DM13" s="383"/>
      <c r="DN13" s="383"/>
      <c r="DO13" s="383"/>
      <c r="DP13" s="383"/>
      <c r="DQ13" s="383"/>
      <c r="DR13" s="383"/>
      <c r="DS13" s="383"/>
      <c r="DT13" s="383"/>
      <c r="DU13" s="383"/>
      <c r="DV13" s="383"/>
      <c r="DW13" s="383"/>
      <c r="DX13" s="383"/>
      <c r="DY13" s="383"/>
      <c r="DZ13" s="383"/>
      <c r="EA13" s="383"/>
      <c r="EB13" s="383"/>
      <c r="EC13" s="383"/>
      <c r="ED13" s="383"/>
      <c r="EE13" s="383"/>
      <c r="EF13" s="383"/>
      <c r="EG13" s="383"/>
      <c r="EH13" s="383"/>
      <c r="EI13" s="383"/>
      <c r="EJ13" s="383"/>
      <c r="EK13" s="383"/>
      <c r="EL13" s="383"/>
      <c r="EM13" s="383"/>
      <c r="EN13" s="383"/>
      <c r="EO13" s="383"/>
      <c r="EP13" s="383"/>
      <c r="EQ13" s="383"/>
      <c r="ER13" s="383"/>
      <c r="ES13" s="383"/>
      <c r="ET13" s="383"/>
      <c r="EU13" s="383"/>
      <c r="EV13" s="383"/>
      <c r="EW13" s="383"/>
      <c r="EX13" s="383"/>
      <c r="EY13" s="383"/>
      <c r="EZ13" s="383"/>
      <c r="FA13" s="383"/>
      <c r="FB13" s="383"/>
      <c r="FC13" s="383"/>
      <c r="FD13" s="383"/>
      <c r="FE13" s="383"/>
      <c r="FF13" s="383"/>
      <c r="FG13" s="383"/>
      <c r="FH13" s="383"/>
      <c r="FI13" s="383"/>
      <c r="FJ13" s="383"/>
      <c r="FK13" s="383"/>
      <c r="FL13" s="383"/>
      <c r="FM13" s="383"/>
      <c r="FN13" s="383"/>
      <c r="FO13" s="383"/>
      <c r="FP13" s="383"/>
      <c r="FQ13" s="383"/>
      <c r="FR13" s="383"/>
      <c r="FS13" s="383"/>
      <c r="FT13" s="383"/>
      <c r="FU13" s="383"/>
      <c r="FV13" s="383"/>
      <c r="FW13" s="383"/>
      <c r="FX13" s="383"/>
      <c r="FY13" s="383"/>
      <c r="FZ13" s="383"/>
      <c r="GA13" s="383"/>
      <c r="GB13" s="383"/>
      <c r="GC13" s="383"/>
      <c r="GD13" s="383"/>
      <c r="GE13" s="383"/>
      <c r="GF13" s="383"/>
      <c r="GG13" s="383"/>
      <c r="GH13" s="383"/>
      <c r="GI13" s="383"/>
      <c r="GJ13" s="383"/>
      <c r="GK13" s="383"/>
      <c r="GL13" s="383"/>
      <c r="GM13" s="383"/>
      <c r="GN13" s="383"/>
      <c r="GO13" s="383"/>
      <c r="GP13" s="383"/>
      <c r="GQ13" s="383"/>
      <c r="GR13" s="383"/>
      <c r="GS13" s="383"/>
      <c r="GT13" s="383"/>
      <c r="GU13" s="383"/>
      <c r="GV13" s="383"/>
      <c r="GW13" s="383"/>
      <c r="GX13" s="383"/>
      <c r="GY13" s="383"/>
      <c r="GZ13" s="383"/>
      <c r="HA13" s="383"/>
      <c r="HB13" s="383"/>
      <c r="HC13" s="383"/>
      <c r="HD13" s="383"/>
      <c r="HE13" s="383"/>
      <c r="HF13" s="383"/>
      <c r="HG13" s="383"/>
      <c r="HH13" s="383"/>
      <c r="HI13" s="383"/>
      <c r="HJ13" s="383"/>
      <c r="HK13" s="383"/>
      <c r="HL13" s="383"/>
      <c r="HM13" s="383"/>
      <c r="HN13" s="383"/>
      <c r="HO13" s="383"/>
      <c r="HP13" s="383"/>
      <c r="HQ13" s="383"/>
      <c r="HR13" s="383"/>
      <c r="HS13" s="383"/>
      <c r="HT13" s="383"/>
      <c r="HU13" s="383"/>
      <c r="HV13" s="383"/>
      <c r="HW13" s="383"/>
      <c r="HX13" s="383"/>
      <c r="HY13" s="383"/>
      <c r="HZ13" s="383"/>
      <c r="IA13" s="383"/>
      <c r="IB13" s="383"/>
      <c r="IC13" s="383"/>
      <c r="ID13" s="383"/>
      <c r="IE13" s="383"/>
      <c r="IF13" s="383"/>
      <c r="IG13" s="383"/>
      <c r="IH13" s="383"/>
      <c r="II13" s="383"/>
      <c r="IJ13" s="383"/>
      <c r="IK13" s="383"/>
      <c r="IL13" s="383"/>
      <c r="IM13" s="383"/>
      <c r="IN13" s="383"/>
      <c r="IO13" s="383"/>
      <c r="IP13" s="383"/>
      <c r="IQ13" s="383"/>
      <c r="IR13" s="383"/>
      <c r="IS13" s="383"/>
      <c r="IT13" s="383"/>
      <c r="IU13" s="383"/>
    </row>
    <row r="14" spans="1:255" s="310" customFormat="1" hidden="1" outlineLevel="1">
      <c r="A14" s="174"/>
      <c r="B14" s="336">
        <v>6</v>
      </c>
      <c r="C14" s="175"/>
      <c r="D14" s="168"/>
      <c r="E14" s="169"/>
      <c r="F14" s="169"/>
      <c r="G14" s="257"/>
      <c r="H14" s="170"/>
      <c r="I14" s="170"/>
      <c r="J14" s="170"/>
      <c r="K14" s="170"/>
      <c r="L14" s="170"/>
      <c r="M14" s="297"/>
      <c r="N14" s="170"/>
      <c r="O14" s="170"/>
      <c r="P14" s="297"/>
      <c r="Q14" s="195"/>
      <c r="R14" s="194"/>
      <c r="S14" s="382"/>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83"/>
      <c r="BD14" s="383"/>
      <c r="BE14" s="383"/>
      <c r="BF14" s="383"/>
      <c r="BG14" s="383"/>
      <c r="BH14" s="383"/>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c r="CL14" s="383"/>
      <c r="CM14" s="383"/>
      <c r="CN14" s="383"/>
      <c r="CO14" s="383"/>
      <c r="CP14" s="383"/>
      <c r="CQ14" s="383"/>
      <c r="CR14" s="383"/>
      <c r="CS14" s="383"/>
      <c r="CT14" s="383"/>
      <c r="CU14" s="383"/>
      <c r="CV14" s="383"/>
      <c r="CW14" s="383"/>
      <c r="CX14" s="383"/>
      <c r="CY14" s="383"/>
      <c r="CZ14" s="383"/>
      <c r="DA14" s="383"/>
      <c r="DB14" s="383"/>
      <c r="DC14" s="383"/>
      <c r="DD14" s="383"/>
      <c r="DE14" s="383"/>
      <c r="DF14" s="383"/>
      <c r="DG14" s="383"/>
      <c r="DH14" s="383"/>
      <c r="DI14" s="383"/>
      <c r="DJ14" s="383"/>
      <c r="DK14" s="383"/>
      <c r="DL14" s="383"/>
      <c r="DM14" s="383"/>
      <c r="DN14" s="383"/>
      <c r="DO14" s="383"/>
      <c r="DP14" s="383"/>
      <c r="DQ14" s="383"/>
      <c r="DR14" s="383"/>
      <c r="DS14" s="383"/>
      <c r="DT14" s="383"/>
      <c r="DU14" s="383"/>
      <c r="DV14" s="383"/>
      <c r="DW14" s="383"/>
      <c r="DX14" s="383"/>
      <c r="DY14" s="383"/>
      <c r="DZ14" s="383"/>
      <c r="EA14" s="383"/>
      <c r="EB14" s="383"/>
      <c r="EC14" s="383"/>
      <c r="ED14" s="383"/>
      <c r="EE14" s="383"/>
      <c r="EF14" s="383"/>
      <c r="EG14" s="383"/>
      <c r="EH14" s="383"/>
      <c r="EI14" s="383"/>
      <c r="EJ14" s="383"/>
      <c r="EK14" s="383"/>
      <c r="EL14" s="383"/>
      <c r="EM14" s="383"/>
      <c r="EN14" s="383"/>
      <c r="EO14" s="383"/>
      <c r="EP14" s="383"/>
      <c r="EQ14" s="383"/>
      <c r="ER14" s="383"/>
      <c r="ES14" s="383"/>
      <c r="ET14" s="383"/>
      <c r="EU14" s="383"/>
      <c r="EV14" s="383"/>
      <c r="EW14" s="383"/>
      <c r="EX14" s="383"/>
      <c r="EY14" s="383"/>
      <c r="EZ14" s="383"/>
      <c r="FA14" s="383"/>
      <c r="FB14" s="383"/>
      <c r="FC14" s="383"/>
      <c r="FD14" s="383"/>
      <c r="FE14" s="383"/>
      <c r="FF14" s="383"/>
      <c r="FG14" s="383"/>
      <c r="FH14" s="383"/>
      <c r="FI14" s="383"/>
      <c r="FJ14" s="383"/>
      <c r="FK14" s="383"/>
      <c r="FL14" s="383"/>
      <c r="FM14" s="383"/>
      <c r="FN14" s="383"/>
      <c r="FO14" s="383"/>
      <c r="FP14" s="383"/>
      <c r="FQ14" s="383"/>
      <c r="FR14" s="383"/>
      <c r="FS14" s="383"/>
      <c r="FT14" s="383"/>
      <c r="FU14" s="383"/>
      <c r="FV14" s="383"/>
      <c r="FW14" s="383"/>
      <c r="FX14" s="383"/>
      <c r="FY14" s="383"/>
      <c r="FZ14" s="383"/>
      <c r="GA14" s="383"/>
      <c r="GB14" s="383"/>
      <c r="GC14" s="383"/>
      <c r="GD14" s="383"/>
      <c r="GE14" s="383"/>
      <c r="GF14" s="383"/>
      <c r="GG14" s="383"/>
      <c r="GH14" s="383"/>
      <c r="GI14" s="383"/>
      <c r="GJ14" s="383"/>
      <c r="GK14" s="383"/>
      <c r="GL14" s="383"/>
      <c r="GM14" s="383"/>
      <c r="GN14" s="383"/>
      <c r="GO14" s="383"/>
      <c r="GP14" s="383"/>
      <c r="GQ14" s="383"/>
      <c r="GR14" s="383"/>
      <c r="GS14" s="383"/>
      <c r="GT14" s="383"/>
      <c r="GU14" s="383"/>
      <c r="GV14" s="383"/>
      <c r="GW14" s="383"/>
      <c r="GX14" s="383"/>
      <c r="GY14" s="383"/>
      <c r="GZ14" s="383"/>
      <c r="HA14" s="383"/>
      <c r="HB14" s="383"/>
      <c r="HC14" s="383"/>
      <c r="HD14" s="383"/>
      <c r="HE14" s="383"/>
      <c r="HF14" s="383"/>
      <c r="HG14" s="383"/>
      <c r="HH14" s="383"/>
      <c r="HI14" s="383"/>
      <c r="HJ14" s="383"/>
      <c r="HK14" s="383"/>
      <c r="HL14" s="383"/>
      <c r="HM14" s="383"/>
      <c r="HN14" s="383"/>
      <c r="HO14" s="383"/>
      <c r="HP14" s="383"/>
      <c r="HQ14" s="383"/>
      <c r="HR14" s="383"/>
      <c r="HS14" s="383"/>
      <c r="HT14" s="383"/>
      <c r="HU14" s="383"/>
      <c r="HV14" s="383"/>
      <c r="HW14" s="383"/>
      <c r="HX14" s="383"/>
      <c r="HY14" s="383"/>
      <c r="HZ14" s="383"/>
      <c r="IA14" s="383"/>
      <c r="IB14" s="383"/>
      <c r="IC14" s="383"/>
      <c r="ID14" s="383"/>
      <c r="IE14" s="383"/>
      <c r="IF14" s="383"/>
      <c r="IG14" s="383"/>
      <c r="IH14" s="383"/>
      <c r="II14" s="383"/>
      <c r="IJ14" s="383"/>
      <c r="IK14" s="383"/>
      <c r="IL14" s="383"/>
      <c r="IM14" s="383"/>
      <c r="IN14" s="383"/>
      <c r="IO14" s="383"/>
      <c r="IP14" s="383"/>
      <c r="IQ14" s="383"/>
      <c r="IR14" s="383"/>
      <c r="IS14" s="383"/>
      <c r="IT14" s="383"/>
      <c r="IU14" s="383"/>
    </row>
    <row r="15" spans="1:255" s="310" customFormat="1" hidden="1" outlineLevel="1">
      <c r="A15" s="174"/>
      <c r="B15" s="336">
        <v>7</v>
      </c>
      <c r="C15" s="175"/>
      <c r="D15" s="168"/>
      <c r="E15" s="169"/>
      <c r="F15" s="169"/>
      <c r="G15" s="257"/>
      <c r="H15" s="170"/>
      <c r="I15" s="170"/>
      <c r="J15" s="170"/>
      <c r="K15" s="170"/>
      <c r="L15" s="170"/>
      <c r="M15" s="297"/>
      <c r="N15" s="170"/>
      <c r="O15" s="170"/>
      <c r="P15" s="297"/>
      <c r="Q15" s="195"/>
      <c r="R15" s="194"/>
      <c r="S15" s="382"/>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c r="CL15" s="383"/>
      <c r="CM15" s="383"/>
      <c r="CN15" s="383"/>
      <c r="CO15" s="383"/>
      <c r="CP15" s="383"/>
      <c r="CQ15" s="383"/>
      <c r="CR15" s="383"/>
      <c r="CS15" s="383"/>
      <c r="CT15" s="383"/>
      <c r="CU15" s="383"/>
      <c r="CV15" s="383"/>
      <c r="CW15" s="383"/>
      <c r="CX15" s="383"/>
      <c r="CY15" s="383"/>
      <c r="CZ15" s="383"/>
      <c r="DA15" s="383"/>
      <c r="DB15" s="383"/>
      <c r="DC15" s="383"/>
      <c r="DD15" s="383"/>
      <c r="DE15" s="383"/>
      <c r="DF15" s="383"/>
      <c r="DG15" s="383"/>
      <c r="DH15" s="383"/>
      <c r="DI15" s="383"/>
      <c r="DJ15" s="383"/>
      <c r="DK15" s="383"/>
      <c r="DL15" s="383"/>
      <c r="DM15" s="383"/>
      <c r="DN15" s="383"/>
      <c r="DO15" s="383"/>
      <c r="DP15" s="383"/>
      <c r="DQ15" s="383"/>
      <c r="DR15" s="383"/>
      <c r="DS15" s="383"/>
      <c r="DT15" s="383"/>
      <c r="DU15" s="383"/>
      <c r="DV15" s="383"/>
      <c r="DW15" s="383"/>
      <c r="DX15" s="383"/>
      <c r="DY15" s="383"/>
      <c r="DZ15" s="383"/>
      <c r="EA15" s="383"/>
      <c r="EB15" s="383"/>
      <c r="EC15" s="383"/>
      <c r="ED15" s="383"/>
      <c r="EE15" s="383"/>
      <c r="EF15" s="383"/>
      <c r="EG15" s="383"/>
      <c r="EH15" s="383"/>
      <c r="EI15" s="383"/>
      <c r="EJ15" s="383"/>
      <c r="EK15" s="383"/>
      <c r="EL15" s="383"/>
      <c r="EM15" s="383"/>
      <c r="EN15" s="383"/>
      <c r="EO15" s="383"/>
      <c r="EP15" s="383"/>
      <c r="EQ15" s="383"/>
      <c r="ER15" s="383"/>
      <c r="ES15" s="383"/>
      <c r="ET15" s="383"/>
      <c r="EU15" s="383"/>
      <c r="EV15" s="383"/>
      <c r="EW15" s="383"/>
      <c r="EX15" s="383"/>
      <c r="EY15" s="383"/>
      <c r="EZ15" s="383"/>
      <c r="FA15" s="383"/>
      <c r="FB15" s="383"/>
      <c r="FC15" s="383"/>
      <c r="FD15" s="383"/>
      <c r="FE15" s="383"/>
      <c r="FF15" s="383"/>
      <c r="FG15" s="383"/>
      <c r="FH15" s="383"/>
      <c r="FI15" s="383"/>
      <c r="FJ15" s="383"/>
      <c r="FK15" s="383"/>
      <c r="FL15" s="383"/>
      <c r="FM15" s="383"/>
      <c r="FN15" s="383"/>
      <c r="FO15" s="383"/>
      <c r="FP15" s="383"/>
      <c r="FQ15" s="383"/>
      <c r="FR15" s="383"/>
      <c r="FS15" s="383"/>
      <c r="FT15" s="383"/>
      <c r="FU15" s="383"/>
      <c r="FV15" s="383"/>
      <c r="FW15" s="383"/>
      <c r="FX15" s="383"/>
      <c r="FY15" s="383"/>
      <c r="FZ15" s="383"/>
      <c r="GA15" s="383"/>
      <c r="GB15" s="383"/>
      <c r="GC15" s="383"/>
      <c r="GD15" s="383"/>
      <c r="GE15" s="383"/>
      <c r="GF15" s="383"/>
      <c r="GG15" s="383"/>
      <c r="GH15" s="383"/>
      <c r="GI15" s="383"/>
      <c r="GJ15" s="383"/>
      <c r="GK15" s="383"/>
      <c r="GL15" s="383"/>
      <c r="GM15" s="383"/>
      <c r="GN15" s="383"/>
      <c r="GO15" s="383"/>
      <c r="GP15" s="383"/>
      <c r="GQ15" s="383"/>
      <c r="GR15" s="383"/>
      <c r="GS15" s="383"/>
      <c r="GT15" s="383"/>
      <c r="GU15" s="383"/>
      <c r="GV15" s="383"/>
      <c r="GW15" s="383"/>
      <c r="GX15" s="383"/>
      <c r="GY15" s="383"/>
      <c r="GZ15" s="383"/>
      <c r="HA15" s="383"/>
      <c r="HB15" s="383"/>
      <c r="HC15" s="383"/>
      <c r="HD15" s="383"/>
      <c r="HE15" s="383"/>
      <c r="HF15" s="383"/>
      <c r="HG15" s="383"/>
      <c r="HH15" s="383"/>
      <c r="HI15" s="383"/>
      <c r="HJ15" s="383"/>
      <c r="HK15" s="383"/>
      <c r="HL15" s="383"/>
      <c r="HM15" s="383"/>
      <c r="HN15" s="383"/>
      <c r="HO15" s="383"/>
      <c r="HP15" s="383"/>
      <c r="HQ15" s="383"/>
      <c r="HR15" s="383"/>
      <c r="HS15" s="383"/>
      <c r="HT15" s="383"/>
      <c r="HU15" s="383"/>
      <c r="HV15" s="383"/>
      <c r="HW15" s="383"/>
      <c r="HX15" s="383"/>
      <c r="HY15" s="383"/>
      <c r="HZ15" s="383"/>
      <c r="IA15" s="383"/>
      <c r="IB15" s="383"/>
      <c r="IC15" s="383"/>
      <c r="ID15" s="383"/>
      <c r="IE15" s="383"/>
      <c r="IF15" s="383"/>
      <c r="IG15" s="383"/>
      <c r="IH15" s="383"/>
      <c r="II15" s="383"/>
      <c r="IJ15" s="383"/>
      <c r="IK15" s="383"/>
      <c r="IL15" s="383"/>
      <c r="IM15" s="383"/>
      <c r="IN15" s="383"/>
      <c r="IO15" s="383"/>
      <c r="IP15" s="383"/>
      <c r="IQ15" s="383"/>
      <c r="IR15" s="383"/>
      <c r="IS15" s="383"/>
      <c r="IT15" s="383"/>
      <c r="IU15" s="383"/>
    </row>
    <row r="16" spans="1:255"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c r="BZ16" s="383"/>
      <c r="CA16" s="383"/>
      <c r="CB16" s="383"/>
      <c r="CC16" s="383"/>
      <c r="CD16" s="383"/>
      <c r="CE16" s="383"/>
      <c r="CF16" s="383"/>
      <c r="CG16" s="383"/>
      <c r="CH16" s="383"/>
      <c r="CI16" s="383"/>
      <c r="CJ16" s="383"/>
      <c r="CK16" s="383"/>
      <c r="CL16" s="383"/>
      <c r="CM16" s="383"/>
      <c r="CN16" s="383"/>
      <c r="CO16" s="383"/>
      <c r="CP16" s="383"/>
      <c r="CQ16" s="383"/>
      <c r="CR16" s="383"/>
      <c r="CS16" s="383"/>
      <c r="CT16" s="383"/>
      <c r="CU16" s="383"/>
      <c r="CV16" s="383"/>
      <c r="CW16" s="383"/>
      <c r="CX16" s="383"/>
      <c r="CY16" s="383"/>
      <c r="CZ16" s="383"/>
      <c r="DA16" s="383"/>
      <c r="DB16" s="383"/>
      <c r="DC16" s="383"/>
      <c r="DD16" s="383"/>
      <c r="DE16" s="383"/>
      <c r="DF16" s="383"/>
      <c r="DG16" s="383"/>
      <c r="DH16" s="383"/>
      <c r="DI16" s="383"/>
      <c r="DJ16" s="383"/>
      <c r="DK16" s="383"/>
      <c r="DL16" s="383"/>
      <c r="DM16" s="383"/>
      <c r="DN16" s="383"/>
      <c r="DO16" s="383"/>
      <c r="DP16" s="383"/>
      <c r="DQ16" s="383"/>
      <c r="DR16" s="383"/>
      <c r="DS16" s="383"/>
      <c r="DT16" s="383"/>
      <c r="DU16" s="383"/>
      <c r="DV16" s="383"/>
      <c r="DW16" s="383"/>
      <c r="DX16" s="383"/>
      <c r="DY16" s="383"/>
      <c r="DZ16" s="383"/>
      <c r="EA16" s="383"/>
      <c r="EB16" s="383"/>
      <c r="EC16" s="383"/>
      <c r="ED16" s="383"/>
      <c r="EE16" s="383"/>
      <c r="EF16" s="383"/>
      <c r="EG16" s="383"/>
      <c r="EH16" s="383"/>
      <c r="EI16" s="383"/>
      <c r="EJ16" s="383"/>
      <c r="EK16" s="383"/>
      <c r="EL16" s="383"/>
      <c r="EM16" s="383"/>
      <c r="EN16" s="383"/>
      <c r="EO16" s="383"/>
      <c r="EP16" s="383"/>
      <c r="EQ16" s="383"/>
      <c r="ER16" s="383"/>
      <c r="ES16" s="383"/>
      <c r="ET16" s="383"/>
      <c r="EU16" s="383"/>
      <c r="EV16" s="383"/>
      <c r="EW16" s="383"/>
      <c r="EX16" s="383"/>
      <c r="EY16" s="383"/>
      <c r="EZ16" s="383"/>
      <c r="FA16" s="383"/>
      <c r="FB16" s="383"/>
      <c r="FC16" s="383"/>
      <c r="FD16" s="383"/>
      <c r="FE16" s="383"/>
      <c r="FF16" s="383"/>
      <c r="FG16" s="383"/>
      <c r="FH16" s="383"/>
      <c r="FI16" s="383"/>
      <c r="FJ16" s="383"/>
      <c r="FK16" s="383"/>
      <c r="FL16" s="383"/>
      <c r="FM16" s="383"/>
      <c r="FN16" s="383"/>
      <c r="FO16" s="383"/>
      <c r="FP16" s="383"/>
      <c r="FQ16" s="383"/>
      <c r="FR16" s="383"/>
      <c r="FS16" s="383"/>
      <c r="FT16" s="383"/>
      <c r="FU16" s="383"/>
      <c r="FV16" s="383"/>
      <c r="FW16" s="383"/>
      <c r="FX16" s="383"/>
      <c r="FY16" s="383"/>
      <c r="FZ16" s="383"/>
      <c r="GA16" s="383"/>
      <c r="GB16" s="383"/>
      <c r="GC16" s="383"/>
      <c r="GD16" s="383"/>
      <c r="GE16" s="383"/>
      <c r="GF16" s="383"/>
      <c r="GG16" s="383"/>
      <c r="GH16" s="383"/>
      <c r="GI16" s="383"/>
      <c r="GJ16" s="383"/>
      <c r="GK16" s="383"/>
      <c r="GL16" s="383"/>
      <c r="GM16" s="383"/>
      <c r="GN16" s="383"/>
      <c r="GO16" s="383"/>
      <c r="GP16" s="383"/>
      <c r="GQ16" s="383"/>
      <c r="GR16" s="383"/>
      <c r="GS16" s="383"/>
      <c r="GT16" s="383"/>
      <c r="GU16" s="383"/>
      <c r="GV16" s="383"/>
      <c r="GW16" s="383"/>
      <c r="GX16" s="383"/>
      <c r="GY16" s="383"/>
      <c r="GZ16" s="383"/>
      <c r="HA16" s="383"/>
      <c r="HB16" s="383"/>
      <c r="HC16" s="383"/>
      <c r="HD16" s="383"/>
      <c r="HE16" s="383"/>
      <c r="HF16" s="383"/>
      <c r="HG16" s="383"/>
      <c r="HH16" s="383"/>
      <c r="HI16" s="383"/>
      <c r="HJ16" s="383"/>
      <c r="HK16" s="383"/>
      <c r="HL16" s="383"/>
      <c r="HM16" s="383"/>
      <c r="HN16" s="383"/>
      <c r="HO16" s="383"/>
      <c r="HP16" s="383"/>
      <c r="HQ16" s="383"/>
      <c r="HR16" s="383"/>
      <c r="HS16" s="383"/>
      <c r="HT16" s="383"/>
      <c r="HU16" s="383"/>
      <c r="HV16" s="383"/>
      <c r="HW16" s="383"/>
      <c r="HX16" s="383"/>
      <c r="HY16" s="383"/>
      <c r="HZ16" s="383"/>
      <c r="IA16" s="383"/>
      <c r="IB16" s="383"/>
      <c r="IC16" s="383"/>
      <c r="ID16" s="383"/>
      <c r="IE16" s="383"/>
      <c r="IF16" s="383"/>
      <c r="IG16" s="383"/>
      <c r="IH16" s="383"/>
      <c r="II16" s="383"/>
      <c r="IJ16" s="383"/>
      <c r="IK16" s="383"/>
      <c r="IL16" s="383"/>
      <c r="IM16" s="383"/>
      <c r="IN16" s="383"/>
      <c r="IO16" s="383"/>
      <c r="IP16" s="383"/>
      <c r="IQ16" s="383"/>
      <c r="IR16" s="383"/>
      <c r="IS16" s="383"/>
      <c r="IT16" s="383"/>
      <c r="IU16" s="383"/>
    </row>
    <row r="17" spans="1:255" s="309" customFormat="1" ht="31.5" collapsed="1">
      <c r="A17" s="250"/>
      <c r="B17" s="358" t="s">
        <v>365</v>
      </c>
      <c r="C17" s="359" t="s">
        <v>508</v>
      </c>
      <c r="D17" s="293"/>
      <c r="E17" s="294"/>
      <c r="F17" s="294"/>
      <c r="G17" s="29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95"/>
      <c r="Q17" s="443" t="str">
        <f>IF(COUNTA(Q20:Q28)=0,"",COUNTA(Q20:Q28))</f>
        <v/>
      </c>
      <c r="R17" s="229"/>
      <c r="S17" s="351">
        <f>IF(R17=Instructions!$B$25,Instructions!$C$25,IF(R17=Instructions!$B$26,Instructions!$C$26,IF(R17=Instructions!$B$27,Instructions!$C$27,0)))</f>
        <v>0</v>
      </c>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79"/>
      <c r="CT17" s="379"/>
      <c r="CU17" s="379"/>
      <c r="CV17" s="379"/>
      <c r="CW17" s="379"/>
      <c r="CX17" s="379"/>
      <c r="CY17" s="379"/>
      <c r="CZ17" s="379"/>
      <c r="DA17" s="379"/>
      <c r="DB17" s="379"/>
      <c r="DC17" s="379"/>
      <c r="DD17" s="379"/>
      <c r="DE17" s="379"/>
      <c r="DF17" s="379"/>
      <c r="DG17" s="379"/>
      <c r="DH17" s="379"/>
      <c r="DI17" s="379"/>
      <c r="DJ17" s="379"/>
      <c r="DK17" s="379"/>
      <c r="DL17" s="379"/>
      <c r="DM17" s="379"/>
      <c r="DN17" s="379"/>
      <c r="DO17" s="379"/>
      <c r="DP17" s="379"/>
      <c r="DQ17" s="379"/>
      <c r="DR17" s="379"/>
      <c r="DS17" s="379"/>
      <c r="DT17" s="379"/>
      <c r="DU17" s="379"/>
      <c r="DV17" s="379"/>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79"/>
      <c r="ES17" s="379"/>
      <c r="ET17" s="379"/>
      <c r="EU17" s="379"/>
      <c r="EV17" s="379"/>
      <c r="EW17" s="379"/>
      <c r="EX17" s="379"/>
      <c r="EY17" s="379"/>
      <c r="EZ17" s="379"/>
      <c r="FA17" s="379"/>
      <c r="FB17" s="379"/>
      <c r="FC17" s="379"/>
      <c r="FD17" s="379"/>
      <c r="FE17" s="379"/>
      <c r="FF17" s="379"/>
      <c r="FG17" s="379"/>
      <c r="FH17" s="379"/>
      <c r="FI17" s="379"/>
      <c r="FJ17" s="379"/>
      <c r="FK17" s="379"/>
      <c r="FL17" s="379"/>
      <c r="FM17" s="379"/>
      <c r="FN17" s="379"/>
      <c r="FO17" s="379"/>
      <c r="FP17" s="379"/>
      <c r="FQ17" s="379"/>
      <c r="FR17" s="379"/>
      <c r="FS17" s="379"/>
      <c r="FT17" s="379"/>
      <c r="FU17" s="379"/>
      <c r="FV17" s="379"/>
      <c r="FW17" s="379"/>
      <c r="FX17" s="379"/>
      <c r="FY17" s="379"/>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row>
    <row r="18" spans="1:255" s="310" customFormat="1" ht="51" hidden="1" outlineLevel="2">
      <c r="A18" s="2"/>
      <c r="B18" s="2"/>
      <c r="C18" s="337" t="s">
        <v>1103</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c r="BB18" s="396"/>
      <c r="BC18" s="396"/>
      <c r="BD18" s="396"/>
      <c r="BE18" s="396"/>
      <c r="BF18" s="396"/>
      <c r="BG18" s="396"/>
      <c r="BH18" s="396"/>
      <c r="BI18" s="396"/>
      <c r="BJ18" s="396"/>
      <c r="BK18" s="396"/>
      <c r="BL18" s="396"/>
      <c r="BM18" s="396"/>
      <c r="BN18" s="396"/>
      <c r="BO18" s="396"/>
      <c r="BP18" s="396"/>
      <c r="BQ18" s="396"/>
      <c r="BR18" s="396"/>
      <c r="BS18" s="396"/>
      <c r="BT18" s="396"/>
      <c r="BU18" s="396"/>
      <c r="BV18" s="396"/>
      <c r="BW18" s="396"/>
      <c r="BX18" s="396"/>
      <c r="BY18" s="396"/>
      <c r="BZ18" s="396"/>
      <c r="CA18" s="396"/>
      <c r="CB18" s="396"/>
      <c r="CC18" s="396"/>
      <c r="CD18" s="396"/>
      <c r="CE18" s="396"/>
      <c r="CF18" s="396"/>
      <c r="CG18" s="396"/>
      <c r="CH18" s="396"/>
      <c r="CI18" s="396"/>
      <c r="CJ18" s="396"/>
      <c r="CK18" s="396"/>
      <c r="CL18" s="396"/>
      <c r="CM18" s="396"/>
      <c r="CN18" s="396"/>
      <c r="CO18" s="396"/>
      <c r="CP18" s="396"/>
      <c r="CQ18" s="396"/>
      <c r="CR18" s="396"/>
      <c r="CS18" s="396"/>
      <c r="CT18" s="396"/>
      <c r="CU18" s="396"/>
      <c r="CV18" s="396"/>
      <c r="CW18" s="396"/>
      <c r="CX18" s="396"/>
      <c r="CY18" s="396"/>
      <c r="CZ18" s="396"/>
      <c r="DA18" s="396"/>
      <c r="DB18" s="396"/>
      <c r="DC18" s="396"/>
      <c r="DD18" s="396"/>
      <c r="DE18" s="396"/>
      <c r="DF18" s="396"/>
      <c r="DG18" s="396"/>
      <c r="DH18" s="396"/>
      <c r="DI18" s="396"/>
      <c r="DJ18" s="396"/>
      <c r="DK18" s="396"/>
      <c r="DL18" s="396"/>
      <c r="DM18" s="396"/>
      <c r="DN18" s="396"/>
      <c r="DO18" s="396"/>
      <c r="DP18" s="396"/>
      <c r="DQ18" s="396"/>
      <c r="DR18" s="396"/>
      <c r="DS18" s="396"/>
      <c r="DT18" s="396"/>
      <c r="DU18" s="396"/>
      <c r="DV18" s="396"/>
      <c r="DW18" s="396"/>
      <c r="DX18" s="396"/>
      <c r="DY18" s="396"/>
      <c r="DZ18" s="396"/>
      <c r="EA18" s="396"/>
      <c r="EB18" s="396"/>
      <c r="EC18" s="396"/>
      <c r="ED18" s="396"/>
      <c r="EE18" s="396"/>
      <c r="EF18" s="396"/>
      <c r="EG18" s="396"/>
      <c r="EH18" s="396"/>
      <c r="EI18" s="396"/>
      <c r="EJ18" s="396"/>
      <c r="EK18" s="396"/>
      <c r="EL18" s="396"/>
      <c r="EM18" s="396"/>
      <c r="EN18" s="396"/>
      <c r="EO18" s="396"/>
      <c r="EP18" s="396"/>
      <c r="EQ18" s="396"/>
      <c r="ER18" s="396"/>
      <c r="ES18" s="396"/>
      <c r="ET18" s="396"/>
      <c r="EU18" s="396"/>
      <c r="EV18" s="396"/>
      <c r="EW18" s="396"/>
      <c r="EX18" s="396"/>
      <c r="EY18" s="396"/>
      <c r="EZ18" s="396"/>
      <c r="FA18" s="396"/>
      <c r="FB18" s="396"/>
      <c r="FC18" s="396"/>
      <c r="FD18" s="396"/>
      <c r="FE18" s="396"/>
      <c r="FF18" s="396"/>
      <c r="FG18" s="396"/>
      <c r="FH18" s="396"/>
      <c r="FI18" s="396"/>
      <c r="FJ18" s="396"/>
      <c r="FK18" s="396"/>
      <c r="FL18" s="396"/>
      <c r="FM18" s="396"/>
      <c r="FN18" s="396"/>
      <c r="FO18" s="396"/>
      <c r="FP18" s="396"/>
      <c r="FQ18" s="396"/>
      <c r="FR18" s="396"/>
      <c r="FS18" s="396"/>
      <c r="FT18" s="396"/>
      <c r="FU18" s="396"/>
      <c r="FV18" s="396"/>
      <c r="FW18" s="396"/>
      <c r="FX18" s="396"/>
      <c r="FY18" s="396"/>
      <c r="FZ18" s="396"/>
      <c r="GA18" s="396"/>
      <c r="GB18" s="396"/>
      <c r="GC18" s="396"/>
      <c r="GD18" s="396"/>
      <c r="GE18" s="396"/>
      <c r="GF18" s="396"/>
      <c r="GG18" s="396"/>
      <c r="GH18" s="396"/>
      <c r="GI18" s="396"/>
      <c r="GJ18" s="396"/>
      <c r="GK18" s="396"/>
      <c r="GL18" s="396"/>
      <c r="GM18" s="396"/>
      <c r="GN18" s="396"/>
      <c r="GO18" s="396"/>
      <c r="GP18" s="396"/>
      <c r="GQ18" s="396"/>
      <c r="GR18" s="396"/>
      <c r="GS18" s="396"/>
      <c r="GT18" s="396"/>
      <c r="GU18" s="396"/>
      <c r="GV18" s="396"/>
      <c r="GW18" s="396"/>
      <c r="GX18" s="396"/>
      <c r="GY18" s="396"/>
      <c r="GZ18" s="396"/>
      <c r="HA18" s="396"/>
      <c r="HB18" s="396"/>
      <c r="HC18" s="396"/>
      <c r="HD18" s="396"/>
      <c r="HE18" s="396"/>
      <c r="HF18" s="396"/>
      <c r="HG18" s="396"/>
      <c r="HH18" s="396"/>
      <c r="HI18" s="396"/>
      <c r="HJ18" s="396"/>
      <c r="HK18" s="396"/>
      <c r="HL18" s="396"/>
      <c r="HM18" s="396"/>
      <c r="HN18" s="396"/>
      <c r="HO18" s="396"/>
      <c r="HP18" s="396"/>
      <c r="HQ18" s="396"/>
      <c r="HR18" s="396"/>
      <c r="HS18" s="396"/>
      <c r="HT18" s="396"/>
      <c r="HU18" s="396"/>
      <c r="HV18" s="396"/>
      <c r="HW18" s="396"/>
      <c r="HX18" s="396"/>
      <c r="HY18" s="396"/>
      <c r="HZ18" s="396"/>
      <c r="IA18" s="396"/>
      <c r="IB18" s="396"/>
      <c r="IC18" s="396"/>
      <c r="ID18" s="396"/>
      <c r="IE18" s="396"/>
      <c r="IF18" s="396"/>
      <c r="IG18" s="396"/>
      <c r="IH18" s="396"/>
      <c r="II18" s="396"/>
      <c r="IJ18" s="396"/>
      <c r="IK18" s="396"/>
      <c r="IL18" s="396"/>
      <c r="IM18" s="396"/>
      <c r="IN18" s="396"/>
      <c r="IO18" s="396"/>
      <c r="IP18" s="396"/>
      <c r="IQ18" s="396"/>
      <c r="IR18" s="396"/>
      <c r="IS18" s="396"/>
      <c r="IT18" s="396"/>
      <c r="IU18" s="396"/>
    </row>
    <row r="19" spans="1:255" s="310" customFormat="1" ht="127.5" hidden="1" outlineLevel="2">
      <c r="A19" s="2"/>
      <c r="B19" s="2"/>
      <c r="C19" s="337" t="s">
        <v>1104</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c r="BB19" s="396"/>
      <c r="BC19" s="396"/>
      <c r="BD19" s="396"/>
      <c r="BE19" s="396"/>
      <c r="BF19" s="396"/>
      <c r="BG19" s="396"/>
      <c r="BH19" s="396"/>
      <c r="BI19" s="396"/>
      <c r="BJ19" s="396"/>
      <c r="BK19" s="396"/>
      <c r="BL19" s="396"/>
      <c r="BM19" s="396"/>
      <c r="BN19" s="396"/>
      <c r="BO19" s="396"/>
      <c r="BP19" s="396"/>
      <c r="BQ19" s="396"/>
      <c r="BR19" s="396"/>
      <c r="BS19" s="396"/>
      <c r="BT19" s="396"/>
      <c r="BU19" s="396"/>
      <c r="BV19" s="396"/>
      <c r="BW19" s="396"/>
      <c r="BX19" s="396"/>
      <c r="BY19" s="396"/>
      <c r="BZ19" s="396"/>
      <c r="CA19" s="396"/>
      <c r="CB19" s="396"/>
      <c r="CC19" s="396"/>
      <c r="CD19" s="396"/>
      <c r="CE19" s="396"/>
      <c r="CF19" s="396"/>
      <c r="CG19" s="396"/>
      <c r="CH19" s="396"/>
      <c r="CI19" s="396"/>
      <c r="CJ19" s="396"/>
      <c r="CK19" s="396"/>
      <c r="CL19" s="396"/>
      <c r="CM19" s="396"/>
      <c r="CN19" s="396"/>
      <c r="CO19" s="396"/>
      <c r="CP19" s="396"/>
      <c r="CQ19" s="396"/>
      <c r="CR19" s="396"/>
      <c r="CS19" s="396"/>
      <c r="CT19" s="396"/>
      <c r="CU19" s="396"/>
      <c r="CV19" s="396"/>
      <c r="CW19" s="396"/>
      <c r="CX19" s="396"/>
      <c r="CY19" s="396"/>
      <c r="CZ19" s="396"/>
      <c r="DA19" s="396"/>
      <c r="DB19" s="396"/>
      <c r="DC19" s="396"/>
      <c r="DD19" s="396"/>
      <c r="DE19" s="396"/>
      <c r="DF19" s="396"/>
      <c r="DG19" s="396"/>
      <c r="DH19" s="396"/>
      <c r="DI19" s="396"/>
      <c r="DJ19" s="396"/>
      <c r="DK19" s="396"/>
      <c r="DL19" s="396"/>
      <c r="DM19" s="396"/>
      <c r="DN19" s="396"/>
      <c r="DO19" s="396"/>
      <c r="DP19" s="396"/>
      <c r="DQ19" s="396"/>
      <c r="DR19" s="396"/>
      <c r="DS19" s="396"/>
      <c r="DT19" s="396"/>
      <c r="DU19" s="396"/>
      <c r="DV19" s="396"/>
      <c r="DW19" s="396"/>
      <c r="DX19" s="396"/>
      <c r="DY19" s="396"/>
      <c r="DZ19" s="396"/>
      <c r="EA19" s="396"/>
      <c r="EB19" s="396"/>
      <c r="EC19" s="396"/>
      <c r="ED19" s="396"/>
      <c r="EE19" s="396"/>
      <c r="EF19" s="396"/>
      <c r="EG19" s="396"/>
      <c r="EH19" s="396"/>
      <c r="EI19" s="396"/>
      <c r="EJ19" s="396"/>
      <c r="EK19" s="396"/>
      <c r="EL19" s="396"/>
      <c r="EM19" s="396"/>
      <c r="EN19" s="396"/>
      <c r="EO19" s="396"/>
      <c r="EP19" s="396"/>
      <c r="EQ19" s="396"/>
      <c r="ER19" s="396"/>
      <c r="ES19" s="396"/>
      <c r="ET19" s="396"/>
      <c r="EU19" s="396"/>
      <c r="EV19" s="396"/>
      <c r="EW19" s="396"/>
      <c r="EX19" s="396"/>
      <c r="EY19" s="396"/>
      <c r="EZ19" s="396"/>
      <c r="FA19" s="396"/>
      <c r="FB19" s="396"/>
      <c r="FC19" s="396"/>
      <c r="FD19" s="396"/>
      <c r="FE19" s="396"/>
      <c r="FF19" s="396"/>
      <c r="FG19" s="396"/>
      <c r="FH19" s="396"/>
      <c r="FI19" s="396"/>
      <c r="FJ19" s="396"/>
      <c r="FK19" s="396"/>
      <c r="FL19" s="396"/>
      <c r="FM19" s="396"/>
      <c r="FN19" s="396"/>
      <c r="FO19" s="396"/>
      <c r="FP19" s="396"/>
      <c r="FQ19" s="396"/>
      <c r="FR19" s="396"/>
      <c r="FS19" s="396"/>
      <c r="FT19" s="396"/>
      <c r="FU19" s="396"/>
      <c r="FV19" s="396"/>
      <c r="FW19" s="396"/>
      <c r="FX19" s="396"/>
      <c r="FY19" s="396"/>
      <c r="FZ19" s="396"/>
      <c r="GA19" s="396"/>
      <c r="GB19" s="396"/>
      <c r="GC19" s="396"/>
      <c r="GD19" s="396"/>
      <c r="GE19" s="396"/>
      <c r="GF19" s="396"/>
      <c r="GG19" s="396"/>
      <c r="GH19" s="396"/>
      <c r="GI19" s="396"/>
      <c r="GJ19" s="396"/>
      <c r="GK19" s="396"/>
      <c r="GL19" s="396"/>
      <c r="GM19" s="396"/>
      <c r="GN19" s="396"/>
      <c r="GO19" s="396"/>
      <c r="GP19" s="396"/>
      <c r="GQ19" s="396"/>
      <c r="GR19" s="396"/>
      <c r="GS19" s="396"/>
      <c r="GT19" s="396"/>
      <c r="GU19" s="396"/>
      <c r="GV19" s="396"/>
      <c r="GW19" s="396"/>
      <c r="GX19" s="396"/>
      <c r="GY19" s="396"/>
      <c r="GZ19" s="396"/>
      <c r="HA19" s="396"/>
      <c r="HB19" s="396"/>
      <c r="HC19" s="396"/>
      <c r="HD19" s="396"/>
      <c r="HE19" s="396"/>
      <c r="HF19" s="396"/>
      <c r="HG19" s="396"/>
      <c r="HH19" s="396"/>
      <c r="HI19" s="396"/>
      <c r="HJ19" s="396"/>
      <c r="HK19" s="396"/>
      <c r="HL19" s="396"/>
      <c r="HM19" s="396"/>
      <c r="HN19" s="396"/>
      <c r="HO19" s="396"/>
      <c r="HP19" s="396"/>
      <c r="HQ19" s="396"/>
      <c r="HR19" s="396"/>
      <c r="HS19" s="396"/>
      <c r="HT19" s="396"/>
      <c r="HU19" s="396"/>
      <c r="HV19" s="396"/>
      <c r="HW19" s="396"/>
      <c r="HX19" s="396"/>
      <c r="HY19" s="396"/>
      <c r="HZ19" s="396"/>
      <c r="IA19" s="396"/>
      <c r="IB19" s="396"/>
      <c r="IC19" s="396"/>
      <c r="ID19" s="396"/>
      <c r="IE19" s="396"/>
      <c r="IF19" s="396"/>
      <c r="IG19" s="396"/>
      <c r="IH19" s="396"/>
      <c r="II19" s="396"/>
      <c r="IJ19" s="396"/>
      <c r="IK19" s="396"/>
      <c r="IL19" s="396"/>
      <c r="IM19" s="396"/>
      <c r="IN19" s="396"/>
      <c r="IO19" s="396"/>
      <c r="IP19" s="396"/>
      <c r="IQ19" s="396"/>
      <c r="IR19" s="396"/>
      <c r="IS19" s="396"/>
      <c r="IT19" s="396"/>
      <c r="IU19" s="396"/>
    </row>
    <row r="20" spans="1:255" s="310" customFormat="1" ht="128.25" hidden="1" customHeight="1" outlineLevel="2">
      <c r="A20" s="3"/>
      <c r="B20" s="4"/>
      <c r="C20" s="337" t="s">
        <v>658</v>
      </c>
      <c r="D20" s="205"/>
      <c r="E20" s="206"/>
      <c r="F20" s="206"/>
      <c r="G20" s="298"/>
      <c r="H20" s="207"/>
      <c r="I20" s="207"/>
      <c r="J20" s="207"/>
      <c r="K20" s="208"/>
      <c r="L20" s="207"/>
      <c r="M20" s="299"/>
      <c r="N20" s="207"/>
      <c r="O20" s="207"/>
      <c r="P20" s="299"/>
      <c r="Q20" s="206"/>
      <c r="R20" s="209"/>
      <c r="S20" s="382"/>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c r="BH20" s="383"/>
      <c r="BI20" s="383"/>
      <c r="BJ20" s="383"/>
      <c r="BK20" s="383"/>
      <c r="BL20" s="383"/>
      <c r="BM20" s="383"/>
      <c r="BN20" s="383"/>
      <c r="BO20" s="383"/>
      <c r="BP20" s="383"/>
      <c r="BQ20" s="383"/>
      <c r="BR20" s="383"/>
      <c r="BS20" s="383"/>
      <c r="BT20" s="383"/>
      <c r="BU20" s="383"/>
      <c r="BV20" s="383"/>
      <c r="BW20" s="383"/>
      <c r="BX20" s="383"/>
      <c r="BY20" s="383"/>
      <c r="BZ20" s="383"/>
      <c r="CA20" s="383"/>
      <c r="CB20" s="383"/>
      <c r="CC20" s="383"/>
      <c r="CD20" s="383"/>
      <c r="CE20" s="383"/>
      <c r="CF20" s="383"/>
      <c r="CG20" s="383"/>
      <c r="CH20" s="383"/>
      <c r="CI20" s="383"/>
      <c r="CJ20" s="383"/>
      <c r="CK20" s="383"/>
      <c r="CL20" s="383"/>
      <c r="CM20" s="383"/>
      <c r="CN20" s="383"/>
      <c r="CO20" s="383"/>
      <c r="CP20" s="383"/>
      <c r="CQ20" s="383"/>
      <c r="CR20" s="383"/>
      <c r="CS20" s="383"/>
      <c r="CT20" s="383"/>
      <c r="CU20" s="383"/>
      <c r="CV20" s="383"/>
      <c r="CW20" s="383"/>
      <c r="CX20" s="383"/>
      <c r="CY20" s="383"/>
      <c r="CZ20" s="383"/>
      <c r="DA20" s="383"/>
      <c r="DB20" s="383"/>
      <c r="DC20" s="383"/>
      <c r="DD20" s="383"/>
      <c r="DE20" s="383"/>
      <c r="DF20" s="383"/>
      <c r="DG20" s="383"/>
      <c r="DH20" s="383"/>
      <c r="DI20" s="383"/>
      <c r="DJ20" s="383"/>
      <c r="DK20" s="383"/>
      <c r="DL20" s="383"/>
      <c r="DM20" s="383"/>
      <c r="DN20" s="383"/>
      <c r="DO20" s="383"/>
      <c r="DP20" s="383"/>
      <c r="DQ20" s="383"/>
      <c r="DR20" s="383"/>
      <c r="DS20" s="383"/>
      <c r="DT20" s="383"/>
      <c r="DU20" s="383"/>
      <c r="DV20" s="383"/>
      <c r="DW20" s="383"/>
      <c r="DX20" s="383"/>
      <c r="DY20" s="383"/>
      <c r="DZ20" s="383"/>
      <c r="EA20" s="383"/>
      <c r="EB20" s="383"/>
      <c r="EC20" s="383"/>
      <c r="ED20" s="383"/>
      <c r="EE20" s="383"/>
      <c r="EF20" s="383"/>
      <c r="EG20" s="383"/>
      <c r="EH20" s="383"/>
      <c r="EI20" s="383"/>
      <c r="EJ20" s="383"/>
      <c r="EK20" s="383"/>
      <c r="EL20" s="383"/>
      <c r="EM20" s="383"/>
      <c r="EN20" s="383"/>
      <c r="EO20" s="383"/>
      <c r="EP20" s="383"/>
      <c r="EQ20" s="383"/>
      <c r="ER20" s="383"/>
      <c r="ES20" s="383"/>
      <c r="ET20" s="383"/>
      <c r="EU20" s="383"/>
      <c r="EV20" s="383"/>
      <c r="EW20" s="383"/>
      <c r="EX20" s="383"/>
      <c r="EY20" s="383"/>
      <c r="EZ20" s="383"/>
      <c r="FA20" s="383"/>
      <c r="FB20" s="383"/>
      <c r="FC20" s="383"/>
      <c r="FD20" s="383"/>
      <c r="FE20" s="383"/>
      <c r="FF20" s="383"/>
      <c r="FG20" s="383"/>
      <c r="FH20" s="383"/>
      <c r="FI20" s="383"/>
      <c r="FJ20" s="383"/>
      <c r="FK20" s="383"/>
      <c r="FL20" s="383"/>
      <c r="FM20" s="383"/>
      <c r="FN20" s="383"/>
      <c r="FO20" s="383"/>
      <c r="FP20" s="383"/>
      <c r="FQ20" s="383"/>
      <c r="FR20" s="383"/>
      <c r="FS20" s="383"/>
      <c r="FT20" s="383"/>
      <c r="FU20" s="383"/>
      <c r="FV20" s="383"/>
      <c r="FW20" s="383"/>
      <c r="FX20" s="383"/>
      <c r="FY20" s="383"/>
      <c r="FZ20" s="383"/>
      <c r="GA20" s="383"/>
      <c r="GB20" s="383"/>
      <c r="GC20" s="383"/>
      <c r="GD20" s="383"/>
      <c r="GE20" s="383"/>
      <c r="GF20" s="383"/>
      <c r="GG20" s="383"/>
      <c r="GH20" s="383"/>
      <c r="GI20" s="383"/>
      <c r="GJ20" s="383"/>
      <c r="GK20" s="383"/>
      <c r="GL20" s="383"/>
      <c r="GM20" s="383"/>
      <c r="GN20" s="383"/>
      <c r="GO20" s="383"/>
      <c r="GP20" s="383"/>
      <c r="GQ20" s="383"/>
      <c r="GR20" s="383"/>
      <c r="GS20" s="383"/>
      <c r="GT20" s="383"/>
      <c r="GU20" s="383"/>
      <c r="GV20" s="383"/>
      <c r="GW20" s="383"/>
      <c r="GX20" s="383"/>
      <c r="GY20" s="383"/>
      <c r="GZ20" s="383"/>
      <c r="HA20" s="383"/>
      <c r="HB20" s="383"/>
      <c r="HC20" s="383"/>
      <c r="HD20" s="383"/>
      <c r="HE20" s="383"/>
      <c r="HF20" s="383"/>
      <c r="HG20" s="383"/>
      <c r="HH20" s="383"/>
      <c r="HI20" s="383"/>
      <c r="HJ20" s="383"/>
      <c r="HK20" s="383"/>
      <c r="HL20" s="383"/>
      <c r="HM20" s="383"/>
      <c r="HN20" s="383"/>
      <c r="HO20" s="383"/>
      <c r="HP20" s="383"/>
      <c r="HQ20" s="383"/>
      <c r="HR20" s="383"/>
      <c r="HS20" s="383"/>
      <c r="HT20" s="383"/>
      <c r="HU20" s="383"/>
      <c r="HV20" s="383"/>
      <c r="HW20" s="383"/>
      <c r="HX20" s="383"/>
      <c r="HY20" s="383"/>
      <c r="HZ20" s="383"/>
      <c r="IA20" s="383"/>
      <c r="IB20" s="383"/>
      <c r="IC20" s="383"/>
      <c r="ID20" s="383"/>
      <c r="IE20" s="383"/>
      <c r="IF20" s="383"/>
      <c r="IG20" s="383"/>
      <c r="IH20" s="383"/>
      <c r="II20" s="383"/>
      <c r="IJ20" s="383"/>
      <c r="IK20" s="383"/>
      <c r="IL20" s="383"/>
      <c r="IM20" s="383"/>
      <c r="IN20" s="383"/>
      <c r="IO20" s="383"/>
      <c r="IP20" s="383"/>
      <c r="IQ20" s="383"/>
      <c r="IR20" s="383"/>
      <c r="IS20" s="383"/>
      <c r="IT20" s="383"/>
      <c r="IU20" s="383"/>
    </row>
    <row r="21" spans="1:255" s="310" customFormat="1" hidden="1" outlineLevel="1">
      <c r="A21" s="174"/>
      <c r="B21" s="336">
        <v>1</v>
      </c>
      <c r="C21" s="175"/>
      <c r="D21" s="168"/>
      <c r="E21" s="169"/>
      <c r="F21" s="172"/>
      <c r="G21" s="257"/>
      <c r="H21" s="170"/>
      <c r="I21" s="170"/>
      <c r="J21" s="170"/>
      <c r="K21" s="170"/>
      <c r="L21" s="170"/>
      <c r="M21" s="299"/>
      <c r="N21" s="170"/>
      <c r="O21" s="170"/>
      <c r="P21" s="299"/>
      <c r="Q21" s="206"/>
      <c r="R21" s="209"/>
      <c r="S21" s="382"/>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c r="BP21" s="383"/>
      <c r="BQ21" s="383"/>
      <c r="BR21" s="383"/>
      <c r="BS21" s="383"/>
      <c r="BT21" s="383"/>
      <c r="BU21" s="383"/>
      <c r="BV21" s="383"/>
      <c r="BW21" s="383"/>
      <c r="BX21" s="383"/>
      <c r="BY21" s="383"/>
      <c r="BZ21" s="383"/>
      <c r="CA21" s="383"/>
      <c r="CB21" s="383"/>
      <c r="CC21" s="383"/>
      <c r="CD21" s="383"/>
      <c r="CE21" s="383"/>
      <c r="CF21" s="383"/>
      <c r="CG21" s="383"/>
      <c r="CH21" s="383"/>
      <c r="CI21" s="383"/>
      <c r="CJ21" s="383"/>
      <c r="CK21" s="383"/>
      <c r="CL21" s="383"/>
      <c r="CM21" s="383"/>
      <c r="CN21" s="383"/>
      <c r="CO21" s="383"/>
      <c r="CP21" s="383"/>
      <c r="CQ21" s="383"/>
      <c r="CR21" s="383"/>
      <c r="CS21" s="383"/>
      <c r="CT21" s="383"/>
      <c r="CU21" s="383"/>
      <c r="CV21" s="383"/>
      <c r="CW21" s="383"/>
      <c r="CX21" s="383"/>
      <c r="CY21" s="383"/>
      <c r="CZ21" s="383"/>
      <c r="DA21" s="383"/>
      <c r="DB21" s="383"/>
      <c r="DC21" s="383"/>
      <c r="DD21" s="383"/>
      <c r="DE21" s="383"/>
      <c r="DF21" s="383"/>
      <c r="DG21" s="383"/>
      <c r="DH21" s="383"/>
      <c r="DI21" s="383"/>
      <c r="DJ21" s="383"/>
      <c r="DK21" s="383"/>
      <c r="DL21" s="383"/>
      <c r="DM21" s="383"/>
      <c r="DN21" s="383"/>
      <c r="DO21" s="383"/>
      <c r="DP21" s="383"/>
      <c r="DQ21" s="383"/>
      <c r="DR21" s="383"/>
      <c r="DS21" s="383"/>
      <c r="DT21" s="383"/>
      <c r="DU21" s="383"/>
      <c r="DV21" s="383"/>
      <c r="DW21" s="383"/>
      <c r="DX21" s="383"/>
      <c r="DY21" s="383"/>
      <c r="DZ21" s="383"/>
      <c r="EA21" s="383"/>
      <c r="EB21" s="383"/>
      <c r="EC21" s="383"/>
      <c r="ED21" s="383"/>
      <c r="EE21" s="383"/>
      <c r="EF21" s="383"/>
      <c r="EG21" s="383"/>
      <c r="EH21" s="383"/>
      <c r="EI21" s="383"/>
      <c r="EJ21" s="383"/>
      <c r="EK21" s="383"/>
      <c r="EL21" s="383"/>
      <c r="EM21" s="383"/>
      <c r="EN21" s="383"/>
      <c r="EO21" s="383"/>
      <c r="EP21" s="383"/>
      <c r="EQ21" s="383"/>
      <c r="ER21" s="383"/>
      <c r="ES21" s="383"/>
      <c r="ET21" s="383"/>
      <c r="EU21" s="383"/>
      <c r="EV21" s="383"/>
      <c r="EW21" s="383"/>
      <c r="EX21" s="383"/>
      <c r="EY21" s="383"/>
      <c r="EZ21" s="383"/>
      <c r="FA21" s="383"/>
      <c r="FB21" s="383"/>
      <c r="FC21" s="383"/>
      <c r="FD21" s="383"/>
      <c r="FE21" s="383"/>
      <c r="FF21" s="383"/>
      <c r="FG21" s="383"/>
      <c r="FH21" s="383"/>
      <c r="FI21" s="383"/>
      <c r="FJ21" s="383"/>
      <c r="FK21" s="383"/>
      <c r="FL21" s="383"/>
      <c r="FM21" s="383"/>
      <c r="FN21" s="383"/>
      <c r="FO21" s="383"/>
      <c r="FP21" s="383"/>
      <c r="FQ21" s="383"/>
      <c r="FR21" s="383"/>
      <c r="FS21" s="383"/>
      <c r="FT21" s="383"/>
      <c r="FU21" s="383"/>
      <c r="FV21" s="383"/>
      <c r="FW21" s="383"/>
      <c r="FX21" s="383"/>
      <c r="FY21" s="383"/>
      <c r="FZ21" s="383"/>
      <c r="GA21" s="383"/>
      <c r="GB21" s="383"/>
      <c r="GC21" s="383"/>
      <c r="GD21" s="383"/>
      <c r="GE21" s="383"/>
      <c r="GF21" s="383"/>
      <c r="GG21" s="383"/>
      <c r="GH21" s="383"/>
      <c r="GI21" s="383"/>
      <c r="GJ21" s="383"/>
      <c r="GK21" s="383"/>
      <c r="GL21" s="383"/>
      <c r="GM21" s="383"/>
      <c r="GN21" s="383"/>
      <c r="GO21" s="383"/>
      <c r="GP21" s="383"/>
      <c r="GQ21" s="383"/>
      <c r="GR21" s="383"/>
      <c r="GS21" s="383"/>
      <c r="GT21" s="383"/>
      <c r="GU21" s="383"/>
      <c r="GV21" s="383"/>
      <c r="GW21" s="383"/>
      <c r="GX21" s="383"/>
      <c r="GY21" s="383"/>
      <c r="GZ21" s="383"/>
      <c r="HA21" s="383"/>
      <c r="HB21" s="383"/>
      <c r="HC21" s="383"/>
      <c r="HD21" s="383"/>
      <c r="HE21" s="383"/>
      <c r="HF21" s="383"/>
      <c r="HG21" s="383"/>
      <c r="HH21" s="383"/>
      <c r="HI21" s="383"/>
      <c r="HJ21" s="383"/>
      <c r="HK21" s="383"/>
      <c r="HL21" s="383"/>
      <c r="HM21" s="383"/>
      <c r="HN21" s="383"/>
      <c r="HO21" s="383"/>
      <c r="HP21" s="383"/>
      <c r="HQ21" s="383"/>
      <c r="HR21" s="383"/>
      <c r="HS21" s="383"/>
      <c r="HT21" s="383"/>
      <c r="HU21" s="383"/>
      <c r="HV21" s="383"/>
      <c r="HW21" s="383"/>
      <c r="HX21" s="383"/>
      <c r="HY21" s="383"/>
      <c r="HZ21" s="383"/>
      <c r="IA21" s="383"/>
      <c r="IB21" s="383"/>
      <c r="IC21" s="383"/>
      <c r="ID21" s="383"/>
      <c r="IE21" s="383"/>
      <c r="IF21" s="383"/>
      <c r="IG21" s="383"/>
      <c r="IH21" s="383"/>
      <c r="II21" s="383"/>
      <c r="IJ21" s="383"/>
      <c r="IK21" s="383"/>
      <c r="IL21" s="383"/>
      <c r="IM21" s="383"/>
      <c r="IN21" s="383"/>
      <c r="IO21" s="383"/>
      <c r="IP21" s="383"/>
      <c r="IQ21" s="383"/>
      <c r="IR21" s="383"/>
      <c r="IS21" s="383"/>
      <c r="IT21" s="383"/>
      <c r="IU21" s="383"/>
    </row>
    <row r="22" spans="1:255" s="310" customFormat="1" hidden="1" outlineLevel="1">
      <c r="A22" s="174"/>
      <c r="B22" s="336">
        <v>2</v>
      </c>
      <c r="C22" s="175"/>
      <c r="D22" s="168"/>
      <c r="E22" s="169"/>
      <c r="F22" s="172"/>
      <c r="G22" s="257"/>
      <c r="H22" s="170"/>
      <c r="I22" s="170"/>
      <c r="J22" s="170"/>
      <c r="K22" s="170"/>
      <c r="L22" s="170"/>
      <c r="M22" s="299"/>
      <c r="N22" s="170"/>
      <c r="O22" s="170"/>
      <c r="P22" s="299"/>
      <c r="Q22" s="206"/>
      <c r="R22" s="209"/>
      <c r="S22" s="382"/>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c r="BP22" s="383"/>
      <c r="BQ22" s="383"/>
      <c r="BR22" s="383"/>
      <c r="BS22" s="383"/>
      <c r="BT22" s="383"/>
      <c r="BU22" s="383"/>
      <c r="BV22" s="383"/>
      <c r="BW22" s="383"/>
      <c r="BX22" s="383"/>
      <c r="BY22" s="383"/>
      <c r="BZ22" s="383"/>
      <c r="CA22" s="383"/>
      <c r="CB22" s="383"/>
      <c r="CC22" s="383"/>
      <c r="CD22" s="383"/>
      <c r="CE22" s="383"/>
      <c r="CF22" s="383"/>
      <c r="CG22" s="383"/>
      <c r="CH22" s="383"/>
      <c r="CI22" s="383"/>
      <c r="CJ22" s="383"/>
      <c r="CK22" s="383"/>
      <c r="CL22" s="383"/>
      <c r="CM22" s="383"/>
      <c r="CN22" s="383"/>
      <c r="CO22" s="383"/>
      <c r="CP22" s="383"/>
      <c r="CQ22" s="383"/>
      <c r="CR22" s="383"/>
      <c r="CS22" s="383"/>
      <c r="CT22" s="383"/>
      <c r="CU22" s="383"/>
      <c r="CV22" s="383"/>
      <c r="CW22" s="383"/>
      <c r="CX22" s="383"/>
      <c r="CY22" s="383"/>
      <c r="CZ22" s="383"/>
      <c r="DA22" s="383"/>
      <c r="DB22" s="383"/>
      <c r="DC22" s="383"/>
      <c r="DD22" s="383"/>
      <c r="DE22" s="383"/>
      <c r="DF22" s="383"/>
      <c r="DG22" s="383"/>
      <c r="DH22" s="383"/>
      <c r="DI22" s="383"/>
      <c r="DJ22" s="383"/>
      <c r="DK22" s="383"/>
      <c r="DL22" s="383"/>
      <c r="DM22" s="383"/>
      <c r="DN22" s="383"/>
      <c r="DO22" s="383"/>
      <c r="DP22" s="383"/>
      <c r="DQ22" s="383"/>
      <c r="DR22" s="383"/>
      <c r="DS22" s="383"/>
      <c r="DT22" s="383"/>
      <c r="DU22" s="383"/>
      <c r="DV22" s="383"/>
      <c r="DW22" s="383"/>
      <c r="DX22" s="383"/>
      <c r="DY22" s="383"/>
      <c r="DZ22" s="383"/>
      <c r="EA22" s="383"/>
      <c r="EB22" s="383"/>
      <c r="EC22" s="383"/>
      <c r="ED22" s="383"/>
      <c r="EE22" s="383"/>
      <c r="EF22" s="383"/>
      <c r="EG22" s="383"/>
      <c r="EH22" s="383"/>
      <c r="EI22" s="383"/>
      <c r="EJ22" s="383"/>
      <c r="EK22" s="383"/>
      <c r="EL22" s="383"/>
      <c r="EM22" s="383"/>
      <c r="EN22" s="383"/>
      <c r="EO22" s="383"/>
      <c r="EP22" s="383"/>
      <c r="EQ22" s="383"/>
      <c r="ER22" s="383"/>
      <c r="ES22" s="383"/>
      <c r="ET22" s="383"/>
      <c r="EU22" s="383"/>
      <c r="EV22" s="383"/>
      <c r="EW22" s="383"/>
      <c r="EX22" s="383"/>
      <c r="EY22" s="383"/>
      <c r="EZ22" s="383"/>
      <c r="FA22" s="383"/>
      <c r="FB22" s="383"/>
      <c r="FC22" s="383"/>
      <c r="FD22" s="383"/>
      <c r="FE22" s="383"/>
      <c r="FF22" s="383"/>
      <c r="FG22" s="383"/>
      <c r="FH22" s="383"/>
      <c r="FI22" s="383"/>
      <c r="FJ22" s="383"/>
      <c r="FK22" s="383"/>
      <c r="FL22" s="383"/>
      <c r="FM22" s="383"/>
      <c r="FN22" s="383"/>
      <c r="FO22" s="383"/>
      <c r="FP22" s="383"/>
      <c r="FQ22" s="383"/>
      <c r="FR22" s="383"/>
      <c r="FS22" s="383"/>
      <c r="FT22" s="383"/>
      <c r="FU22" s="383"/>
      <c r="FV22" s="383"/>
      <c r="FW22" s="383"/>
      <c r="FX22" s="383"/>
      <c r="FY22" s="383"/>
      <c r="FZ22" s="383"/>
      <c r="GA22" s="383"/>
      <c r="GB22" s="383"/>
      <c r="GC22" s="383"/>
      <c r="GD22" s="383"/>
      <c r="GE22" s="383"/>
      <c r="GF22" s="383"/>
      <c r="GG22" s="383"/>
      <c r="GH22" s="383"/>
      <c r="GI22" s="383"/>
      <c r="GJ22" s="383"/>
      <c r="GK22" s="383"/>
      <c r="GL22" s="383"/>
      <c r="GM22" s="383"/>
      <c r="GN22" s="383"/>
      <c r="GO22" s="383"/>
      <c r="GP22" s="383"/>
      <c r="GQ22" s="383"/>
      <c r="GR22" s="383"/>
      <c r="GS22" s="383"/>
      <c r="GT22" s="383"/>
      <c r="GU22" s="383"/>
      <c r="GV22" s="383"/>
      <c r="GW22" s="383"/>
      <c r="GX22" s="383"/>
      <c r="GY22" s="383"/>
      <c r="GZ22" s="383"/>
      <c r="HA22" s="383"/>
      <c r="HB22" s="383"/>
      <c r="HC22" s="383"/>
      <c r="HD22" s="383"/>
      <c r="HE22" s="383"/>
      <c r="HF22" s="383"/>
      <c r="HG22" s="383"/>
      <c r="HH22" s="383"/>
      <c r="HI22" s="383"/>
      <c r="HJ22" s="383"/>
      <c r="HK22" s="383"/>
      <c r="HL22" s="383"/>
      <c r="HM22" s="383"/>
      <c r="HN22" s="383"/>
      <c r="HO22" s="383"/>
      <c r="HP22" s="383"/>
      <c r="HQ22" s="383"/>
      <c r="HR22" s="383"/>
      <c r="HS22" s="383"/>
      <c r="HT22" s="383"/>
      <c r="HU22" s="383"/>
      <c r="HV22" s="383"/>
      <c r="HW22" s="383"/>
      <c r="HX22" s="383"/>
      <c r="HY22" s="383"/>
      <c r="HZ22" s="383"/>
      <c r="IA22" s="383"/>
      <c r="IB22" s="383"/>
      <c r="IC22" s="383"/>
      <c r="ID22" s="383"/>
      <c r="IE22" s="383"/>
      <c r="IF22" s="383"/>
      <c r="IG22" s="383"/>
      <c r="IH22" s="383"/>
      <c r="II22" s="383"/>
      <c r="IJ22" s="383"/>
      <c r="IK22" s="383"/>
      <c r="IL22" s="383"/>
      <c r="IM22" s="383"/>
      <c r="IN22" s="383"/>
      <c r="IO22" s="383"/>
      <c r="IP22" s="383"/>
      <c r="IQ22" s="383"/>
      <c r="IR22" s="383"/>
      <c r="IS22" s="383"/>
      <c r="IT22" s="383"/>
      <c r="IU22" s="383"/>
    </row>
    <row r="23" spans="1:255" s="310" customFormat="1" hidden="1" outlineLevel="1">
      <c r="A23" s="174"/>
      <c r="B23" s="336">
        <v>3</v>
      </c>
      <c r="C23" s="175"/>
      <c r="D23" s="168"/>
      <c r="E23" s="169"/>
      <c r="F23" s="169"/>
      <c r="G23" s="257"/>
      <c r="H23" s="170"/>
      <c r="I23" s="170"/>
      <c r="J23" s="170"/>
      <c r="K23" s="170"/>
      <c r="L23" s="170"/>
      <c r="M23" s="299"/>
      <c r="N23" s="170"/>
      <c r="O23" s="170"/>
      <c r="P23" s="299"/>
      <c r="Q23" s="206"/>
      <c r="R23" s="209"/>
      <c r="S23" s="382"/>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383"/>
      <c r="BC23" s="383"/>
      <c r="BD23" s="383"/>
      <c r="BE23" s="383"/>
      <c r="BF23" s="383"/>
      <c r="BG23" s="383"/>
      <c r="BH23" s="383"/>
      <c r="BI23" s="383"/>
      <c r="BJ23" s="383"/>
      <c r="BK23" s="383"/>
      <c r="BL23" s="383"/>
      <c r="BM23" s="383"/>
      <c r="BN23" s="383"/>
      <c r="BO23" s="383"/>
      <c r="BP23" s="383"/>
      <c r="BQ23" s="383"/>
      <c r="BR23" s="383"/>
      <c r="BS23" s="383"/>
      <c r="BT23" s="383"/>
      <c r="BU23" s="383"/>
      <c r="BV23" s="383"/>
      <c r="BW23" s="383"/>
      <c r="BX23" s="383"/>
      <c r="BY23" s="383"/>
      <c r="BZ23" s="383"/>
      <c r="CA23" s="383"/>
      <c r="CB23" s="383"/>
      <c r="CC23" s="383"/>
      <c r="CD23" s="383"/>
      <c r="CE23" s="383"/>
      <c r="CF23" s="383"/>
      <c r="CG23" s="383"/>
      <c r="CH23" s="383"/>
      <c r="CI23" s="383"/>
      <c r="CJ23" s="383"/>
      <c r="CK23" s="383"/>
      <c r="CL23" s="383"/>
      <c r="CM23" s="383"/>
      <c r="CN23" s="383"/>
      <c r="CO23" s="383"/>
      <c r="CP23" s="383"/>
      <c r="CQ23" s="383"/>
      <c r="CR23" s="383"/>
      <c r="CS23" s="383"/>
      <c r="CT23" s="383"/>
      <c r="CU23" s="383"/>
      <c r="CV23" s="383"/>
      <c r="CW23" s="383"/>
      <c r="CX23" s="383"/>
      <c r="CY23" s="383"/>
      <c r="CZ23" s="383"/>
      <c r="DA23" s="383"/>
      <c r="DB23" s="383"/>
      <c r="DC23" s="383"/>
      <c r="DD23" s="383"/>
      <c r="DE23" s="383"/>
      <c r="DF23" s="383"/>
      <c r="DG23" s="383"/>
      <c r="DH23" s="383"/>
      <c r="DI23" s="383"/>
      <c r="DJ23" s="383"/>
      <c r="DK23" s="383"/>
      <c r="DL23" s="383"/>
      <c r="DM23" s="383"/>
      <c r="DN23" s="383"/>
      <c r="DO23" s="383"/>
      <c r="DP23" s="383"/>
      <c r="DQ23" s="383"/>
      <c r="DR23" s="383"/>
      <c r="DS23" s="383"/>
      <c r="DT23" s="383"/>
      <c r="DU23" s="383"/>
      <c r="DV23" s="383"/>
      <c r="DW23" s="383"/>
      <c r="DX23" s="383"/>
      <c r="DY23" s="383"/>
      <c r="DZ23" s="383"/>
      <c r="EA23" s="383"/>
      <c r="EB23" s="383"/>
      <c r="EC23" s="383"/>
      <c r="ED23" s="383"/>
      <c r="EE23" s="383"/>
      <c r="EF23" s="383"/>
      <c r="EG23" s="383"/>
      <c r="EH23" s="383"/>
      <c r="EI23" s="383"/>
      <c r="EJ23" s="383"/>
      <c r="EK23" s="383"/>
      <c r="EL23" s="383"/>
      <c r="EM23" s="383"/>
      <c r="EN23" s="383"/>
      <c r="EO23" s="383"/>
      <c r="EP23" s="383"/>
      <c r="EQ23" s="383"/>
      <c r="ER23" s="383"/>
      <c r="ES23" s="383"/>
      <c r="ET23" s="383"/>
      <c r="EU23" s="383"/>
      <c r="EV23" s="383"/>
      <c r="EW23" s="383"/>
      <c r="EX23" s="383"/>
      <c r="EY23" s="383"/>
      <c r="EZ23" s="383"/>
      <c r="FA23" s="383"/>
      <c r="FB23" s="383"/>
      <c r="FC23" s="383"/>
      <c r="FD23" s="383"/>
      <c r="FE23" s="383"/>
      <c r="FF23" s="383"/>
      <c r="FG23" s="383"/>
      <c r="FH23" s="383"/>
      <c r="FI23" s="383"/>
      <c r="FJ23" s="383"/>
      <c r="FK23" s="383"/>
      <c r="FL23" s="383"/>
      <c r="FM23" s="383"/>
      <c r="FN23" s="383"/>
      <c r="FO23" s="383"/>
      <c r="FP23" s="383"/>
      <c r="FQ23" s="383"/>
      <c r="FR23" s="383"/>
      <c r="FS23" s="383"/>
      <c r="FT23" s="383"/>
      <c r="FU23" s="383"/>
      <c r="FV23" s="383"/>
      <c r="FW23" s="383"/>
      <c r="FX23" s="383"/>
      <c r="FY23" s="383"/>
      <c r="FZ23" s="383"/>
      <c r="GA23" s="383"/>
      <c r="GB23" s="383"/>
      <c r="GC23" s="383"/>
      <c r="GD23" s="383"/>
      <c r="GE23" s="383"/>
      <c r="GF23" s="383"/>
      <c r="GG23" s="383"/>
      <c r="GH23" s="383"/>
      <c r="GI23" s="383"/>
      <c r="GJ23" s="383"/>
      <c r="GK23" s="383"/>
      <c r="GL23" s="383"/>
      <c r="GM23" s="383"/>
      <c r="GN23" s="383"/>
      <c r="GO23" s="383"/>
      <c r="GP23" s="383"/>
      <c r="GQ23" s="383"/>
      <c r="GR23" s="383"/>
      <c r="GS23" s="383"/>
      <c r="GT23" s="383"/>
      <c r="GU23" s="383"/>
      <c r="GV23" s="383"/>
      <c r="GW23" s="383"/>
      <c r="GX23" s="383"/>
      <c r="GY23" s="383"/>
      <c r="GZ23" s="383"/>
      <c r="HA23" s="383"/>
      <c r="HB23" s="383"/>
      <c r="HC23" s="383"/>
      <c r="HD23" s="383"/>
      <c r="HE23" s="383"/>
      <c r="HF23" s="383"/>
      <c r="HG23" s="383"/>
      <c r="HH23" s="383"/>
      <c r="HI23" s="383"/>
      <c r="HJ23" s="383"/>
      <c r="HK23" s="383"/>
      <c r="HL23" s="383"/>
      <c r="HM23" s="383"/>
      <c r="HN23" s="383"/>
      <c r="HO23" s="383"/>
      <c r="HP23" s="383"/>
      <c r="HQ23" s="383"/>
      <c r="HR23" s="383"/>
      <c r="HS23" s="383"/>
      <c r="HT23" s="383"/>
      <c r="HU23" s="383"/>
      <c r="HV23" s="383"/>
      <c r="HW23" s="383"/>
      <c r="HX23" s="383"/>
      <c r="HY23" s="383"/>
      <c r="HZ23" s="383"/>
      <c r="IA23" s="383"/>
      <c r="IB23" s="383"/>
      <c r="IC23" s="383"/>
      <c r="ID23" s="383"/>
      <c r="IE23" s="383"/>
      <c r="IF23" s="383"/>
      <c r="IG23" s="383"/>
      <c r="IH23" s="383"/>
      <c r="II23" s="383"/>
      <c r="IJ23" s="383"/>
      <c r="IK23" s="383"/>
      <c r="IL23" s="383"/>
      <c r="IM23" s="383"/>
      <c r="IN23" s="383"/>
      <c r="IO23" s="383"/>
      <c r="IP23" s="383"/>
      <c r="IQ23" s="383"/>
      <c r="IR23" s="383"/>
      <c r="IS23" s="383"/>
      <c r="IT23" s="383"/>
      <c r="IU23" s="383"/>
    </row>
    <row r="24" spans="1:255" s="310" customFormat="1" hidden="1" outlineLevel="1">
      <c r="A24" s="174"/>
      <c r="B24" s="336">
        <v>4</v>
      </c>
      <c r="C24" s="175"/>
      <c r="D24" s="168"/>
      <c r="E24" s="169"/>
      <c r="F24" s="172"/>
      <c r="G24" s="257"/>
      <c r="H24" s="170"/>
      <c r="I24" s="170"/>
      <c r="J24" s="170"/>
      <c r="K24" s="170"/>
      <c r="L24" s="170"/>
      <c r="M24" s="299"/>
      <c r="N24" s="170"/>
      <c r="O24" s="170"/>
      <c r="P24" s="299"/>
      <c r="Q24" s="206"/>
      <c r="R24" s="209"/>
      <c r="S24" s="382"/>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c r="BP24" s="383"/>
      <c r="BQ24" s="383"/>
      <c r="BR24" s="383"/>
      <c r="BS24" s="383"/>
      <c r="BT24" s="383"/>
      <c r="BU24" s="383"/>
      <c r="BV24" s="383"/>
      <c r="BW24" s="383"/>
      <c r="BX24" s="383"/>
      <c r="BY24" s="383"/>
      <c r="BZ24" s="383"/>
      <c r="CA24" s="383"/>
      <c r="CB24" s="383"/>
      <c r="CC24" s="383"/>
      <c r="CD24" s="383"/>
      <c r="CE24" s="383"/>
      <c r="CF24" s="383"/>
      <c r="CG24" s="383"/>
      <c r="CH24" s="383"/>
      <c r="CI24" s="383"/>
      <c r="CJ24" s="383"/>
      <c r="CK24" s="383"/>
      <c r="CL24" s="383"/>
      <c r="CM24" s="383"/>
      <c r="CN24" s="383"/>
      <c r="CO24" s="383"/>
      <c r="CP24" s="383"/>
      <c r="CQ24" s="383"/>
      <c r="CR24" s="383"/>
      <c r="CS24" s="383"/>
      <c r="CT24" s="383"/>
      <c r="CU24" s="383"/>
      <c r="CV24" s="383"/>
      <c r="CW24" s="383"/>
      <c r="CX24" s="383"/>
      <c r="CY24" s="383"/>
      <c r="CZ24" s="383"/>
      <c r="DA24" s="383"/>
      <c r="DB24" s="383"/>
      <c r="DC24" s="383"/>
      <c r="DD24" s="383"/>
      <c r="DE24" s="383"/>
      <c r="DF24" s="383"/>
      <c r="DG24" s="383"/>
      <c r="DH24" s="383"/>
      <c r="DI24" s="383"/>
      <c r="DJ24" s="383"/>
      <c r="DK24" s="383"/>
      <c r="DL24" s="383"/>
      <c r="DM24" s="383"/>
      <c r="DN24" s="383"/>
      <c r="DO24" s="383"/>
      <c r="DP24" s="383"/>
      <c r="DQ24" s="383"/>
      <c r="DR24" s="383"/>
      <c r="DS24" s="383"/>
      <c r="DT24" s="383"/>
      <c r="DU24" s="383"/>
      <c r="DV24" s="383"/>
      <c r="DW24" s="383"/>
      <c r="DX24" s="383"/>
      <c r="DY24" s="383"/>
      <c r="DZ24" s="383"/>
      <c r="EA24" s="383"/>
      <c r="EB24" s="383"/>
      <c r="EC24" s="383"/>
      <c r="ED24" s="383"/>
      <c r="EE24" s="383"/>
      <c r="EF24" s="383"/>
      <c r="EG24" s="383"/>
      <c r="EH24" s="383"/>
      <c r="EI24" s="383"/>
      <c r="EJ24" s="383"/>
      <c r="EK24" s="383"/>
      <c r="EL24" s="383"/>
      <c r="EM24" s="383"/>
      <c r="EN24" s="383"/>
      <c r="EO24" s="383"/>
      <c r="EP24" s="383"/>
      <c r="EQ24" s="383"/>
      <c r="ER24" s="383"/>
      <c r="ES24" s="383"/>
      <c r="ET24" s="383"/>
      <c r="EU24" s="383"/>
      <c r="EV24" s="383"/>
      <c r="EW24" s="383"/>
      <c r="EX24" s="383"/>
      <c r="EY24" s="383"/>
      <c r="EZ24" s="383"/>
      <c r="FA24" s="383"/>
      <c r="FB24" s="383"/>
      <c r="FC24" s="383"/>
      <c r="FD24" s="383"/>
      <c r="FE24" s="383"/>
      <c r="FF24" s="383"/>
      <c r="FG24" s="383"/>
      <c r="FH24" s="383"/>
      <c r="FI24" s="383"/>
      <c r="FJ24" s="383"/>
      <c r="FK24" s="383"/>
      <c r="FL24" s="383"/>
      <c r="FM24" s="383"/>
      <c r="FN24" s="383"/>
      <c r="FO24" s="383"/>
      <c r="FP24" s="383"/>
      <c r="FQ24" s="383"/>
      <c r="FR24" s="383"/>
      <c r="FS24" s="383"/>
      <c r="FT24" s="383"/>
      <c r="FU24" s="383"/>
      <c r="FV24" s="383"/>
      <c r="FW24" s="383"/>
      <c r="FX24" s="383"/>
      <c r="FY24" s="383"/>
      <c r="FZ24" s="383"/>
      <c r="GA24" s="383"/>
      <c r="GB24" s="383"/>
      <c r="GC24" s="383"/>
      <c r="GD24" s="383"/>
      <c r="GE24" s="383"/>
      <c r="GF24" s="383"/>
      <c r="GG24" s="383"/>
      <c r="GH24" s="383"/>
      <c r="GI24" s="383"/>
      <c r="GJ24" s="383"/>
      <c r="GK24" s="383"/>
      <c r="GL24" s="383"/>
      <c r="GM24" s="383"/>
      <c r="GN24" s="383"/>
      <c r="GO24" s="383"/>
      <c r="GP24" s="383"/>
      <c r="GQ24" s="383"/>
      <c r="GR24" s="383"/>
      <c r="GS24" s="383"/>
      <c r="GT24" s="383"/>
      <c r="GU24" s="383"/>
      <c r="GV24" s="383"/>
      <c r="GW24" s="383"/>
      <c r="GX24" s="383"/>
      <c r="GY24" s="383"/>
      <c r="GZ24" s="383"/>
      <c r="HA24" s="383"/>
      <c r="HB24" s="383"/>
      <c r="HC24" s="383"/>
      <c r="HD24" s="383"/>
      <c r="HE24" s="383"/>
      <c r="HF24" s="383"/>
      <c r="HG24" s="383"/>
      <c r="HH24" s="383"/>
      <c r="HI24" s="383"/>
      <c r="HJ24" s="383"/>
      <c r="HK24" s="383"/>
      <c r="HL24" s="383"/>
      <c r="HM24" s="383"/>
      <c r="HN24" s="383"/>
      <c r="HO24" s="383"/>
      <c r="HP24" s="383"/>
      <c r="HQ24" s="383"/>
      <c r="HR24" s="383"/>
      <c r="HS24" s="383"/>
      <c r="HT24" s="383"/>
      <c r="HU24" s="383"/>
      <c r="HV24" s="383"/>
      <c r="HW24" s="383"/>
      <c r="HX24" s="383"/>
      <c r="HY24" s="383"/>
      <c r="HZ24" s="383"/>
      <c r="IA24" s="383"/>
      <c r="IB24" s="383"/>
      <c r="IC24" s="383"/>
      <c r="ID24" s="383"/>
      <c r="IE24" s="383"/>
      <c r="IF24" s="383"/>
      <c r="IG24" s="383"/>
      <c r="IH24" s="383"/>
      <c r="II24" s="383"/>
      <c r="IJ24" s="383"/>
      <c r="IK24" s="383"/>
      <c r="IL24" s="383"/>
      <c r="IM24" s="383"/>
      <c r="IN24" s="383"/>
      <c r="IO24" s="383"/>
      <c r="IP24" s="383"/>
      <c r="IQ24" s="383"/>
      <c r="IR24" s="383"/>
      <c r="IS24" s="383"/>
      <c r="IT24" s="383"/>
      <c r="IU24" s="383"/>
    </row>
    <row r="25" spans="1:255" s="310" customFormat="1" hidden="1" outlineLevel="1">
      <c r="A25" s="174"/>
      <c r="B25" s="336">
        <v>5</v>
      </c>
      <c r="C25" s="175"/>
      <c r="D25" s="168"/>
      <c r="E25" s="169"/>
      <c r="F25" s="169"/>
      <c r="G25" s="257"/>
      <c r="H25" s="170"/>
      <c r="I25" s="170"/>
      <c r="J25" s="170"/>
      <c r="K25" s="170"/>
      <c r="L25" s="170"/>
      <c r="M25" s="299"/>
      <c r="N25" s="170"/>
      <c r="O25" s="170"/>
      <c r="P25" s="299"/>
      <c r="Q25" s="206"/>
      <c r="R25" s="209"/>
      <c r="S25" s="382"/>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c r="BP25" s="383"/>
      <c r="BQ25" s="383"/>
      <c r="BR25" s="383"/>
      <c r="BS25" s="383"/>
      <c r="BT25" s="383"/>
      <c r="BU25" s="383"/>
      <c r="BV25" s="383"/>
      <c r="BW25" s="383"/>
      <c r="BX25" s="383"/>
      <c r="BY25" s="383"/>
      <c r="BZ25" s="383"/>
      <c r="CA25" s="383"/>
      <c r="CB25" s="383"/>
      <c r="CC25" s="383"/>
      <c r="CD25" s="383"/>
      <c r="CE25" s="383"/>
      <c r="CF25" s="383"/>
      <c r="CG25" s="383"/>
      <c r="CH25" s="383"/>
      <c r="CI25" s="383"/>
      <c r="CJ25" s="383"/>
      <c r="CK25" s="383"/>
      <c r="CL25" s="383"/>
      <c r="CM25" s="383"/>
      <c r="CN25" s="383"/>
      <c r="CO25" s="383"/>
      <c r="CP25" s="383"/>
      <c r="CQ25" s="383"/>
      <c r="CR25" s="383"/>
      <c r="CS25" s="383"/>
      <c r="CT25" s="383"/>
      <c r="CU25" s="383"/>
      <c r="CV25" s="383"/>
      <c r="CW25" s="383"/>
      <c r="CX25" s="383"/>
      <c r="CY25" s="383"/>
      <c r="CZ25" s="383"/>
      <c r="DA25" s="383"/>
      <c r="DB25" s="383"/>
      <c r="DC25" s="383"/>
      <c r="DD25" s="383"/>
      <c r="DE25" s="383"/>
      <c r="DF25" s="383"/>
      <c r="DG25" s="383"/>
      <c r="DH25" s="383"/>
      <c r="DI25" s="383"/>
      <c r="DJ25" s="383"/>
      <c r="DK25" s="383"/>
      <c r="DL25" s="383"/>
      <c r="DM25" s="383"/>
      <c r="DN25" s="383"/>
      <c r="DO25" s="383"/>
      <c r="DP25" s="383"/>
      <c r="DQ25" s="383"/>
      <c r="DR25" s="383"/>
      <c r="DS25" s="383"/>
      <c r="DT25" s="383"/>
      <c r="DU25" s="383"/>
      <c r="DV25" s="383"/>
      <c r="DW25" s="383"/>
      <c r="DX25" s="383"/>
      <c r="DY25" s="383"/>
      <c r="DZ25" s="383"/>
      <c r="EA25" s="383"/>
      <c r="EB25" s="383"/>
      <c r="EC25" s="383"/>
      <c r="ED25" s="383"/>
      <c r="EE25" s="383"/>
      <c r="EF25" s="383"/>
      <c r="EG25" s="383"/>
      <c r="EH25" s="383"/>
      <c r="EI25" s="383"/>
      <c r="EJ25" s="383"/>
      <c r="EK25" s="383"/>
      <c r="EL25" s="383"/>
      <c r="EM25" s="383"/>
      <c r="EN25" s="383"/>
      <c r="EO25" s="383"/>
      <c r="EP25" s="383"/>
      <c r="EQ25" s="383"/>
      <c r="ER25" s="383"/>
      <c r="ES25" s="383"/>
      <c r="ET25" s="383"/>
      <c r="EU25" s="383"/>
      <c r="EV25" s="383"/>
      <c r="EW25" s="383"/>
      <c r="EX25" s="383"/>
      <c r="EY25" s="383"/>
      <c r="EZ25" s="383"/>
      <c r="FA25" s="383"/>
      <c r="FB25" s="383"/>
      <c r="FC25" s="383"/>
      <c r="FD25" s="383"/>
      <c r="FE25" s="383"/>
      <c r="FF25" s="383"/>
      <c r="FG25" s="383"/>
      <c r="FH25" s="383"/>
      <c r="FI25" s="383"/>
      <c r="FJ25" s="383"/>
      <c r="FK25" s="383"/>
      <c r="FL25" s="383"/>
      <c r="FM25" s="383"/>
      <c r="FN25" s="383"/>
      <c r="FO25" s="383"/>
      <c r="FP25" s="383"/>
      <c r="FQ25" s="383"/>
      <c r="FR25" s="383"/>
      <c r="FS25" s="383"/>
      <c r="FT25" s="383"/>
      <c r="FU25" s="383"/>
      <c r="FV25" s="383"/>
      <c r="FW25" s="383"/>
      <c r="FX25" s="383"/>
      <c r="FY25" s="383"/>
      <c r="FZ25" s="383"/>
      <c r="GA25" s="383"/>
      <c r="GB25" s="383"/>
      <c r="GC25" s="383"/>
      <c r="GD25" s="383"/>
      <c r="GE25" s="383"/>
      <c r="GF25" s="383"/>
      <c r="GG25" s="383"/>
      <c r="GH25" s="383"/>
      <c r="GI25" s="383"/>
      <c r="GJ25" s="383"/>
      <c r="GK25" s="383"/>
      <c r="GL25" s="383"/>
      <c r="GM25" s="383"/>
      <c r="GN25" s="383"/>
      <c r="GO25" s="383"/>
      <c r="GP25" s="383"/>
      <c r="GQ25" s="383"/>
      <c r="GR25" s="383"/>
      <c r="GS25" s="383"/>
      <c r="GT25" s="383"/>
      <c r="GU25" s="383"/>
      <c r="GV25" s="383"/>
      <c r="GW25" s="383"/>
      <c r="GX25" s="383"/>
      <c r="GY25" s="383"/>
      <c r="GZ25" s="383"/>
      <c r="HA25" s="383"/>
      <c r="HB25" s="383"/>
      <c r="HC25" s="383"/>
      <c r="HD25" s="383"/>
      <c r="HE25" s="383"/>
      <c r="HF25" s="383"/>
      <c r="HG25" s="383"/>
      <c r="HH25" s="383"/>
      <c r="HI25" s="383"/>
      <c r="HJ25" s="383"/>
      <c r="HK25" s="383"/>
      <c r="HL25" s="383"/>
      <c r="HM25" s="383"/>
      <c r="HN25" s="383"/>
      <c r="HO25" s="383"/>
      <c r="HP25" s="383"/>
      <c r="HQ25" s="383"/>
      <c r="HR25" s="383"/>
      <c r="HS25" s="383"/>
      <c r="HT25" s="383"/>
      <c r="HU25" s="383"/>
      <c r="HV25" s="383"/>
      <c r="HW25" s="383"/>
      <c r="HX25" s="383"/>
      <c r="HY25" s="383"/>
      <c r="HZ25" s="383"/>
      <c r="IA25" s="383"/>
      <c r="IB25" s="383"/>
      <c r="IC25" s="383"/>
      <c r="ID25" s="383"/>
      <c r="IE25" s="383"/>
      <c r="IF25" s="383"/>
      <c r="IG25" s="383"/>
      <c r="IH25" s="383"/>
      <c r="II25" s="383"/>
      <c r="IJ25" s="383"/>
      <c r="IK25" s="383"/>
      <c r="IL25" s="383"/>
      <c r="IM25" s="383"/>
      <c r="IN25" s="383"/>
      <c r="IO25" s="383"/>
      <c r="IP25" s="383"/>
      <c r="IQ25" s="383"/>
      <c r="IR25" s="383"/>
      <c r="IS25" s="383"/>
      <c r="IT25" s="383"/>
      <c r="IU25" s="383"/>
    </row>
    <row r="26" spans="1:255" s="310" customFormat="1" hidden="1" outlineLevel="1">
      <c r="A26" s="174"/>
      <c r="B26" s="336">
        <v>6</v>
      </c>
      <c r="C26" s="175"/>
      <c r="D26" s="168"/>
      <c r="E26" s="169"/>
      <c r="F26" s="169"/>
      <c r="G26" s="257"/>
      <c r="H26" s="170"/>
      <c r="I26" s="170"/>
      <c r="J26" s="170"/>
      <c r="K26" s="170"/>
      <c r="L26" s="170"/>
      <c r="M26" s="299"/>
      <c r="N26" s="170"/>
      <c r="O26" s="170"/>
      <c r="P26" s="299"/>
      <c r="Q26" s="206"/>
      <c r="R26" s="209"/>
      <c r="S26" s="382"/>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383"/>
      <c r="BC26" s="383"/>
      <c r="BD26" s="383"/>
      <c r="BE26" s="383"/>
      <c r="BF26" s="383"/>
      <c r="BG26" s="383"/>
      <c r="BH26" s="383"/>
      <c r="BI26" s="383"/>
      <c r="BJ26" s="383"/>
      <c r="BK26" s="383"/>
      <c r="BL26" s="383"/>
      <c r="BM26" s="383"/>
      <c r="BN26" s="383"/>
      <c r="BO26" s="383"/>
      <c r="BP26" s="383"/>
      <c r="BQ26" s="383"/>
      <c r="BR26" s="383"/>
      <c r="BS26" s="383"/>
      <c r="BT26" s="383"/>
      <c r="BU26" s="383"/>
      <c r="BV26" s="383"/>
      <c r="BW26" s="383"/>
      <c r="BX26" s="383"/>
      <c r="BY26" s="383"/>
      <c r="BZ26" s="383"/>
      <c r="CA26" s="383"/>
      <c r="CB26" s="383"/>
      <c r="CC26" s="383"/>
      <c r="CD26" s="383"/>
      <c r="CE26" s="383"/>
      <c r="CF26" s="383"/>
      <c r="CG26" s="383"/>
      <c r="CH26" s="383"/>
      <c r="CI26" s="383"/>
      <c r="CJ26" s="383"/>
      <c r="CK26" s="383"/>
      <c r="CL26" s="383"/>
      <c r="CM26" s="383"/>
      <c r="CN26" s="383"/>
      <c r="CO26" s="383"/>
      <c r="CP26" s="383"/>
      <c r="CQ26" s="383"/>
      <c r="CR26" s="383"/>
      <c r="CS26" s="383"/>
      <c r="CT26" s="383"/>
      <c r="CU26" s="383"/>
      <c r="CV26" s="383"/>
      <c r="CW26" s="383"/>
      <c r="CX26" s="383"/>
      <c r="CY26" s="383"/>
      <c r="CZ26" s="383"/>
      <c r="DA26" s="383"/>
      <c r="DB26" s="383"/>
      <c r="DC26" s="383"/>
      <c r="DD26" s="383"/>
      <c r="DE26" s="383"/>
      <c r="DF26" s="383"/>
      <c r="DG26" s="383"/>
      <c r="DH26" s="383"/>
      <c r="DI26" s="383"/>
      <c r="DJ26" s="383"/>
      <c r="DK26" s="383"/>
      <c r="DL26" s="383"/>
      <c r="DM26" s="383"/>
      <c r="DN26" s="383"/>
      <c r="DO26" s="383"/>
      <c r="DP26" s="383"/>
      <c r="DQ26" s="383"/>
      <c r="DR26" s="383"/>
      <c r="DS26" s="383"/>
      <c r="DT26" s="383"/>
      <c r="DU26" s="383"/>
      <c r="DV26" s="383"/>
      <c r="DW26" s="383"/>
      <c r="DX26" s="383"/>
      <c r="DY26" s="383"/>
      <c r="DZ26" s="383"/>
      <c r="EA26" s="383"/>
      <c r="EB26" s="383"/>
      <c r="EC26" s="383"/>
      <c r="ED26" s="383"/>
      <c r="EE26" s="383"/>
      <c r="EF26" s="383"/>
      <c r="EG26" s="383"/>
      <c r="EH26" s="383"/>
      <c r="EI26" s="383"/>
      <c r="EJ26" s="383"/>
      <c r="EK26" s="383"/>
      <c r="EL26" s="383"/>
      <c r="EM26" s="383"/>
      <c r="EN26" s="383"/>
      <c r="EO26" s="383"/>
      <c r="EP26" s="383"/>
      <c r="EQ26" s="383"/>
      <c r="ER26" s="383"/>
      <c r="ES26" s="383"/>
      <c r="ET26" s="383"/>
      <c r="EU26" s="383"/>
      <c r="EV26" s="383"/>
      <c r="EW26" s="383"/>
      <c r="EX26" s="383"/>
      <c r="EY26" s="383"/>
      <c r="EZ26" s="383"/>
      <c r="FA26" s="383"/>
      <c r="FB26" s="383"/>
      <c r="FC26" s="383"/>
      <c r="FD26" s="383"/>
      <c r="FE26" s="383"/>
      <c r="FF26" s="383"/>
      <c r="FG26" s="383"/>
      <c r="FH26" s="383"/>
      <c r="FI26" s="383"/>
      <c r="FJ26" s="383"/>
      <c r="FK26" s="383"/>
      <c r="FL26" s="383"/>
      <c r="FM26" s="383"/>
      <c r="FN26" s="383"/>
      <c r="FO26" s="383"/>
      <c r="FP26" s="383"/>
      <c r="FQ26" s="383"/>
      <c r="FR26" s="383"/>
      <c r="FS26" s="383"/>
      <c r="FT26" s="383"/>
      <c r="FU26" s="383"/>
      <c r="FV26" s="383"/>
      <c r="FW26" s="383"/>
      <c r="FX26" s="383"/>
      <c r="FY26" s="383"/>
      <c r="FZ26" s="383"/>
      <c r="GA26" s="383"/>
      <c r="GB26" s="383"/>
      <c r="GC26" s="383"/>
      <c r="GD26" s="383"/>
      <c r="GE26" s="383"/>
      <c r="GF26" s="383"/>
      <c r="GG26" s="383"/>
      <c r="GH26" s="383"/>
      <c r="GI26" s="383"/>
      <c r="GJ26" s="383"/>
      <c r="GK26" s="383"/>
      <c r="GL26" s="383"/>
      <c r="GM26" s="383"/>
      <c r="GN26" s="383"/>
      <c r="GO26" s="383"/>
      <c r="GP26" s="383"/>
      <c r="GQ26" s="383"/>
      <c r="GR26" s="383"/>
      <c r="GS26" s="383"/>
      <c r="GT26" s="383"/>
      <c r="GU26" s="383"/>
      <c r="GV26" s="383"/>
      <c r="GW26" s="383"/>
      <c r="GX26" s="383"/>
      <c r="GY26" s="383"/>
      <c r="GZ26" s="383"/>
      <c r="HA26" s="383"/>
      <c r="HB26" s="383"/>
      <c r="HC26" s="383"/>
      <c r="HD26" s="383"/>
      <c r="HE26" s="383"/>
      <c r="HF26" s="383"/>
      <c r="HG26" s="383"/>
      <c r="HH26" s="383"/>
      <c r="HI26" s="383"/>
      <c r="HJ26" s="383"/>
      <c r="HK26" s="383"/>
      <c r="HL26" s="383"/>
      <c r="HM26" s="383"/>
      <c r="HN26" s="383"/>
      <c r="HO26" s="383"/>
      <c r="HP26" s="383"/>
      <c r="HQ26" s="383"/>
      <c r="HR26" s="383"/>
      <c r="HS26" s="383"/>
      <c r="HT26" s="383"/>
      <c r="HU26" s="383"/>
      <c r="HV26" s="383"/>
      <c r="HW26" s="383"/>
      <c r="HX26" s="383"/>
      <c r="HY26" s="383"/>
      <c r="HZ26" s="383"/>
      <c r="IA26" s="383"/>
      <c r="IB26" s="383"/>
      <c r="IC26" s="383"/>
      <c r="ID26" s="383"/>
      <c r="IE26" s="383"/>
      <c r="IF26" s="383"/>
      <c r="IG26" s="383"/>
      <c r="IH26" s="383"/>
      <c r="II26" s="383"/>
      <c r="IJ26" s="383"/>
      <c r="IK26" s="383"/>
      <c r="IL26" s="383"/>
      <c r="IM26" s="383"/>
      <c r="IN26" s="383"/>
      <c r="IO26" s="383"/>
      <c r="IP26" s="383"/>
      <c r="IQ26" s="383"/>
      <c r="IR26" s="383"/>
      <c r="IS26" s="383"/>
      <c r="IT26" s="383"/>
      <c r="IU26" s="383"/>
    </row>
    <row r="27" spans="1:255" s="310" customFormat="1" hidden="1" outlineLevel="1">
      <c r="A27" s="174"/>
      <c r="B27" s="336">
        <v>7</v>
      </c>
      <c r="C27" s="175"/>
      <c r="D27" s="168"/>
      <c r="E27" s="169"/>
      <c r="F27" s="169"/>
      <c r="G27" s="257"/>
      <c r="H27" s="170"/>
      <c r="I27" s="170"/>
      <c r="J27" s="170"/>
      <c r="K27" s="170"/>
      <c r="L27" s="170"/>
      <c r="M27" s="299"/>
      <c r="N27" s="170"/>
      <c r="O27" s="170"/>
      <c r="P27" s="299"/>
      <c r="Q27" s="206"/>
      <c r="R27" s="209"/>
      <c r="S27" s="382"/>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c r="BP27" s="383"/>
      <c r="BQ27" s="383"/>
      <c r="BR27" s="383"/>
      <c r="BS27" s="383"/>
      <c r="BT27" s="383"/>
      <c r="BU27" s="383"/>
      <c r="BV27" s="383"/>
      <c r="BW27" s="383"/>
      <c r="BX27" s="383"/>
      <c r="BY27" s="383"/>
      <c r="BZ27" s="383"/>
      <c r="CA27" s="383"/>
      <c r="CB27" s="383"/>
      <c r="CC27" s="383"/>
      <c r="CD27" s="383"/>
      <c r="CE27" s="383"/>
      <c r="CF27" s="383"/>
      <c r="CG27" s="383"/>
      <c r="CH27" s="383"/>
      <c r="CI27" s="383"/>
      <c r="CJ27" s="383"/>
      <c r="CK27" s="383"/>
      <c r="CL27" s="383"/>
      <c r="CM27" s="383"/>
      <c r="CN27" s="383"/>
      <c r="CO27" s="383"/>
      <c r="CP27" s="383"/>
      <c r="CQ27" s="383"/>
      <c r="CR27" s="383"/>
      <c r="CS27" s="383"/>
      <c r="CT27" s="383"/>
      <c r="CU27" s="383"/>
      <c r="CV27" s="383"/>
      <c r="CW27" s="383"/>
      <c r="CX27" s="383"/>
      <c r="CY27" s="383"/>
      <c r="CZ27" s="383"/>
      <c r="DA27" s="383"/>
      <c r="DB27" s="383"/>
      <c r="DC27" s="383"/>
      <c r="DD27" s="383"/>
      <c r="DE27" s="383"/>
      <c r="DF27" s="383"/>
      <c r="DG27" s="383"/>
      <c r="DH27" s="383"/>
      <c r="DI27" s="383"/>
      <c r="DJ27" s="383"/>
      <c r="DK27" s="383"/>
      <c r="DL27" s="383"/>
      <c r="DM27" s="383"/>
      <c r="DN27" s="383"/>
      <c r="DO27" s="383"/>
      <c r="DP27" s="383"/>
      <c r="DQ27" s="383"/>
      <c r="DR27" s="383"/>
      <c r="DS27" s="383"/>
      <c r="DT27" s="383"/>
      <c r="DU27" s="383"/>
      <c r="DV27" s="383"/>
      <c r="DW27" s="383"/>
      <c r="DX27" s="383"/>
      <c r="DY27" s="383"/>
      <c r="DZ27" s="383"/>
      <c r="EA27" s="383"/>
      <c r="EB27" s="383"/>
      <c r="EC27" s="383"/>
      <c r="ED27" s="383"/>
      <c r="EE27" s="383"/>
      <c r="EF27" s="383"/>
      <c r="EG27" s="383"/>
      <c r="EH27" s="383"/>
      <c r="EI27" s="383"/>
      <c r="EJ27" s="383"/>
      <c r="EK27" s="383"/>
      <c r="EL27" s="383"/>
      <c r="EM27" s="383"/>
      <c r="EN27" s="383"/>
      <c r="EO27" s="383"/>
      <c r="EP27" s="383"/>
      <c r="EQ27" s="383"/>
      <c r="ER27" s="383"/>
      <c r="ES27" s="383"/>
      <c r="ET27" s="383"/>
      <c r="EU27" s="383"/>
      <c r="EV27" s="383"/>
      <c r="EW27" s="383"/>
      <c r="EX27" s="383"/>
      <c r="EY27" s="383"/>
      <c r="EZ27" s="383"/>
      <c r="FA27" s="383"/>
      <c r="FB27" s="383"/>
      <c r="FC27" s="383"/>
      <c r="FD27" s="383"/>
      <c r="FE27" s="383"/>
      <c r="FF27" s="383"/>
      <c r="FG27" s="383"/>
      <c r="FH27" s="383"/>
      <c r="FI27" s="383"/>
      <c r="FJ27" s="383"/>
      <c r="FK27" s="383"/>
      <c r="FL27" s="383"/>
      <c r="FM27" s="383"/>
      <c r="FN27" s="383"/>
      <c r="FO27" s="383"/>
      <c r="FP27" s="383"/>
      <c r="FQ27" s="383"/>
      <c r="FR27" s="383"/>
      <c r="FS27" s="383"/>
      <c r="FT27" s="383"/>
      <c r="FU27" s="383"/>
      <c r="FV27" s="383"/>
      <c r="FW27" s="383"/>
      <c r="FX27" s="383"/>
      <c r="FY27" s="383"/>
      <c r="FZ27" s="383"/>
      <c r="GA27" s="383"/>
      <c r="GB27" s="383"/>
      <c r="GC27" s="383"/>
      <c r="GD27" s="383"/>
      <c r="GE27" s="383"/>
      <c r="GF27" s="383"/>
      <c r="GG27" s="383"/>
      <c r="GH27" s="383"/>
      <c r="GI27" s="383"/>
      <c r="GJ27" s="383"/>
      <c r="GK27" s="383"/>
      <c r="GL27" s="383"/>
      <c r="GM27" s="383"/>
      <c r="GN27" s="383"/>
      <c r="GO27" s="383"/>
      <c r="GP27" s="383"/>
      <c r="GQ27" s="383"/>
      <c r="GR27" s="383"/>
      <c r="GS27" s="383"/>
      <c r="GT27" s="383"/>
      <c r="GU27" s="383"/>
      <c r="GV27" s="383"/>
      <c r="GW27" s="383"/>
      <c r="GX27" s="383"/>
      <c r="GY27" s="383"/>
      <c r="GZ27" s="383"/>
      <c r="HA27" s="383"/>
      <c r="HB27" s="383"/>
      <c r="HC27" s="383"/>
      <c r="HD27" s="383"/>
      <c r="HE27" s="383"/>
      <c r="HF27" s="383"/>
      <c r="HG27" s="383"/>
      <c r="HH27" s="383"/>
      <c r="HI27" s="383"/>
      <c r="HJ27" s="383"/>
      <c r="HK27" s="383"/>
      <c r="HL27" s="383"/>
      <c r="HM27" s="383"/>
      <c r="HN27" s="383"/>
      <c r="HO27" s="383"/>
      <c r="HP27" s="383"/>
      <c r="HQ27" s="383"/>
      <c r="HR27" s="383"/>
      <c r="HS27" s="383"/>
      <c r="HT27" s="383"/>
      <c r="HU27" s="383"/>
      <c r="HV27" s="383"/>
      <c r="HW27" s="383"/>
      <c r="HX27" s="383"/>
      <c r="HY27" s="383"/>
      <c r="HZ27" s="383"/>
      <c r="IA27" s="383"/>
      <c r="IB27" s="383"/>
      <c r="IC27" s="383"/>
      <c r="ID27" s="383"/>
      <c r="IE27" s="383"/>
      <c r="IF27" s="383"/>
      <c r="IG27" s="383"/>
      <c r="IH27" s="383"/>
      <c r="II27" s="383"/>
      <c r="IJ27" s="383"/>
      <c r="IK27" s="383"/>
      <c r="IL27" s="383"/>
      <c r="IM27" s="383"/>
      <c r="IN27" s="383"/>
      <c r="IO27" s="383"/>
      <c r="IP27" s="383"/>
      <c r="IQ27" s="383"/>
      <c r="IR27" s="383"/>
      <c r="IS27" s="383"/>
      <c r="IT27" s="383"/>
      <c r="IU27" s="383"/>
    </row>
    <row r="28" spans="1:255"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c r="BP28" s="383"/>
      <c r="BQ28" s="383"/>
      <c r="BR28" s="383"/>
      <c r="BS28" s="383"/>
      <c r="BT28" s="383"/>
      <c r="BU28" s="383"/>
      <c r="BV28" s="383"/>
      <c r="BW28" s="383"/>
      <c r="BX28" s="383"/>
      <c r="BY28" s="383"/>
      <c r="BZ28" s="383"/>
      <c r="CA28" s="383"/>
      <c r="CB28" s="383"/>
      <c r="CC28" s="383"/>
      <c r="CD28" s="383"/>
      <c r="CE28" s="383"/>
      <c r="CF28" s="383"/>
      <c r="CG28" s="383"/>
      <c r="CH28" s="383"/>
      <c r="CI28" s="383"/>
      <c r="CJ28" s="383"/>
      <c r="CK28" s="383"/>
      <c r="CL28" s="383"/>
      <c r="CM28" s="383"/>
      <c r="CN28" s="383"/>
      <c r="CO28" s="383"/>
      <c r="CP28" s="383"/>
      <c r="CQ28" s="383"/>
      <c r="CR28" s="383"/>
      <c r="CS28" s="383"/>
      <c r="CT28" s="383"/>
      <c r="CU28" s="383"/>
      <c r="CV28" s="383"/>
      <c r="CW28" s="383"/>
      <c r="CX28" s="383"/>
      <c r="CY28" s="383"/>
      <c r="CZ28" s="383"/>
      <c r="DA28" s="383"/>
      <c r="DB28" s="383"/>
      <c r="DC28" s="383"/>
      <c r="DD28" s="383"/>
      <c r="DE28" s="383"/>
      <c r="DF28" s="383"/>
      <c r="DG28" s="383"/>
      <c r="DH28" s="383"/>
      <c r="DI28" s="383"/>
      <c r="DJ28" s="383"/>
      <c r="DK28" s="383"/>
      <c r="DL28" s="383"/>
      <c r="DM28" s="383"/>
      <c r="DN28" s="383"/>
      <c r="DO28" s="383"/>
      <c r="DP28" s="383"/>
      <c r="DQ28" s="383"/>
      <c r="DR28" s="383"/>
      <c r="DS28" s="383"/>
      <c r="DT28" s="383"/>
      <c r="DU28" s="383"/>
      <c r="DV28" s="383"/>
      <c r="DW28" s="383"/>
      <c r="DX28" s="383"/>
      <c r="DY28" s="383"/>
      <c r="DZ28" s="383"/>
      <c r="EA28" s="383"/>
      <c r="EB28" s="383"/>
      <c r="EC28" s="383"/>
      <c r="ED28" s="383"/>
      <c r="EE28" s="383"/>
      <c r="EF28" s="383"/>
      <c r="EG28" s="383"/>
      <c r="EH28" s="383"/>
      <c r="EI28" s="383"/>
      <c r="EJ28" s="383"/>
      <c r="EK28" s="383"/>
      <c r="EL28" s="383"/>
      <c r="EM28" s="383"/>
      <c r="EN28" s="383"/>
      <c r="EO28" s="383"/>
      <c r="EP28" s="383"/>
      <c r="EQ28" s="383"/>
      <c r="ER28" s="383"/>
      <c r="ES28" s="383"/>
      <c r="ET28" s="383"/>
      <c r="EU28" s="383"/>
      <c r="EV28" s="383"/>
      <c r="EW28" s="383"/>
      <c r="EX28" s="383"/>
      <c r="EY28" s="383"/>
      <c r="EZ28" s="383"/>
      <c r="FA28" s="383"/>
      <c r="FB28" s="383"/>
      <c r="FC28" s="383"/>
      <c r="FD28" s="383"/>
      <c r="FE28" s="383"/>
      <c r="FF28" s="383"/>
      <c r="FG28" s="383"/>
      <c r="FH28" s="383"/>
      <c r="FI28" s="383"/>
      <c r="FJ28" s="383"/>
      <c r="FK28" s="383"/>
      <c r="FL28" s="383"/>
      <c r="FM28" s="383"/>
      <c r="FN28" s="383"/>
      <c r="FO28" s="383"/>
      <c r="FP28" s="383"/>
      <c r="FQ28" s="383"/>
      <c r="FR28" s="383"/>
      <c r="FS28" s="383"/>
      <c r="FT28" s="383"/>
      <c r="FU28" s="383"/>
      <c r="FV28" s="383"/>
      <c r="FW28" s="383"/>
      <c r="FX28" s="383"/>
      <c r="FY28" s="383"/>
      <c r="FZ28" s="383"/>
      <c r="GA28" s="383"/>
      <c r="GB28" s="383"/>
      <c r="GC28" s="383"/>
      <c r="GD28" s="383"/>
      <c r="GE28" s="383"/>
      <c r="GF28" s="383"/>
      <c r="GG28" s="383"/>
      <c r="GH28" s="383"/>
      <c r="GI28" s="383"/>
      <c r="GJ28" s="383"/>
      <c r="GK28" s="383"/>
      <c r="GL28" s="383"/>
      <c r="GM28" s="383"/>
      <c r="GN28" s="383"/>
      <c r="GO28" s="383"/>
      <c r="GP28" s="383"/>
      <c r="GQ28" s="383"/>
      <c r="GR28" s="383"/>
      <c r="GS28" s="383"/>
      <c r="GT28" s="383"/>
      <c r="GU28" s="383"/>
      <c r="GV28" s="383"/>
      <c r="GW28" s="383"/>
      <c r="GX28" s="383"/>
      <c r="GY28" s="383"/>
      <c r="GZ28" s="383"/>
      <c r="HA28" s="383"/>
      <c r="HB28" s="383"/>
      <c r="HC28" s="383"/>
      <c r="HD28" s="383"/>
      <c r="HE28" s="383"/>
      <c r="HF28" s="383"/>
      <c r="HG28" s="383"/>
      <c r="HH28" s="383"/>
      <c r="HI28" s="383"/>
      <c r="HJ28" s="383"/>
      <c r="HK28" s="383"/>
      <c r="HL28" s="383"/>
      <c r="HM28" s="383"/>
      <c r="HN28" s="383"/>
      <c r="HO28" s="383"/>
      <c r="HP28" s="383"/>
      <c r="HQ28" s="383"/>
      <c r="HR28" s="383"/>
      <c r="HS28" s="383"/>
      <c r="HT28" s="383"/>
      <c r="HU28" s="383"/>
      <c r="HV28" s="383"/>
      <c r="HW28" s="383"/>
      <c r="HX28" s="383"/>
      <c r="HY28" s="383"/>
      <c r="HZ28" s="383"/>
      <c r="IA28" s="383"/>
      <c r="IB28" s="383"/>
      <c r="IC28" s="383"/>
      <c r="ID28" s="383"/>
      <c r="IE28" s="383"/>
      <c r="IF28" s="383"/>
      <c r="IG28" s="383"/>
      <c r="IH28" s="383"/>
      <c r="II28" s="383"/>
      <c r="IJ28" s="383"/>
      <c r="IK28" s="383"/>
      <c r="IL28" s="383"/>
      <c r="IM28" s="383"/>
      <c r="IN28" s="383"/>
      <c r="IO28" s="383"/>
      <c r="IP28" s="383"/>
      <c r="IQ28" s="383"/>
      <c r="IR28" s="383"/>
      <c r="IS28" s="383"/>
      <c r="IT28" s="383"/>
      <c r="IU28" s="383"/>
    </row>
    <row r="29" spans="1:255" s="309" customFormat="1" ht="20.25" collapsed="1">
      <c r="A29" s="250"/>
      <c r="B29" s="358" t="s">
        <v>366</v>
      </c>
      <c r="C29" s="360" t="s">
        <v>232</v>
      </c>
      <c r="D29" s="293"/>
      <c r="E29" s="294"/>
      <c r="F29" s="294"/>
      <c r="G29" s="29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95"/>
      <c r="Q29" s="443" t="str">
        <f>IF(COUNTA(Q32:Q40)=0,"",COUNTA(Q32:Q40))</f>
        <v/>
      </c>
      <c r="R29" s="229"/>
      <c r="S29" s="351">
        <f>IF(R29=Instructions!$B$25,Instructions!$C$25,IF(R29=Instructions!$B$26,Instructions!$C$26,IF(R29=Instructions!$B$27,Instructions!$C$27,0)))</f>
        <v>0</v>
      </c>
      <c r="T29" s="379"/>
      <c r="U29" s="379"/>
      <c r="V29" s="379"/>
      <c r="W29" s="379"/>
      <c r="X29" s="379"/>
      <c r="Y29" s="379"/>
      <c r="Z29" s="379"/>
      <c r="AA29" s="379"/>
      <c r="AB29" s="379"/>
      <c r="AC29" s="379"/>
      <c r="AD29" s="379"/>
      <c r="AE29" s="379"/>
      <c r="AF29" s="379"/>
      <c r="AG29" s="379"/>
      <c r="AH29" s="379"/>
      <c r="AI29" s="379"/>
      <c r="AJ29" s="379"/>
      <c r="AK29" s="379"/>
      <c r="AL29" s="379"/>
      <c r="AM29" s="379"/>
      <c r="AN29" s="379"/>
      <c r="AO29" s="379"/>
      <c r="AP29" s="379"/>
      <c r="AQ29" s="379"/>
      <c r="AR29" s="379"/>
      <c r="AS29" s="379"/>
      <c r="AT29" s="379"/>
      <c r="AU29" s="379"/>
      <c r="AV29" s="379"/>
      <c r="AW29" s="379"/>
      <c r="AX29" s="379"/>
      <c r="AY29" s="379"/>
      <c r="AZ29" s="379"/>
      <c r="BA29" s="379"/>
      <c r="BB29" s="379"/>
      <c r="BC29" s="379"/>
      <c r="BD29" s="379"/>
      <c r="BE29" s="379"/>
      <c r="BF29" s="379"/>
      <c r="BG29" s="379"/>
      <c r="BH29" s="379"/>
      <c r="BI29" s="379"/>
      <c r="BJ29" s="379"/>
      <c r="BK29" s="379"/>
      <c r="BL29" s="379"/>
      <c r="BM29" s="379"/>
      <c r="BN29" s="379"/>
      <c r="BO29" s="379"/>
      <c r="BP29" s="379"/>
      <c r="BQ29" s="379"/>
      <c r="BR29" s="379"/>
      <c r="BS29" s="379"/>
      <c r="BT29" s="379"/>
      <c r="BU29" s="379"/>
      <c r="BV29" s="379"/>
      <c r="BW29" s="379"/>
      <c r="BX29" s="379"/>
      <c r="BY29" s="379"/>
      <c r="BZ29" s="379"/>
      <c r="CA29" s="379"/>
      <c r="CB29" s="379"/>
      <c r="CC29" s="379"/>
      <c r="CD29" s="379"/>
      <c r="CE29" s="379"/>
      <c r="CF29" s="379"/>
      <c r="CG29" s="379"/>
      <c r="CH29" s="379"/>
      <c r="CI29" s="379"/>
      <c r="CJ29" s="379"/>
      <c r="CK29" s="379"/>
      <c r="CL29" s="379"/>
      <c r="CM29" s="379"/>
      <c r="CN29" s="379"/>
      <c r="CO29" s="379"/>
      <c r="CP29" s="379"/>
      <c r="CQ29" s="379"/>
      <c r="CR29" s="379"/>
      <c r="CS29" s="379"/>
      <c r="CT29" s="379"/>
      <c r="CU29" s="379"/>
      <c r="CV29" s="379"/>
      <c r="CW29" s="379"/>
      <c r="CX29" s="379"/>
      <c r="CY29" s="379"/>
      <c r="CZ29" s="379"/>
      <c r="DA29" s="379"/>
      <c r="DB29" s="379"/>
      <c r="DC29" s="379"/>
      <c r="DD29" s="379"/>
      <c r="DE29" s="379"/>
      <c r="DF29" s="379"/>
      <c r="DG29" s="379"/>
      <c r="DH29" s="379"/>
      <c r="DI29" s="379"/>
      <c r="DJ29" s="379"/>
      <c r="DK29" s="379"/>
      <c r="DL29" s="379"/>
      <c r="DM29" s="379"/>
      <c r="DN29" s="379"/>
      <c r="DO29" s="379"/>
      <c r="DP29" s="379"/>
      <c r="DQ29" s="379"/>
      <c r="DR29" s="379"/>
      <c r="DS29" s="379"/>
      <c r="DT29" s="379"/>
      <c r="DU29" s="379"/>
      <c r="DV29" s="379"/>
      <c r="DW29" s="379"/>
      <c r="DX29" s="379"/>
      <c r="DY29" s="379"/>
      <c r="DZ29" s="379"/>
      <c r="EA29" s="379"/>
      <c r="EB29" s="379"/>
      <c r="EC29" s="379"/>
      <c r="ED29" s="379"/>
      <c r="EE29" s="379"/>
      <c r="EF29" s="379"/>
      <c r="EG29" s="379"/>
      <c r="EH29" s="379"/>
      <c r="EI29" s="379"/>
      <c r="EJ29" s="379"/>
      <c r="EK29" s="379"/>
      <c r="EL29" s="379"/>
      <c r="EM29" s="379"/>
      <c r="EN29" s="379"/>
      <c r="EO29" s="379"/>
      <c r="EP29" s="379"/>
      <c r="EQ29" s="379"/>
      <c r="ER29" s="379"/>
      <c r="ES29" s="379"/>
      <c r="ET29" s="379"/>
      <c r="EU29" s="379"/>
      <c r="EV29" s="379"/>
      <c r="EW29" s="379"/>
      <c r="EX29" s="379"/>
      <c r="EY29" s="379"/>
      <c r="EZ29" s="379"/>
      <c r="FA29" s="379"/>
      <c r="FB29" s="379"/>
      <c r="FC29" s="379"/>
      <c r="FD29" s="379"/>
      <c r="FE29" s="379"/>
      <c r="FF29" s="379"/>
      <c r="FG29" s="379"/>
      <c r="FH29" s="379"/>
      <c r="FI29" s="379"/>
      <c r="FJ29" s="379"/>
      <c r="FK29" s="379"/>
      <c r="FL29" s="379"/>
      <c r="FM29" s="379"/>
      <c r="FN29" s="379"/>
      <c r="FO29" s="379"/>
      <c r="FP29" s="379"/>
      <c r="FQ29" s="379"/>
      <c r="FR29" s="379"/>
      <c r="FS29" s="379"/>
      <c r="FT29" s="379"/>
      <c r="FU29" s="379"/>
      <c r="FV29" s="379"/>
      <c r="FW29" s="379"/>
      <c r="FX29" s="379"/>
      <c r="FY29" s="379"/>
      <c r="FZ29" s="379"/>
      <c r="GA29" s="379"/>
      <c r="GB29" s="379"/>
      <c r="GC29" s="379"/>
      <c r="GD29" s="379"/>
      <c r="GE29" s="379"/>
      <c r="GF29" s="379"/>
      <c r="GG29" s="379"/>
      <c r="GH29" s="379"/>
      <c r="GI29" s="379"/>
      <c r="GJ29" s="379"/>
      <c r="GK29" s="379"/>
      <c r="GL29" s="379"/>
      <c r="GM29" s="379"/>
      <c r="GN29" s="379"/>
      <c r="GO29" s="379"/>
      <c r="GP29" s="379"/>
      <c r="GQ29" s="379"/>
      <c r="GR29" s="379"/>
      <c r="GS29" s="379"/>
      <c r="GT29" s="379"/>
      <c r="GU29" s="379"/>
      <c r="GV29" s="379"/>
      <c r="GW29" s="379"/>
      <c r="GX29" s="379"/>
      <c r="GY29" s="379"/>
      <c r="GZ29" s="379"/>
      <c r="HA29" s="379"/>
      <c r="HB29" s="379"/>
      <c r="HC29" s="379"/>
      <c r="HD29" s="379"/>
      <c r="HE29" s="379"/>
      <c r="HF29" s="379"/>
      <c r="HG29" s="379"/>
      <c r="HH29" s="379"/>
      <c r="HI29" s="379"/>
      <c r="HJ29" s="379"/>
      <c r="HK29" s="379"/>
      <c r="HL29" s="379"/>
      <c r="HM29" s="379"/>
      <c r="HN29" s="379"/>
      <c r="HO29" s="379"/>
      <c r="HP29" s="379"/>
      <c r="HQ29" s="379"/>
      <c r="HR29" s="379"/>
      <c r="HS29" s="379"/>
      <c r="HT29" s="379"/>
      <c r="HU29" s="379"/>
      <c r="HV29" s="379"/>
      <c r="HW29" s="379"/>
      <c r="HX29" s="379"/>
      <c r="HY29" s="379"/>
      <c r="HZ29" s="379"/>
      <c r="IA29" s="379"/>
      <c r="IB29" s="379"/>
      <c r="IC29" s="379"/>
      <c r="ID29" s="379"/>
      <c r="IE29" s="379"/>
      <c r="IF29" s="379"/>
      <c r="IG29" s="379"/>
      <c r="IH29" s="379"/>
      <c r="II29" s="379"/>
      <c r="IJ29" s="379"/>
      <c r="IK29" s="379"/>
      <c r="IL29" s="379"/>
      <c r="IM29" s="379"/>
      <c r="IN29" s="379"/>
      <c r="IO29" s="379"/>
      <c r="IP29" s="379"/>
      <c r="IQ29" s="379"/>
      <c r="IR29" s="379"/>
      <c r="IS29" s="379"/>
      <c r="IT29" s="379"/>
      <c r="IU29" s="379"/>
    </row>
    <row r="30" spans="1:255" s="310" customFormat="1" ht="38.25" hidden="1" outlineLevel="2">
      <c r="A30" s="2"/>
      <c r="B30" s="2"/>
      <c r="C30" s="337" t="s">
        <v>1105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c r="BB30" s="396"/>
      <c r="BC30" s="396"/>
      <c r="BD30" s="396"/>
      <c r="BE30" s="396"/>
      <c r="BF30" s="396"/>
      <c r="BG30" s="396"/>
      <c r="BH30" s="396"/>
      <c r="BI30" s="396"/>
      <c r="BJ30" s="396"/>
      <c r="BK30" s="396"/>
      <c r="BL30" s="396"/>
      <c r="BM30" s="396"/>
      <c r="BN30" s="396"/>
      <c r="BO30" s="396"/>
      <c r="BP30" s="396"/>
      <c r="BQ30" s="396"/>
      <c r="BR30" s="396"/>
      <c r="BS30" s="396"/>
      <c r="BT30" s="396"/>
      <c r="BU30" s="396"/>
      <c r="BV30" s="396"/>
      <c r="BW30" s="396"/>
      <c r="BX30" s="396"/>
      <c r="BY30" s="396"/>
      <c r="BZ30" s="396"/>
      <c r="CA30" s="396"/>
      <c r="CB30" s="396"/>
      <c r="CC30" s="396"/>
      <c r="CD30" s="396"/>
      <c r="CE30" s="396"/>
      <c r="CF30" s="396"/>
      <c r="CG30" s="396"/>
      <c r="CH30" s="396"/>
      <c r="CI30" s="396"/>
      <c r="CJ30" s="396"/>
      <c r="CK30" s="396"/>
      <c r="CL30" s="396"/>
      <c r="CM30" s="396"/>
      <c r="CN30" s="396"/>
      <c r="CO30" s="396"/>
      <c r="CP30" s="396"/>
      <c r="CQ30" s="396"/>
      <c r="CR30" s="396"/>
      <c r="CS30" s="396"/>
      <c r="CT30" s="396"/>
      <c r="CU30" s="396"/>
      <c r="CV30" s="396"/>
      <c r="CW30" s="396"/>
      <c r="CX30" s="396"/>
      <c r="CY30" s="396"/>
      <c r="CZ30" s="396"/>
      <c r="DA30" s="396"/>
      <c r="DB30" s="396"/>
      <c r="DC30" s="396"/>
      <c r="DD30" s="396"/>
      <c r="DE30" s="396"/>
      <c r="DF30" s="396"/>
      <c r="DG30" s="396"/>
      <c r="DH30" s="396"/>
      <c r="DI30" s="396"/>
      <c r="DJ30" s="396"/>
      <c r="DK30" s="396"/>
      <c r="DL30" s="396"/>
      <c r="DM30" s="396"/>
      <c r="DN30" s="396"/>
      <c r="DO30" s="396"/>
      <c r="DP30" s="396"/>
      <c r="DQ30" s="396"/>
      <c r="DR30" s="396"/>
      <c r="DS30" s="396"/>
      <c r="DT30" s="396"/>
      <c r="DU30" s="396"/>
      <c r="DV30" s="396"/>
      <c r="DW30" s="396"/>
      <c r="DX30" s="396"/>
      <c r="DY30" s="396"/>
      <c r="DZ30" s="396"/>
      <c r="EA30" s="396"/>
      <c r="EB30" s="396"/>
      <c r="EC30" s="396"/>
      <c r="ED30" s="396"/>
      <c r="EE30" s="396"/>
      <c r="EF30" s="396"/>
      <c r="EG30" s="396"/>
      <c r="EH30" s="396"/>
      <c r="EI30" s="396"/>
      <c r="EJ30" s="396"/>
      <c r="EK30" s="396"/>
      <c r="EL30" s="396"/>
      <c r="EM30" s="396"/>
      <c r="EN30" s="396"/>
      <c r="EO30" s="396"/>
      <c r="EP30" s="396"/>
      <c r="EQ30" s="396"/>
      <c r="ER30" s="396"/>
      <c r="ES30" s="396"/>
      <c r="ET30" s="396"/>
      <c r="EU30" s="396"/>
      <c r="EV30" s="396"/>
      <c r="EW30" s="396"/>
      <c r="EX30" s="396"/>
      <c r="EY30" s="396"/>
      <c r="EZ30" s="396"/>
      <c r="FA30" s="396"/>
      <c r="FB30" s="396"/>
      <c r="FC30" s="396"/>
      <c r="FD30" s="396"/>
      <c r="FE30" s="396"/>
      <c r="FF30" s="396"/>
      <c r="FG30" s="396"/>
      <c r="FH30" s="396"/>
      <c r="FI30" s="396"/>
      <c r="FJ30" s="396"/>
      <c r="FK30" s="396"/>
      <c r="FL30" s="396"/>
      <c r="FM30" s="396"/>
      <c r="FN30" s="396"/>
      <c r="FO30" s="396"/>
      <c r="FP30" s="396"/>
      <c r="FQ30" s="396"/>
      <c r="FR30" s="396"/>
      <c r="FS30" s="396"/>
      <c r="FT30" s="396"/>
      <c r="FU30" s="396"/>
      <c r="FV30" s="396"/>
      <c r="FW30" s="396"/>
      <c r="FX30" s="396"/>
      <c r="FY30" s="396"/>
      <c r="FZ30" s="396"/>
      <c r="GA30" s="396"/>
      <c r="GB30" s="396"/>
      <c r="GC30" s="396"/>
      <c r="GD30" s="396"/>
      <c r="GE30" s="396"/>
      <c r="GF30" s="396"/>
      <c r="GG30" s="396"/>
      <c r="GH30" s="396"/>
      <c r="GI30" s="396"/>
      <c r="GJ30" s="396"/>
      <c r="GK30" s="396"/>
      <c r="GL30" s="396"/>
      <c r="GM30" s="396"/>
      <c r="GN30" s="396"/>
      <c r="GO30" s="396"/>
      <c r="GP30" s="396"/>
      <c r="GQ30" s="396"/>
      <c r="GR30" s="396"/>
      <c r="GS30" s="396"/>
      <c r="GT30" s="396"/>
      <c r="GU30" s="396"/>
      <c r="GV30" s="396"/>
      <c r="GW30" s="396"/>
      <c r="GX30" s="396"/>
      <c r="GY30" s="396"/>
      <c r="GZ30" s="396"/>
      <c r="HA30" s="396"/>
      <c r="HB30" s="396"/>
      <c r="HC30" s="396"/>
      <c r="HD30" s="396"/>
      <c r="HE30" s="396"/>
      <c r="HF30" s="396"/>
      <c r="HG30" s="396"/>
      <c r="HH30" s="396"/>
      <c r="HI30" s="396"/>
      <c r="HJ30" s="396"/>
      <c r="HK30" s="396"/>
      <c r="HL30" s="396"/>
      <c r="HM30" s="396"/>
      <c r="HN30" s="396"/>
      <c r="HO30" s="396"/>
      <c r="HP30" s="396"/>
      <c r="HQ30" s="396"/>
      <c r="HR30" s="396"/>
      <c r="HS30" s="396"/>
      <c r="HT30" s="396"/>
      <c r="HU30" s="396"/>
      <c r="HV30" s="396"/>
      <c r="HW30" s="396"/>
      <c r="HX30" s="396"/>
      <c r="HY30" s="396"/>
      <c r="HZ30" s="396"/>
      <c r="IA30" s="396"/>
      <c r="IB30" s="396"/>
      <c r="IC30" s="396"/>
      <c r="ID30" s="396"/>
      <c r="IE30" s="396"/>
      <c r="IF30" s="396"/>
      <c r="IG30" s="396"/>
      <c r="IH30" s="396"/>
      <c r="II30" s="396"/>
      <c r="IJ30" s="396"/>
      <c r="IK30" s="396"/>
      <c r="IL30" s="396"/>
      <c r="IM30" s="396"/>
      <c r="IN30" s="396"/>
      <c r="IO30" s="396"/>
      <c r="IP30" s="396"/>
      <c r="IQ30" s="396"/>
      <c r="IR30" s="396"/>
      <c r="IS30" s="396"/>
      <c r="IT30" s="396"/>
      <c r="IU30" s="396"/>
    </row>
    <row r="31" spans="1:255" s="310" customFormat="1" ht="76.5" hidden="1" outlineLevel="2">
      <c r="A31" s="2"/>
      <c r="B31" s="2"/>
      <c r="C31" s="337" t="s">
        <v>659</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c r="BB31" s="396"/>
      <c r="BC31" s="396"/>
      <c r="BD31" s="396"/>
      <c r="BE31" s="396"/>
      <c r="BF31" s="396"/>
      <c r="BG31" s="396"/>
      <c r="BH31" s="396"/>
      <c r="BI31" s="396"/>
      <c r="BJ31" s="396"/>
      <c r="BK31" s="396"/>
      <c r="BL31" s="396"/>
      <c r="BM31" s="396"/>
      <c r="BN31" s="396"/>
      <c r="BO31" s="396"/>
      <c r="BP31" s="396"/>
      <c r="BQ31" s="396"/>
      <c r="BR31" s="396"/>
      <c r="BS31" s="396"/>
      <c r="BT31" s="396"/>
      <c r="BU31" s="396"/>
      <c r="BV31" s="396"/>
      <c r="BW31" s="396"/>
      <c r="BX31" s="396"/>
      <c r="BY31" s="396"/>
      <c r="BZ31" s="396"/>
      <c r="CA31" s="396"/>
      <c r="CB31" s="396"/>
      <c r="CC31" s="396"/>
      <c r="CD31" s="396"/>
      <c r="CE31" s="396"/>
      <c r="CF31" s="396"/>
      <c r="CG31" s="396"/>
      <c r="CH31" s="396"/>
      <c r="CI31" s="396"/>
      <c r="CJ31" s="396"/>
      <c r="CK31" s="396"/>
      <c r="CL31" s="396"/>
      <c r="CM31" s="396"/>
      <c r="CN31" s="396"/>
      <c r="CO31" s="396"/>
      <c r="CP31" s="396"/>
      <c r="CQ31" s="396"/>
      <c r="CR31" s="396"/>
      <c r="CS31" s="396"/>
      <c r="CT31" s="396"/>
      <c r="CU31" s="396"/>
      <c r="CV31" s="396"/>
      <c r="CW31" s="396"/>
      <c r="CX31" s="396"/>
      <c r="CY31" s="396"/>
      <c r="CZ31" s="396"/>
      <c r="DA31" s="396"/>
      <c r="DB31" s="396"/>
      <c r="DC31" s="396"/>
      <c r="DD31" s="396"/>
      <c r="DE31" s="396"/>
      <c r="DF31" s="396"/>
      <c r="DG31" s="396"/>
      <c r="DH31" s="396"/>
      <c r="DI31" s="396"/>
      <c r="DJ31" s="396"/>
      <c r="DK31" s="396"/>
      <c r="DL31" s="396"/>
      <c r="DM31" s="396"/>
      <c r="DN31" s="396"/>
      <c r="DO31" s="396"/>
      <c r="DP31" s="396"/>
      <c r="DQ31" s="396"/>
      <c r="DR31" s="396"/>
      <c r="DS31" s="396"/>
      <c r="DT31" s="396"/>
      <c r="DU31" s="396"/>
      <c r="DV31" s="396"/>
      <c r="DW31" s="396"/>
      <c r="DX31" s="396"/>
      <c r="DY31" s="396"/>
      <c r="DZ31" s="396"/>
      <c r="EA31" s="396"/>
      <c r="EB31" s="396"/>
      <c r="EC31" s="396"/>
      <c r="ED31" s="396"/>
      <c r="EE31" s="396"/>
      <c r="EF31" s="396"/>
      <c r="EG31" s="396"/>
      <c r="EH31" s="396"/>
      <c r="EI31" s="396"/>
      <c r="EJ31" s="396"/>
      <c r="EK31" s="396"/>
      <c r="EL31" s="396"/>
      <c r="EM31" s="396"/>
      <c r="EN31" s="396"/>
      <c r="EO31" s="396"/>
      <c r="EP31" s="396"/>
      <c r="EQ31" s="396"/>
      <c r="ER31" s="396"/>
      <c r="ES31" s="396"/>
      <c r="ET31" s="396"/>
      <c r="EU31" s="396"/>
      <c r="EV31" s="396"/>
      <c r="EW31" s="396"/>
      <c r="EX31" s="396"/>
      <c r="EY31" s="396"/>
      <c r="EZ31" s="396"/>
      <c r="FA31" s="396"/>
      <c r="FB31" s="396"/>
      <c r="FC31" s="396"/>
      <c r="FD31" s="396"/>
      <c r="FE31" s="396"/>
      <c r="FF31" s="396"/>
      <c r="FG31" s="396"/>
      <c r="FH31" s="396"/>
      <c r="FI31" s="396"/>
      <c r="FJ31" s="396"/>
      <c r="FK31" s="396"/>
      <c r="FL31" s="396"/>
      <c r="FM31" s="396"/>
      <c r="FN31" s="396"/>
      <c r="FO31" s="396"/>
      <c r="FP31" s="396"/>
      <c r="FQ31" s="396"/>
      <c r="FR31" s="396"/>
      <c r="FS31" s="396"/>
      <c r="FT31" s="396"/>
      <c r="FU31" s="396"/>
      <c r="FV31" s="396"/>
      <c r="FW31" s="396"/>
      <c r="FX31" s="396"/>
      <c r="FY31" s="396"/>
      <c r="FZ31" s="396"/>
      <c r="GA31" s="396"/>
      <c r="GB31" s="396"/>
      <c r="GC31" s="396"/>
      <c r="GD31" s="396"/>
      <c r="GE31" s="396"/>
      <c r="GF31" s="396"/>
      <c r="GG31" s="396"/>
      <c r="GH31" s="396"/>
      <c r="GI31" s="396"/>
      <c r="GJ31" s="396"/>
      <c r="GK31" s="396"/>
      <c r="GL31" s="396"/>
      <c r="GM31" s="396"/>
      <c r="GN31" s="396"/>
      <c r="GO31" s="396"/>
      <c r="GP31" s="396"/>
      <c r="GQ31" s="396"/>
      <c r="GR31" s="396"/>
      <c r="GS31" s="396"/>
      <c r="GT31" s="396"/>
      <c r="GU31" s="396"/>
      <c r="GV31" s="396"/>
      <c r="GW31" s="396"/>
      <c r="GX31" s="396"/>
      <c r="GY31" s="396"/>
      <c r="GZ31" s="396"/>
      <c r="HA31" s="396"/>
      <c r="HB31" s="396"/>
      <c r="HC31" s="396"/>
      <c r="HD31" s="396"/>
      <c r="HE31" s="396"/>
      <c r="HF31" s="396"/>
      <c r="HG31" s="396"/>
      <c r="HH31" s="396"/>
      <c r="HI31" s="396"/>
      <c r="HJ31" s="396"/>
      <c r="HK31" s="396"/>
      <c r="HL31" s="396"/>
      <c r="HM31" s="396"/>
      <c r="HN31" s="396"/>
      <c r="HO31" s="396"/>
      <c r="HP31" s="396"/>
      <c r="HQ31" s="396"/>
      <c r="HR31" s="396"/>
      <c r="HS31" s="396"/>
      <c r="HT31" s="396"/>
      <c r="HU31" s="396"/>
      <c r="HV31" s="396"/>
      <c r="HW31" s="396"/>
      <c r="HX31" s="396"/>
      <c r="HY31" s="396"/>
      <c r="HZ31" s="396"/>
      <c r="IA31" s="396"/>
      <c r="IB31" s="396"/>
      <c r="IC31" s="396"/>
      <c r="ID31" s="396"/>
      <c r="IE31" s="396"/>
      <c r="IF31" s="396"/>
      <c r="IG31" s="396"/>
      <c r="IH31" s="396"/>
      <c r="II31" s="396"/>
      <c r="IJ31" s="396"/>
      <c r="IK31" s="396"/>
      <c r="IL31" s="396"/>
      <c r="IM31" s="396"/>
      <c r="IN31" s="396"/>
      <c r="IO31" s="396"/>
      <c r="IP31" s="396"/>
      <c r="IQ31" s="396"/>
      <c r="IR31" s="396"/>
      <c r="IS31" s="396"/>
      <c r="IT31" s="396"/>
      <c r="IU31" s="396"/>
    </row>
    <row r="32" spans="1:255" s="310" customFormat="1" ht="75" hidden="1" customHeight="1" outlineLevel="2">
      <c r="A32" s="2"/>
      <c r="B32" s="4"/>
      <c r="C32" s="337" t="s">
        <v>660</v>
      </c>
      <c r="D32" s="203"/>
      <c r="E32" s="195"/>
      <c r="F32" s="195"/>
      <c r="G32" s="296"/>
      <c r="H32" s="204"/>
      <c r="I32" s="204"/>
      <c r="J32" s="204"/>
      <c r="K32" s="204"/>
      <c r="L32" s="204"/>
      <c r="M32" s="297"/>
      <c r="N32" s="204"/>
      <c r="O32" s="204"/>
      <c r="P32" s="297"/>
      <c r="Q32" s="195"/>
      <c r="R32" s="194"/>
      <c r="S32" s="382"/>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c r="BN32" s="383"/>
      <c r="BO32" s="383"/>
      <c r="BP32" s="383"/>
      <c r="BQ32" s="383"/>
      <c r="BR32" s="383"/>
      <c r="BS32" s="383"/>
      <c r="BT32" s="383"/>
      <c r="BU32" s="383"/>
      <c r="BV32" s="383"/>
      <c r="BW32" s="383"/>
      <c r="BX32" s="383"/>
      <c r="BY32" s="383"/>
      <c r="BZ32" s="383"/>
      <c r="CA32" s="383"/>
      <c r="CB32" s="383"/>
      <c r="CC32" s="383"/>
      <c r="CD32" s="383"/>
      <c r="CE32" s="383"/>
      <c r="CF32" s="383"/>
      <c r="CG32" s="383"/>
      <c r="CH32" s="383"/>
      <c r="CI32" s="383"/>
      <c r="CJ32" s="383"/>
      <c r="CK32" s="383"/>
      <c r="CL32" s="383"/>
      <c r="CM32" s="383"/>
      <c r="CN32" s="383"/>
      <c r="CO32" s="383"/>
      <c r="CP32" s="383"/>
      <c r="CQ32" s="383"/>
      <c r="CR32" s="383"/>
      <c r="CS32" s="383"/>
      <c r="CT32" s="383"/>
      <c r="CU32" s="383"/>
      <c r="CV32" s="383"/>
      <c r="CW32" s="383"/>
      <c r="CX32" s="383"/>
      <c r="CY32" s="383"/>
      <c r="CZ32" s="383"/>
      <c r="DA32" s="383"/>
      <c r="DB32" s="383"/>
      <c r="DC32" s="383"/>
      <c r="DD32" s="383"/>
      <c r="DE32" s="383"/>
      <c r="DF32" s="383"/>
      <c r="DG32" s="383"/>
      <c r="DH32" s="383"/>
      <c r="DI32" s="383"/>
      <c r="DJ32" s="383"/>
      <c r="DK32" s="383"/>
      <c r="DL32" s="383"/>
      <c r="DM32" s="383"/>
      <c r="DN32" s="383"/>
      <c r="DO32" s="383"/>
      <c r="DP32" s="383"/>
      <c r="DQ32" s="383"/>
      <c r="DR32" s="383"/>
      <c r="DS32" s="383"/>
      <c r="DT32" s="383"/>
      <c r="DU32" s="383"/>
      <c r="DV32" s="383"/>
      <c r="DW32" s="383"/>
      <c r="DX32" s="383"/>
      <c r="DY32" s="383"/>
      <c r="DZ32" s="383"/>
      <c r="EA32" s="383"/>
      <c r="EB32" s="383"/>
      <c r="EC32" s="383"/>
      <c r="ED32" s="383"/>
      <c r="EE32" s="383"/>
      <c r="EF32" s="383"/>
      <c r="EG32" s="383"/>
      <c r="EH32" s="383"/>
      <c r="EI32" s="383"/>
      <c r="EJ32" s="383"/>
      <c r="EK32" s="383"/>
      <c r="EL32" s="383"/>
      <c r="EM32" s="383"/>
      <c r="EN32" s="383"/>
      <c r="EO32" s="383"/>
      <c r="EP32" s="383"/>
      <c r="EQ32" s="383"/>
      <c r="ER32" s="383"/>
      <c r="ES32" s="383"/>
      <c r="ET32" s="383"/>
      <c r="EU32" s="383"/>
      <c r="EV32" s="383"/>
      <c r="EW32" s="383"/>
      <c r="EX32" s="383"/>
      <c r="EY32" s="383"/>
      <c r="EZ32" s="383"/>
      <c r="FA32" s="383"/>
      <c r="FB32" s="383"/>
      <c r="FC32" s="383"/>
      <c r="FD32" s="383"/>
      <c r="FE32" s="383"/>
      <c r="FF32" s="383"/>
      <c r="FG32" s="383"/>
      <c r="FH32" s="383"/>
      <c r="FI32" s="383"/>
      <c r="FJ32" s="383"/>
      <c r="FK32" s="383"/>
      <c r="FL32" s="383"/>
      <c r="FM32" s="383"/>
      <c r="FN32" s="383"/>
      <c r="FO32" s="383"/>
      <c r="FP32" s="383"/>
      <c r="FQ32" s="383"/>
      <c r="FR32" s="383"/>
      <c r="FS32" s="383"/>
      <c r="FT32" s="383"/>
      <c r="FU32" s="383"/>
      <c r="FV32" s="383"/>
      <c r="FW32" s="383"/>
      <c r="FX32" s="383"/>
      <c r="FY32" s="383"/>
      <c r="FZ32" s="383"/>
      <c r="GA32" s="383"/>
      <c r="GB32" s="383"/>
      <c r="GC32" s="383"/>
      <c r="GD32" s="383"/>
      <c r="GE32" s="383"/>
      <c r="GF32" s="383"/>
      <c r="GG32" s="383"/>
      <c r="GH32" s="383"/>
      <c r="GI32" s="383"/>
      <c r="GJ32" s="383"/>
      <c r="GK32" s="383"/>
      <c r="GL32" s="383"/>
      <c r="GM32" s="383"/>
      <c r="GN32" s="383"/>
      <c r="GO32" s="383"/>
      <c r="GP32" s="383"/>
      <c r="GQ32" s="383"/>
      <c r="GR32" s="383"/>
      <c r="GS32" s="383"/>
      <c r="GT32" s="383"/>
      <c r="GU32" s="383"/>
      <c r="GV32" s="383"/>
      <c r="GW32" s="383"/>
      <c r="GX32" s="383"/>
      <c r="GY32" s="383"/>
      <c r="GZ32" s="383"/>
      <c r="HA32" s="383"/>
      <c r="HB32" s="383"/>
      <c r="HC32" s="383"/>
      <c r="HD32" s="383"/>
      <c r="HE32" s="383"/>
      <c r="HF32" s="383"/>
      <c r="HG32" s="383"/>
      <c r="HH32" s="383"/>
      <c r="HI32" s="383"/>
      <c r="HJ32" s="383"/>
      <c r="HK32" s="383"/>
      <c r="HL32" s="383"/>
      <c r="HM32" s="383"/>
      <c r="HN32" s="383"/>
      <c r="HO32" s="383"/>
      <c r="HP32" s="383"/>
      <c r="HQ32" s="383"/>
      <c r="HR32" s="383"/>
      <c r="HS32" s="383"/>
      <c r="HT32" s="383"/>
      <c r="HU32" s="383"/>
      <c r="HV32" s="383"/>
      <c r="HW32" s="383"/>
      <c r="HX32" s="383"/>
      <c r="HY32" s="383"/>
      <c r="HZ32" s="383"/>
      <c r="IA32" s="383"/>
      <c r="IB32" s="383"/>
      <c r="IC32" s="383"/>
      <c r="ID32" s="383"/>
      <c r="IE32" s="383"/>
      <c r="IF32" s="383"/>
      <c r="IG32" s="383"/>
      <c r="IH32" s="383"/>
      <c r="II32" s="383"/>
      <c r="IJ32" s="383"/>
      <c r="IK32" s="383"/>
      <c r="IL32" s="383"/>
      <c r="IM32" s="383"/>
      <c r="IN32" s="383"/>
      <c r="IO32" s="383"/>
      <c r="IP32" s="383"/>
      <c r="IQ32" s="383"/>
      <c r="IR32" s="383"/>
      <c r="IS32" s="383"/>
      <c r="IT32" s="383"/>
      <c r="IU32" s="383"/>
    </row>
    <row r="33" spans="1:255" s="310" customFormat="1" hidden="1" outlineLevel="1">
      <c r="A33" s="174"/>
      <c r="B33" s="336">
        <v>1</v>
      </c>
      <c r="C33" s="175"/>
      <c r="D33" s="168"/>
      <c r="E33" s="169"/>
      <c r="F33" s="172"/>
      <c r="G33" s="257"/>
      <c r="H33" s="170"/>
      <c r="I33" s="170"/>
      <c r="J33" s="170"/>
      <c r="K33" s="170"/>
      <c r="L33" s="170"/>
      <c r="M33" s="297"/>
      <c r="N33" s="170"/>
      <c r="O33" s="170"/>
      <c r="P33" s="297"/>
      <c r="Q33" s="195"/>
      <c r="R33" s="194"/>
      <c r="S33" s="382"/>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383"/>
      <c r="BZ33" s="383"/>
      <c r="CA33" s="383"/>
      <c r="CB33" s="383"/>
      <c r="CC33" s="383"/>
      <c r="CD33" s="383"/>
      <c r="CE33" s="383"/>
      <c r="CF33" s="383"/>
      <c r="CG33" s="383"/>
      <c r="CH33" s="383"/>
      <c r="CI33" s="383"/>
      <c r="CJ33" s="383"/>
      <c r="CK33" s="383"/>
      <c r="CL33" s="383"/>
      <c r="CM33" s="383"/>
      <c r="CN33" s="383"/>
      <c r="CO33" s="383"/>
      <c r="CP33" s="383"/>
      <c r="CQ33" s="383"/>
      <c r="CR33" s="383"/>
      <c r="CS33" s="383"/>
      <c r="CT33" s="383"/>
      <c r="CU33" s="383"/>
      <c r="CV33" s="383"/>
      <c r="CW33" s="383"/>
      <c r="CX33" s="383"/>
      <c r="CY33" s="383"/>
      <c r="CZ33" s="383"/>
      <c r="DA33" s="383"/>
      <c r="DB33" s="383"/>
      <c r="DC33" s="383"/>
      <c r="DD33" s="383"/>
      <c r="DE33" s="383"/>
      <c r="DF33" s="383"/>
      <c r="DG33" s="383"/>
      <c r="DH33" s="383"/>
      <c r="DI33" s="383"/>
      <c r="DJ33" s="383"/>
      <c r="DK33" s="383"/>
      <c r="DL33" s="383"/>
      <c r="DM33" s="383"/>
      <c r="DN33" s="383"/>
      <c r="DO33" s="383"/>
      <c r="DP33" s="383"/>
      <c r="DQ33" s="383"/>
      <c r="DR33" s="383"/>
      <c r="DS33" s="383"/>
      <c r="DT33" s="383"/>
      <c r="DU33" s="383"/>
      <c r="DV33" s="383"/>
      <c r="DW33" s="383"/>
      <c r="DX33" s="383"/>
      <c r="DY33" s="383"/>
      <c r="DZ33" s="383"/>
      <c r="EA33" s="383"/>
      <c r="EB33" s="383"/>
      <c r="EC33" s="383"/>
      <c r="ED33" s="383"/>
      <c r="EE33" s="383"/>
      <c r="EF33" s="383"/>
      <c r="EG33" s="383"/>
      <c r="EH33" s="383"/>
      <c r="EI33" s="383"/>
      <c r="EJ33" s="383"/>
      <c r="EK33" s="383"/>
      <c r="EL33" s="383"/>
      <c r="EM33" s="383"/>
      <c r="EN33" s="383"/>
      <c r="EO33" s="383"/>
      <c r="EP33" s="383"/>
      <c r="EQ33" s="383"/>
      <c r="ER33" s="383"/>
      <c r="ES33" s="383"/>
      <c r="ET33" s="383"/>
      <c r="EU33" s="383"/>
      <c r="EV33" s="383"/>
      <c r="EW33" s="383"/>
      <c r="EX33" s="383"/>
      <c r="EY33" s="383"/>
      <c r="EZ33" s="383"/>
      <c r="FA33" s="383"/>
      <c r="FB33" s="383"/>
      <c r="FC33" s="383"/>
      <c r="FD33" s="383"/>
      <c r="FE33" s="383"/>
      <c r="FF33" s="383"/>
      <c r="FG33" s="383"/>
      <c r="FH33" s="383"/>
      <c r="FI33" s="383"/>
      <c r="FJ33" s="383"/>
      <c r="FK33" s="383"/>
      <c r="FL33" s="383"/>
      <c r="FM33" s="383"/>
      <c r="FN33" s="383"/>
      <c r="FO33" s="383"/>
      <c r="FP33" s="383"/>
      <c r="FQ33" s="383"/>
      <c r="FR33" s="383"/>
      <c r="FS33" s="383"/>
      <c r="FT33" s="383"/>
      <c r="FU33" s="383"/>
      <c r="FV33" s="383"/>
      <c r="FW33" s="383"/>
      <c r="FX33" s="383"/>
      <c r="FY33" s="383"/>
      <c r="FZ33" s="383"/>
      <c r="GA33" s="383"/>
      <c r="GB33" s="383"/>
      <c r="GC33" s="383"/>
      <c r="GD33" s="383"/>
      <c r="GE33" s="383"/>
      <c r="GF33" s="383"/>
      <c r="GG33" s="383"/>
      <c r="GH33" s="383"/>
      <c r="GI33" s="383"/>
      <c r="GJ33" s="383"/>
      <c r="GK33" s="383"/>
      <c r="GL33" s="383"/>
      <c r="GM33" s="383"/>
      <c r="GN33" s="383"/>
      <c r="GO33" s="383"/>
      <c r="GP33" s="383"/>
      <c r="GQ33" s="383"/>
      <c r="GR33" s="383"/>
      <c r="GS33" s="383"/>
      <c r="GT33" s="383"/>
      <c r="GU33" s="383"/>
      <c r="GV33" s="383"/>
      <c r="GW33" s="383"/>
      <c r="GX33" s="383"/>
      <c r="GY33" s="383"/>
      <c r="GZ33" s="383"/>
      <c r="HA33" s="383"/>
      <c r="HB33" s="383"/>
      <c r="HC33" s="383"/>
      <c r="HD33" s="383"/>
      <c r="HE33" s="383"/>
      <c r="HF33" s="383"/>
      <c r="HG33" s="383"/>
      <c r="HH33" s="383"/>
      <c r="HI33" s="383"/>
      <c r="HJ33" s="383"/>
      <c r="HK33" s="383"/>
      <c r="HL33" s="383"/>
      <c r="HM33" s="383"/>
      <c r="HN33" s="383"/>
      <c r="HO33" s="383"/>
      <c r="HP33" s="383"/>
      <c r="HQ33" s="383"/>
      <c r="HR33" s="383"/>
      <c r="HS33" s="383"/>
      <c r="HT33" s="383"/>
      <c r="HU33" s="383"/>
      <c r="HV33" s="383"/>
      <c r="HW33" s="383"/>
      <c r="HX33" s="383"/>
      <c r="HY33" s="383"/>
      <c r="HZ33" s="383"/>
      <c r="IA33" s="383"/>
      <c r="IB33" s="383"/>
      <c r="IC33" s="383"/>
      <c r="ID33" s="383"/>
      <c r="IE33" s="383"/>
      <c r="IF33" s="383"/>
      <c r="IG33" s="383"/>
      <c r="IH33" s="383"/>
      <c r="II33" s="383"/>
      <c r="IJ33" s="383"/>
      <c r="IK33" s="383"/>
      <c r="IL33" s="383"/>
      <c r="IM33" s="383"/>
      <c r="IN33" s="383"/>
      <c r="IO33" s="383"/>
      <c r="IP33" s="383"/>
      <c r="IQ33" s="383"/>
      <c r="IR33" s="383"/>
      <c r="IS33" s="383"/>
      <c r="IT33" s="383"/>
      <c r="IU33" s="383"/>
    </row>
    <row r="34" spans="1:255" s="310" customFormat="1" hidden="1" outlineLevel="1">
      <c r="A34" s="174"/>
      <c r="B34" s="336">
        <v>2</v>
      </c>
      <c r="C34" s="175"/>
      <c r="D34" s="168"/>
      <c r="E34" s="169"/>
      <c r="F34" s="172"/>
      <c r="G34" s="257"/>
      <c r="H34" s="170"/>
      <c r="I34" s="170"/>
      <c r="J34" s="170"/>
      <c r="K34" s="170"/>
      <c r="L34" s="170"/>
      <c r="M34" s="297"/>
      <c r="N34" s="170"/>
      <c r="O34" s="170"/>
      <c r="P34" s="297"/>
      <c r="Q34" s="195"/>
      <c r="R34" s="194"/>
      <c r="S34" s="382"/>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383"/>
      <c r="BZ34" s="383"/>
      <c r="CA34" s="383"/>
      <c r="CB34" s="383"/>
      <c r="CC34" s="383"/>
      <c r="CD34" s="383"/>
      <c r="CE34" s="383"/>
      <c r="CF34" s="383"/>
      <c r="CG34" s="383"/>
      <c r="CH34" s="383"/>
      <c r="CI34" s="383"/>
      <c r="CJ34" s="383"/>
      <c r="CK34" s="383"/>
      <c r="CL34" s="383"/>
      <c r="CM34" s="383"/>
      <c r="CN34" s="383"/>
      <c r="CO34" s="383"/>
      <c r="CP34" s="383"/>
      <c r="CQ34" s="383"/>
      <c r="CR34" s="383"/>
      <c r="CS34" s="383"/>
      <c r="CT34" s="383"/>
      <c r="CU34" s="383"/>
      <c r="CV34" s="383"/>
      <c r="CW34" s="383"/>
      <c r="CX34" s="383"/>
      <c r="CY34" s="383"/>
      <c r="CZ34" s="383"/>
      <c r="DA34" s="383"/>
      <c r="DB34" s="383"/>
      <c r="DC34" s="383"/>
      <c r="DD34" s="383"/>
      <c r="DE34" s="383"/>
      <c r="DF34" s="383"/>
      <c r="DG34" s="383"/>
      <c r="DH34" s="383"/>
      <c r="DI34" s="383"/>
      <c r="DJ34" s="383"/>
      <c r="DK34" s="383"/>
      <c r="DL34" s="383"/>
      <c r="DM34" s="383"/>
      <c r="DN34" s="383"/>
      <c r="DO34" s="383"/>
      <c r="DP34" s="383"/>
      <c r="DQ34" s="383"/>
      <c r="DR34" s="383"/>
      <c r="DS34" s="383"/>
      <c r="DT34" s="383"/>
      <c r="DU34" s="383"/>
      <c r="DV34" s="383"/>
      <c r="DW34" s="383"/>
      <c r="DX34" s="383"/>
      <c r="DY34" s="383"/>
      <c r="DZ34" s="383"/>
      <c r="EA34" s="383"/>
      <c r="EB34" s="383"/>
      <c r="EC34" s="383"/>
      <c r="ED34" s="383"/>
      <c r="EE34" s="383"/>
      <c r="EF34" s="383"/>
      <c r="EG34" s="383"/>
      <c r="EH34" s="383"/>
      <c r="EI34" s="383"/>
      <c r="EJ34" s="383"/>
      <c r="EK34" s="383"/>
      <c r="EL34" s="383"/>
      <c r="EM34" s="383"/>
      <c r="EN34" s="383"/>
      <c r="EO34" s="383"/>
      <c r="EP34" s="383"/>
      <c r="EQ34" s="383"/>
      <c r="ER34" s="383"/>
      <c r="ES34" s="383"/>
      <c r="ET34" s="383"/>
      <c r="EU34" s="383"/>
      <c r="EV34" s="383"/>
      <c r="EW34" s="383"/>
      <c r="EX34" s="383"/>
      <c r="EY34" s="383"/>
      <c r="EZ34" s="383"/>
      <c r="FA34" s="383"/>
      <c r="FB34" s="383"/>
      <c r="FC34" s="383"/>
      <c r="FD34" s="383"/>
      <c r="FE34" s="383"/>
      <c r="FF34" s="383"/>
      <c r="FG34" s="383"/>
      <c r="FH34" s="383"/>
      <c r="FI34" s="383"/>
      <c r="FJ34" s="383"/>
      <c r="FK34" s="383"/>
      <c r="FL34" s="383"/>
      <c r="FM34" s="383"/>
      <c r="FN34" s="383"/>
      <c r="FO34" s="383"/>
      <c r="FP34" s="383"/>
      <c r="FQ34" s="383"/>
      <c r="FR34" s="383"/>
      <c r="FS34" s="383"/>
      <c r="FT34" s="383"/>
      <c r="FU34" s="383"/>
      <c r="FV34" s="383"/>
      <c r="FW34" s="383"/>
      <c r="FX34" s="383"/>
      <c r="FY34" s="383"/>
      <c r="FZ34" s="383"/>
      <c r="GA34" s="383"/>
      <c r="GB34" s="383"/>
      <c r="GC34" s="383"/>
      <c r="GD34" s="383"/>
      <c r="GE34" s="383"/>
      <c r="GF34" s="383"/>
      <c r="GG34" s="383"/>
      <c r="GH34" s="383"/>
      <c r="GI34" s="383"/>
      <c r="GJ34" s="383"/>
      <c r="GK34" s="383"/>
      <c r="GL34" s="383"/>
      <c r="GM34" s="383"/>
      <c r="GN34" s="383"/>
      <c r="GO34" s="383"/>
      <c r="GP34" s="383"/>
      <c r="GQ34" s="383"/>
      <c r="GR34" s="383"/>
      <c r="GS34" s="383"/>
      <c r="GT34" s="383"/>
      <c r="GU34" s="383"/>
      <c r="GV34" s="383"/>
      <c r="GW34" s="383"/>
      <c r="GX34" s="383"/>
      <c r="GY34" s="383"/>
      <c r="GZ34" s="383"/>
      <c r="HA34" s="383"/>
      <c r="HB34" s="383"/>
      <c r="HC34" s="383"/>
      <c r="HD34" s="383"/>
      <c r="HE34" s="383"/>
      <c r="HF34" s="383"/>
      <c r="HG34" s="383"/>
      <c r="HH34" s="383"/>
      <c r="HI34" s="383"/>
      <c r="HJ34" s="383"/>
      <c r="HK34" s="383"/>
      <c r="HL34" s="383"/>
      <c r="HM34" s="383"/>
      <c r="HN34" s="383"/>
      <c r="HO34" s="383"/>
      <c r="HP34" s="383"/>
      <c r="HQ34" s="383"/>
      <c r="HR34" s="383"/>
      <c r="HS34" s="383"/>
      <c r="HT34" s="383"/>
      <c r="HU34" s="383"/>
      <c r="HV34" s="383"/>
      <c r="HW34" s="383"/>
      <c r="HX34" s="383"/>
      <c r="HY34" s="383"/>
      <c r="HZ34" s="383"/>
      <c r="IA34" s="383"/>
      <c r="IB34" s="383"/>
      <c r="IC34" s="383"/>
      <c r="ID34" s="383"/>
      <c r="IE34" s="383"/>
      <c r="IF34" s="383"/>
      <c r="IG34" s="383"/>
      <c r="IH34" s="383"/>
      <c r="II34" s="383"/>
      <c r="IJ34" s="383"/>
      <c r="IK34" s="383"/>
      <c r="IL34" s="383"/>
      <c r="IM34" s="383"/>
      <c r="IN34" s="383"/>
      <c r="IO34" s="383"/>
      <c r="IP34" s="383"/>
      <c r="IQ34" s="383"/>
      <c r="IR34" s="383"/>
      <c r="IS34" s="383"/>
      <c r="IT34" s="383"/>
      <c r="IU34" s="383"/>
    </row>
    <row r="35" spans="1:255" s="310" customFormat="1" hidden="1" outlineLevel="1">
      <c r="A35" s="174"/>
      <c r="B35" s="336">
        <v>3</v>
      </c>
      <c r="C35" s="175"/>
      <c r="D35" s="168"/>
      <c r="E35" s="169"/>
      <c r="F35" s="169"/>
      <c r="G35" s="257"/>
      <c r="H35" s="170"/>
      <c r="I35" s="170"/>
      <c r="J35" s="170"/>
      <c r="K35" s="170"/>
      <c r="L35" s="170"/>
      <c r="M35" s="297"/>
      <c r="N35" s="170"/>
      <c r="O35" s="170"/>
      <c r="P35" s="297"/>
      <c r="Q35" s="195"/>
      <c r="R35" s="194"/>
      <c r="S35" s="382"/>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83"/>
      <c r="BC35" s="383"/>
      <c r="BD35" s="383"/>
      <c r="BE35" s="383"/>
      <c r="BF35" s="383"/>
      <c r="BG35" s="383"/>
      <c r="BH35" s="383"/>
      <c r="BI35" s="383"/>
      <c r="BJ35" s="383"/>
      <c r="BK35" s="383"/>
      <c r="BL35" s="383"/>
      <c r="BM35" s="383"/>
      <c r="BN35" s="383"/>
      <c r="BO35" s="383"/>
      <c r="BP35" s="383"/>
      <c r="BQ35" s="383"/>
      <c r="BR35" s="383"/>
      <c r="BS35" s="383"/>
      <c r="BT35" s="383"/>
      <c r="BU35" s="383"/>
      <c r="BV35" s="383"/>
      <c r="BW35" s="383"/>
      <c r="BX35" s="383"/>
      <c r="BY35" s="383"/>
      <c r="BZ35" s="383"/>
      <c r="CA35" s="383"/>
      <c r="CB35" s="383"/>
      <c r="CC35" s="383"/>
      <c r="CD35" s="383"/>
      <c r="CE35" s="383"/>
      <c r="CF35" s="383"/>
      <c r="CG35" s="383"/>
      <c r="CH35" s="383"/>
      <c r="CI35" s="383"/>
      <c r="CJ35" s="383"/>
      <c r="CK35" s="383"/>
      <c r="CL35" s="383"/>
      <c r="CM35" s="383"/>
      <c r="CN35" s="383"/>
      <c r="CO35" s="383"/>
      <c r="CP35" s="383"/>
      <c r="CQ35" s="383"/>
      <c r="CR35" s="383"/>
      <c r="CS35" s="383"/>
      <c r="CT35" s="383"/>
      <c r="CU35" s="383"/>
      <c r="CV35" s="383"/>
      <c r="CW35" s="383"/>
      <c r="CX35" s="383"/>
      <c r="CY35" s="383"/>
      <c r="CZ35" s="383"/>
      <c r="DA35" s="383"/>
      <c r="DB35" s="383"/>
      <c r="DC35" s="383"/>
      <c r="DD35" s="383"/>
      <c r="DE35" s="383"/>
      <c r="DF35" s="383"/>
      <c r="DG35" s="383"/>
      <c r="DH35" s="383"/>
      <c r="DI35" s="383"/>
      <c r="DJ35" s="383"/>
      <c r="DK35" s="383"/>
      <c r="DL35" s="383"/>
      <c r="DM35" s="383"/>
      <c r="DN35" s="383"/>
      <c r="DO35" s="383"/>
      <c r="DP35" s="383"/>
      <c r="DQ35" s="383"/>
      <c r="DR35" s="383"/>
      <c r="DS35" s="383"/>
      <c r="DT35" s="383"/>
      <c r="DU35" s="383"/>
      <c r="DV35" s="383"/>
      <c r="DW35" s="383"/>
      <c r="DX35" s="383"/>
      <c r="DY35" s="383"/>
      <c r="DZ35" s="383"/>
      <c r="EA35" s="383"/>
      <c r="EB35" s="383"/>
      <c r="EC35" s="383"/>
      <c r="ED35" s="383"/>
      <c r="EE35" s="383"/>
      <c r="EF35" s="383"/>
      <c r="EG35" s="383"/>
      <c r="EH35" s="383"/>
      <c r="EI35" s="383"/>
      <c r="EJ35" s="383"/>
      <c r="EK35" s="383"/>
      <c r="EL35" s="383"/>
      <c r="EM35" s="383"/>
      <c r="EN35" s="383"/>
      <c r="EO35" s="383"/>
      <c r="EP35" s="383"/>
      <c r="EQ35" s="383"/>
      <c r="ER35" s="383"/>
      <c r="ES35" s="383"/>
      <c r="ET35" s="383"/>
      <c r="EU35" s="383"/>
      <c r="EV35" s="383"/>
      <c r="EW35" s="383"/>
      <c r="EX35" s="383"/>
      <c r="EY35" s="383"/>
      <c r="EZ35" s="383"/>
      <c r="FA35" s="383"/>
      <c r="FB35" s="383"/>
      <c r="FC35" s="383"/>
      <c r="FD35" s="383"/>
      <c r="FE35" s="383"/>
      <c r="FF35" s="383"/>
      <c r="FG35" s="383"/>
      <c r="FH35" s="383"/>
      <c r="FI35" s="383"/>
      <c r="FJ35" s="383"/>
      <c r="FK35" s="383"/>
      <c r="FL35" s="383"/>
      <c r="FM35" s="383"/>
      <c r="FN35" s="383"/>
      <c r="FO35" s="383"/>
      <c r="FP35" s="383"/>
      <c r="FQ35" s="383"/>
      <c r="FR35" s="383"/>
      <c r="FS35" s="383"/>
      <c r="FT35" s="383"/>
      <c r="FU35" s="383"/>
      <c r="FV35" s="383"/>
      <c r="FW35" s="383"/>
      <c r="FX35" s="383"/>
      <c r="FY35" s="383"/>
      <c r="FZ35" s="383"/>
      <c r="GA35" s="383"/>
      <c r="GB35" s="383"/>
      <c r="GC35" s="383"/>
      <c r="GD35" s="383"/>
      <c r="GE35" s="383"/>
      <c r="GF35" s="383"/>
      <c r="GG35" s="383"/>
      <c r="GH35" s="383"/>
      <c r="GI35" s="383"/>
      <c r="GJ35" s="383"/>
      <c r="GK35" s="383"/>
      <c r="GL35" s="383"/>
      <c r="GM35" s="383"/>
      <c r="GN35" s="383"/>
      <c r="GO35" s="383"/>
      <c r="GP35" s="383"/>
      <c r="GQ35" s="383"/>
      <c r="GR35" s="383"/>
      <c r="GS35" s="383"/>
      <c r="GT35" s="383"/>
      <c r="GU35" s="383"/>
      <c r="GV35" s="383"/>
      <c r="GW35" s="383"/>
      <c r="GX35" s="383"/>
      <c r="GY35" s="383"/>
      <c r="GZ35" s="383"/>
      <c r="HA35" s="383"/>
      <c r="HB35" s="383"/>
      <c r="HC35" s="383"/>
      <c r="HD35" s="383"/>
      <c r="HE35" s="383"/>
      <c r="HF35" s="383"/>
      <c r="HG35" s="383"/>
      <c r="HH35" s="383"/>
      <c r="HI35" s="383"/>
      <c r="HJ35" s="383"/>
      <c r="HK35" s="383"/>
      <c r="HL35" s="383"/>
      <c r="HM35" s="383"/>
      <c r="HN35" s="383"/>
      <c r="HO35" s="383"/>
      <c r="HP35" s="383"/>
      <c r="HQ35" s="383"/>
      <c r="HR35" s="383"/>
      <c r="HS35" s="383"/>
      <c r="HT35" s="383"/>
      <c r="HU35" s="383"/>
      <c r="HV35" s="383"/>
      <c r="HW35" s="383"/>
      <c r="HX35" s="383"/>
      <c r="HY35" s="383"/>
      <c r="HZ35" s="383"/>
      <c r="IA35" s="383"/>
      <c r="IB35" s="383"/>
      <c r="IC35" s="383"/>
      <c r="ID35" s="383"/>
      <c r="IE35" s="383"/>
      <c r="IF35" s="383"/>
      <c r="IG35" s="383"/>
      <c r="IH35" s="383"/>
      <c r="II35" s="383"/>
      <c r="IJ35" s="383"/>
      <c r="IK35" s="383"/>
      <c r="IL35" s="383"/>
      <c r="IM35" s="383"/>
      <c r="IN35" s="383"/>
      <c r="IO35" s="383"/>
      <c r="IP35" s="383"/>
      <c r="IQ35" s="383"/>
      <c r="IR35" s="383"/>
      <c r="IS35" s="383"/>
      <c r="IT35" s="383"/>
      <c r="IU35" s="383"/>
    </row>
    <row r="36" spans="1:255" s="310" customFormat="1" hidden="1" outlineLevel="1">
      <c r="A36" s="174"/>
      <c r="B36" s="336">
        <v>4</v>
      </c>
      <c r="C36" s="175"/>
      <c r="D36" s="168"/>
      <c r="E36" s="169"/>
      <c r="F36" s="172"/>
      <c r="G36" s="257"/>
      <c r="H36" s="170"/>
      <c r="I36" s="170"/>
      <c r="J36" s="170"/>
      <c r="K36" s="170"/>
      <c r="L36" s="170"/>
      <c r="M36" s="297"/>
      <c r="N36" s="170"/>
      <c r="O36" s="170"/>
      <c r="P36" s="297"/>
      <c r="Q36" s="195"/>
      <c r="R36" s="194"/>
      <c r="S36" s="382"/>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83"/>
      <c r="BC36" s="383"/>
      <c r="BD36" s="383"/>
      <c r="BE36" s="383"/>
      <c r="BF36" s="383"/>
      <c r="BG36" s="383"/>
      <c r="BH36" s="383"/>
      <c r="BI36" s="383"/>
      <c r="BJ36" s="383"/>
      <c r="BK36" s="383"/>
      <c r="BL36" s="383"/>
      <c r="BM36" s="383"/>
      <c r="BN36" s="383"/>
      <c r="BO36" s="383"/>
      <c r="BP36" s="383"/>
      <c r="BQ36" s="383"/>
      <c r="BR36" s="383"/>
      <c r="BS36" s="383"/>
      <c r="BT36" s="383"/>
      <c r="BU36" s="383"/>
      <c r="BV36" s="383"/>
      <c r="BW36" s="383"/>
      <c r="BX36" s="383"/>
      <c r="BY36" s="383"/>
      <c r="BZ36" s="383"/>
      <c r="CA36" s="383"/>
      <c r="CB36" s="383"/>
      <c r="CC36" s="383"/>
      <c r="CD36" s="383"/>
      <c r="CE36" s="383"/>
      <c r="CF36" s="383"/>
      <c r="CG36" s="383"/>
      <c r="CH36" s="383"/>
      <c r="CI36" s="383"/>
      <c r="CJ36" s="383"/>
      <c r="CK36" s="383"/>
      <c r="CL36" s="383"/>
      <c r="CM36" s="383"/>
      <c r="CN36" s="383"/>
      <c r="CO36" s="383"/>
      <c r="CP36" s="383"/>
      <c r="CQ36" s="383"/>
      <c r="CR36" s="383"/>
      <c r="CS36" s="383"/>
      <c r="CT36" s="383"/>
      <c r="CU36" s="383"/>
      <c r="CV36" s="383"/>
      <c r="CW36" s="383"/>
      <c r="CX36" s="383"/>
      <c r="CY36" s="383"/>
      <c r="CZ36" s="383"/>
      <c r="DA36" s="383"/>
      <c r="DB36" s="383"/>
      <c r="DC36" s="383"/>
      <c r="DD36" s="383"/>
      <c r="DE36" s="383"/>
      <c r="DF36" s="383"/>
      <c r="DG36" s="383"/>
      <c r="DH36" s="383"/>
      <c r="DI36" s="383"/>
      <c r="DJ36" s="383"/>
      <c r="DK36" s="383"/>
      <c r="DL36" s="383"/>
      <c r="DM36" s="383"/>
      <c r="DN36" s="383"/>
      <c r="DO36" s="383"/>
      <c r="DP36" s="383"/>
      <c r="DQ36" s="383"/>
      <c r="DR36" s="383"/>
      <c r="DS36" s="383"/>
      <c r="DT36" s="383"/>
      <c r="DU36" s="383"/>
      <c r="DV36" s="383"/>
      <c r="DW36" s="383"/>
      <c r="DX36" s="383"/>
      <c r="DY36" s="383"/>
      <c r="DZ36" s="383"/>
      <c r="EA36" s="383"/>
      <c r="EB36" s="383"/>
      <c r="EC36" s="383"/>
      <c r="ED36" s="383"/>
      <c r="EE36" s="383"/>
      <c r="EF36" s="383"/>
      <c r="EG36" s="383"/>
      <c r="EH36" s="383"/>
      <c r="EI36" s="383"/>
      <c r="EJ36" s="383"/>
      <c r="EK36" s="383"/>
      <c r="EL36" s="383"/>
      <c r="EM36" s="383"/>
      <c r="EN36" s="383"/>
      <c r="EO36" s="383"/>
      <c r="EP36" s="383"/>
      <c r="EQ36" s="383"/>
      <c r="ER36" s="383"/>
      <c r="ES36" s="383"/>
      <c r="ET36" s="383"/>
      <c r="EU36" s="383"/>
      <c r="EV36" s="383"/>
      <c r="EW36" s="383"/>
      <c r="EX36" s="383"/>
      <c r="EY36" s="383"/>
      <c r="EZ36" s="383"/>
      <c r="FA36" s="383"/>
      <c r="FB36" s="383"/>
      <c r="FC36" s="383"/>
      <c r="FD36" s="383"/>
      <c r="FE36" s="383"/>
      <c r="FF36" s="383"/>
      <c r="FG36" s="383"/>
      <c r="FH36" s="383"/>
      <c r="FI36" s="383"/>
      <c r="FJ36" s="383"/>
      <c r="FK36" s="383"/>
      <c r="FL36" s="383"/>
      <c r="FM36" s="383"/>
      <c r="FN36" s="383"/>
      <c r="FO36" s="383"/>
      <c r="FP36" s="383"/>
      <c r="FQ36" s="383"/>
      <c r="FR36" s="383"/>
      <c r="FS36" s="383"/>
      <c r="FT36" s="383"/>
      <c r="FU36" s="383"/>
      <c r="FV36" s="383"/>
      <c r="FW36" s="383"/>
      <c r="FX36" s="383"/>
      <c r="FY36" s="383"/>
      <c r="FZ36" s="383"/>
      <c r="GA36" s="383"/>
      <c r="GB36" s="383"/>
      <c r="GC36" s="383"/>
      <c r="GD36" s="383"/>
      <c r="GE36" s="383"/>
      <c r="GF36" s="383"/>
      <c r="GG36" s="383"/>
      <c r="GH36" s="383"/>
      <c r="GI36" s="383"/>
      <c r="GJ36" s="383"/>
      <c r="GK36" s="383"/>
      <c r="GL36" s="383"/>
      <c r="GM36" s="383"/>
      <c r="GN36" s="383"/>
      <c r="GO36" s="383"/>
      <c r="GP36" s="383"/>
      <c r="GQ36" s="383"/>
      <c r="GR36" s="383"/>
      <c r="GS36" s="383"/>
      <c r="GT36" s="383"/>
      <c r="GU36" s="383"/>
      <c r="GV36" s="383"/>
      <c r="GW36" s="383"/>
      <c r="GX36" s="383"/>
      <c r="GY36" s="383"/>
      <c r="GZ36" s="383"/>
      <c r="HA36" s="383"/>
      <c r="HB36" s="383"/>
      <c r="HC36" s="383"/>
      <c r="HD36" s="383"/>
      <c r="HE36" s="383"/>
      <c r="HF36" s="383"/>
      <c r="HG36" s="383"/>
      <c r="HH36" s="383"/>
      <c r="HI36" s="383"/>
      <c r="HJ36" s="383"/>
      <c r="HK36" s="383"/>
      <c r="HL36" s="383"/>
      <c r="HM36" s="383"/>
      <c r="HN36" s="383"/>
      <c r="HO36" s="383"/>
      <c r="HP36" s="383"/>
      <c r="HQ36" s="383"/>
      <c r="HR36" s="383"/>
      <c r="HS36" s="383"/>
      <c r="HT36" s="383"/>
      <c r="HU36" s="383"/>
      <c r="HV36" s="383"/>
      <c r="HW36" s="383"/>
      <c r="HX36" s="383"/>
      <c r="HY36" s="383"/>
      <c r="HZ36" s="383"/>
      <c r="IA36" s="383"/>
      <c r="IB36" s="383"/>
      <c r="IC36" s="383"/>
      <c r="ID36" s="383"/>
      <c r="IE36" s="383"/>
      <c r="IF36" s="383"/>
      <c r="IG36" s="383"/>
      <c r="IH36" s="383"/>
      <c r="II36" s="383"/>
      <c r="IJ36" s="383"/>
      <c r="IK36" s="383"/>
      <c r="IL36" s="383"/>
      <c r="IM36" s="383"/>
      <c r="IN36" s="383"/>
      <c r="IO36" s="383"/>
      <c r="IP36" s="383"/>
      <c r="IQ36" s="383"/>
      <c r="IR36" s="383"/>
      <c r="IS36" s="383"/>
      <c r="IT36" s="383"/>
      <c r="IU36" s="383"/>
    </row>
    <row r="37" spans="1:255" s="310" customFormat="1" hidden="1" outlineLevel="1">
      <c r="A37" s="174"/>
      <c r="B37" s="336">
        <v>5</v>
      </c>
      <c r="C37" s="175"/>
      <c r="D37" s="168"/>
      <c r="E37" s="169"/>
      <c r="F37" s="169"/>
      <c r="G37" s="257"/>
      <c r="H37" s="170"/>
      <c r="I37" s="170"/>
      <c r="J37" s="170"/>
      <c r="K37" s="170"/>
      <c r="L37" s="170"/>
      <c r="M37" s="297"/>
      <c r="N37" s="170"/>
      <c r="O37" s="170"/>
      <c r="P37" s="297"/>
      <c r="Q37" s="195"/>
      <c r="R37" s="194"/>
      <c r="S37" s="382"/>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83"/>
      <c r="BC37" s="383"/>
      <c r="BD37" s="383"/>
      <c r="BE37" s="383"/>
      <c r="BF37" s="383"/>
      <c r="BG37" s="383"/>
      <c r="BH37" s="383"/>
      <c r="BI37" s="383"/>
      <c r="BJ37" s="383"/>
      <c r="BK37" s="383"/>
      <c r="BL37" s="383"/>
      <c r="BM37" s="383"/>
      <c r="BN37" s="383"/>
      <c r="BO37" s="383"/>
      <c r="BP37" s="383"/>
      <c r="BQ37" s="383"/>
      <c r="BR37" s="383"/>
      <c r="BS37" s="383"/>
      <c r="BT37" s="383"/>
      <c r="BU37" s="383"/>
      <c r="BV37" s="383"/>
      <c r="BW37" s="383"/>
      <c r="BX37" s="383"/>
      <c r="BY37" s="383"/>
      <c r="BZ37" s="383"/>
      <c r="CA37" s="383"/>
      <c r="CB37" s="383"/>
      <c r="CC37" s="383"/>
      <c r="CD37" s="383"/>
      <c r="CE37" s="383"/>
      <c r="CF37" s="383"/>
      <c r="CG37" s="383"/>
      <c r="CH37" s="383"/>
      <c r="CI37" s="383"/>
      <c r="CJ37" s="383"/>
      <c r="CK37" s="383"/>
      <c r="CL37" s="383"/>
      <c r="CM37" s="383"/>
      <c r="CN37" s="383"/>
      <c r="CO37" s="383"/>
      <c r="CP37" s="383"/>
      <c r="CQ37" s="383"/>
      <c r="CR37" s="383"/>
      <c r="CS37" s="383"/>
      <c r="CT37" s="383"/>
      <c r="CU37" s="383"/>
      <c r="CV37" s="383"/>
      <c r="CW37" s="383"/>
      <c r="CX37" s="383"/>
      <c r="CY37" s="383"/>
      <c r="CZ37" s="383"/>
      <c r="DA37" s="383"/>
      <c r="DB37" s="383"/>
      <c r="DC37" s="383"/>
      <c r="DD37" s="383"/>
      <c r="DE37" s="383"/>
      <c r="DF37" s="383"/>
      <c r="DG37" s="383"/>
      <c r="DH37" s="383"/>
      <c r="DI37" s="383"/>
      <c r="DJ37" s="383"/>
      <c r="DK37" s="383"/>
      <c r="DL37" s="383"/>
      <c r="DM37" s="383"/>
      <c r="DN37" s="383"/>
      <c r="DO37" s="383"/>
      <c r="DP37" s="383"/>
      <c r="DQ37" s="383"/>
      <c r="DR37" s="383"/>
      <c r="DS37" s="383"/>
      <c r="DT37" s="383"/>
      <c r="DU37" s="383"/>
      <c r="DV37" s="383"/>
      <c r="DW37" s="383"/>
      <c r="DX37" s="383"/>
      <c r="DY37" s="383"/>
      <c r="DZ37" s="383"/>
      <c r="EA37" s="383"/>
      <c r="EB37" s="383"/>
      <c r="EC37" s="383"/>
      <c r="ED37" s="383"/>
      <c r="EE37" s="383"/>
      <c r="EF37" s="383"/>
      <c r="EG37" s="383"/>
      <c r="EH37" s="383"/>
      <c r="EI37" s="383"/>
      <c r="EJ37" s="383"/>
      <c r="EK37" s="383"/>
      <c r="EL37" s="383"/>
      <c r="EM37" s="383"/>
      <c r="EN37" s="383"/>
      <c r="EO37" s="383"/>
      <c r="EP37" s="383"/>
      <c r="EQ37" s="383"/>
      <c r="ER37" s="383"/>
      <c r="ES37" s="383"/>
      <c r="ET37" s="383"/>
      <c r="EU37" s="383"/>
      <c r="EV37" s="383"/>
      <c r="EW37" s="383"/>
      <c r="EX37" s="383"/>
      <c r="EY37" s="383"/>
      <c r="EZ37" s="383"/>
      <c r="FA37" s="383"/>
      <c r="FB37" s="383"/>
      <c r="FC37" s="383"/>
      <c r="FD37" s="383"/>
      <c r="FE37" s="383"/>
      <c r="FF37" s="383"/>
      <c r="FG37" s="383"/>
      <c r="FH37" s="383"/>
      <c r="FI37" s="383"/>
      <c r="FJ37" s="383"/>
      <c r="FK37" s="383"/>
      <c r="FL37" s="383"/>
      <c r="FM37" s="383"/>
      <c r="FN37" s="383"/>
      <c r="FO37" s="383"/>
      <c r="FP37" s="383"/>
      <c r="FQ37" s="383"/>
      <c r="FR37" s="383"/>
      <c r="FS37" s="383"/>
      <c r="FT37" s="383"/>
      <c r="FU37" s="383"/>
      <c r="FV37" s="383"/>
      <c r="FW37" s="383"/>
      <c r="FX37" s="383"/>
      <c r="FY37" s="383"/>
      <c r="FZ37" s="383"/>
      <c r="GA37" s="383"/>
      <c r="GB37" s="383"/>
      <c r="GC37" s="383"/>
      <c r="GD37" s="383"/>
      <c r="GE37" s="383"/>
      <c r="GF37" s="383"/>
      <c r="GG37" s="383"/>
      <c r="GH37" s="383"/>
      <c r="GI37" s="383"/>
      <c r="GJ37" s="383"/>
      <c r="GK37" s="383"/>
      <c r="GL37" s="383"/>
      <c r="GM37" s="383"/>
      <c r="GN37" s="383"/>
      <c r="GO37" s="383"/>
      <c r="GP37" s="383"/>
      <c r="GQ37" s="383"/>
      <c r="GR37" s="383"/>
      <c r="GS37" s="383"/>
      <c r="GT37" s="383"/>
      <c r="GU37" s="383"/>
      <c r="GV37" s="383"/>
      <c r="GW37" s="383"/>
      <c r="GX37" s="383"/>
      <c r="GY37" s="383"/>
      <c r="GZ37" s="383"/>
      <c r="HA37" s="383"/>
      <c r="HB37" s="383"/>
      <c r="HC37" s="383"/>
      <c r="HD37" s="383"/>
      <c r="HE37" s="383"/>
      <c r="HF37" s="383"/>
      <c r="HG37" s="383"/>
      <c r="HH37" s="383"/>
      <c r="HI37" s="383"/>
      <c r="HJ37" s="383"/>
      <c r="HK37" s="383"/>
      <c r="HL37" s="383"/>
      <c r="HM37" s="383"/>
      <c r="HN37" s="383"/>
      <c r="HO37" s="383"/>
      <c r="HP37" s="383"/>
      <c r="HQ37" s="383"/>
      <c r="HR37" s="383"/>
      <c r="HS37" s="383"/>
      <c r="HT37" s="383"/>
      <c r="HU37" s="383"/>
      <c r="HV37" s="383"/>
      <c r="HW37" s="383"/>
      <c r="HX37" s="383"/>
      <c r="HY37" s="383"/>
      <c r="HZ37" s="383"/>
      <c r="IA37" s="383"/>
      <c r="IB37" s="383"/>
      <c r="IC37" s="383"/>
      <c r="ID37" s="383"/>
      <c r="IE37" s="383"/>
      <c r="IF37" s="383"/>
      <c r="IG37" s="383"/>
      <c r="IH37" s="383"/>
      <c r="II37" s="383"/>
      <c r="IJ37" s="383"/>
      <c r="IK37" s="383"/>
      <c r="IL37" s="383"/>
      <c r="IM37" s="383"/>
      <c r="IN37" s="383"/>
      <c r="IO37" s="383"/>
      <c r="IP37" s="383"/>
      <c r="IQ37" s="383"/>
      <c r="IR37" s="383"/>
      <c r="IS37" s="383"/>
      <c r="IT37" s="383"/>
      <c r="IU37" s="383"/>
    </row>
    <row r="38" spans="1:255" s="310" customFormat="1" hidden="1" outlineLevel="1">
      <c r="A38" s="174"/>
      <c r="B38" s="336">
        <v>6</v>
      </c>
      <c r="C38" s="175"/>
      <c r="D38" s="168"/>
      <c r="E38" s="169"/>
      <c r="F38" s="169"/>
      <c r="G38" s="257"/>
      <c r="H38" s="170"/>
      <c r="I38" s="170"/>
      <c r="J38" s="170"/>
      <c r="K38" s="170"/>
      <c r="L38" s="170"/>
      <c r="M38" s="297"/>
      <c r="N38" s="170"/>
      <c r="O38" s="170"/>
      <c r="P38" s="297"/>
      <c r="Q38" s="195"/>
      <c r="R38" s="194"/>
      <c r="S38" s="382"/>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83"/>
      <c r="BC38" s="383"/>
      <c r="BD38" s="383"/>
      <c r="BE38" s="383"/>
      <c r="BF38" s="383"/>
      <c r="BG38" s="383"/>
      <c r="BH38" s="383"/>
      <c r="BI38" s="383"/>
      <c r="BJ38" s="383"/>
      <c r="BK38" s="383"/>
      <c r="BL38" s="383"/>
      <c r="BM38" s="383"/>
      <c r="BN38" s="383"/>
      <c r="BO38" s="383"/>
      <c r="BP38" s="383"/>
      <c r="BQ38" s="383"/>
      <c r="BR38" s="383"/>
      <c r="BS38" s="383"/>
      <c r="BT38" s="383"/>
      <c r="BU38" s="383"/>
      <c r="BV38" s="383"/>
      <c r="BW38" s="383"/>
      <c r="BX38" s="383"/>
      <c r="BY38" s="383"/>
      <c r="BZ38" s="383"/>
      <c r="CA38" s="383"/>
      <c r="CB38" s="383"/>
      <c r="CC38" s="383"/>
      <c r="CD38" s="383"/>
      <c r="CE38" s="383"/>
      <c r="CF38" s="383"/>
      <c r="CG38" s="383"/>
      <c r="CH38" s="383"/>
      <c r="CI38" s="383"/>
      <c r="CJ38" s="383"/>
      <c r="CK38" s="383"/>
      <c r="CL38" s="383"/>
      <c r="CM38" s="383"/>
      <c r="CN38" s="383"/>
      <c r="CO38" s="383"/>
      <c r="CP38" s="383"/>
      <c r="CQ38" s="383"/>
      <c r="CR38" s="383"/>
      <c r="CS38" s="383"/>
      <c r="CT38" s="383"/>
      <c r="CU38" s="383"/>
      <c r="CV38" s="383"/>
      <c r="CW38" s="383"/>
      <c r="CX38" s="383"/>
      <c r="CY38" s="383"/>
      <c r="CZ38" s="383"/>
      <c r="DA38" s="383"/>
      <c r="DB38" s="383"/>
      <c r="DC38" s="383"/>
      <c r="DD38" s="383"/>
      <c r="DE38" s="383"/>
      <c r="DF38" s="383"/>
      <c r="DG38" s="383"/>
      <c r="DH38" s="383"/>
      <c r="DI38" s="383"/>
      <c r="DJ38" s="383"/>
      <c r="DK38" s="383"/>
      <c r="DL38" s="383"/>
      <c r="DM38" s="383"/>
      <c r="DN38" s="383"/>
      <c r="DO38" s="383"/>
      <c r="DP38" s="383"/>
      <c r="DQ38" s="383"/>
      <c r="DR38" s="383"/>
      <c r="DS38" s="383"/>
      <c r="DT38" s="383"/>
      <c r="DU38" s="383"/>
      <c r="DV38" s="383"/>
      <c r="DW38" s="383"/>
      <c r="DX38" s="383"/>
      <c r="DY38" s="383"/>
      <c r="DZ38" s="383"/>
      <c r="EA38" s="383"/>
      <c r="EB38" s="383"/>
      <c r="EC38" s="383"/>
      <c r="ED38" s="383"/>
      <c r="EE38" s="383"/>
      <c r="EF38" s="383"/>
      <c r="EG38" s="383"/>
      <c r="EH38" s="383"/>
      <c r="EI38" s="383"/>
      <c r="EJ38" s="383"/>
      <c r="EK38" s="383"/>
      <c r="EL38" s="383"/>
      <c r="EM38" s="383"/>
      <c r="EN38" s="383"/>
      <c r="EO38" s="383"/>
      <c r="EP38" s="383"/>
      <c r="EQ38" s="383"/>
      <c r="ER38" s="383"/>
      <c r="ES38" s="383"/>
      <c r="ET38" s="383"/>
      <c r="EU38" s="383"/>
      <c r="EV38" s="383"/>
      <c r="EW38" s="383"/>
      <c r="EX38" s="383"/>
      <c r="EY38" s="383"/>
      <c r="EZ38" s="383"/>
      <c r="FA38" s="383"/>
      <c r="FB38" s="383"/>
      <c r="FC38" s="383"/>
      <c r="FD38" s="383"/>
      <c r="FE38" s="383"/>
      <c r="FF38" s="383"/>
      <c r="FG38" s="383"/>
      <c r="FH38" s="383"/>
      <c r="FI38" s="383"/>
      <c r="FJ38" s="383"/>
      <c r="FK38" s="383"/>
      <c r="FL38" s="383"/>
      <c r="FM38" s="383"/>
      <c r="FN38" s="383"/>
      <c r="FO38" s="383"/>
      <c r="FP38" s="383"/>
      <c r="FQ38" s="383"/>
      <c r="FR38" s="383"/>
      <c r="FS38" s="383"/>
      <c r="FT38" s="383"/>
      <c r="FU38" s="383"/>
      <c r="FV38" s="383"/>
      <c r="FW38" s="383"/>
      <c r="FX38" s="383"/>
      <c r="FY38" s="383"/>
      <c r="FZ38" s="383"/>
      <c r="GA38" s="383"/>
      <c r="GB38" s="383"/>
      <c r="GC38" s="383"/>
      <c r="GD38" s="383"/>
      <c r="GE38" s="383"/>
      <c r="GF38" s="383"/>
      <c r="GG38" s="383"/>
      <c r="GH38" s="383"/>
      <c r="GI38" s="383"/>
      <c r="GJ38" s="383"/>
      <c r="GK38" s="383"/>
      <c r="GL38" s="383"/>
      <c r="GM38" s="383"/>
      <c r="GN38" s="383"/>
      <c r="GO38" s="383"/>
      <c r="GP38" s="383"/>
      <c r="GQ38" s="383"/>
      <c r="GR38" s="383"/>
      <c r="GS38" s="383"/>
      <c r="GT38" s="383"/>
      <c r="GU38" s="383"/>
      <c r="GV38" s="383"/>
      <c r="GW38" s="383"/>
      <c r="GX38" s="383"/>
      <c r="GY38" s="383"/>
      <c r="GZ38" s="383"/>
      <c r="HA38" s="383"/>
      <c r="HB38" s="383"/>
      <c r="HC38" s="383"/>
      <c r="HD38" s="383"/>
      <c r="HE38" s="383"/>
      <c r="HF38" s="383"/>
      <c r="HG38" s="383"/>
      <c r="HH38" s="383"/>
      <c r="HI38" s="383"/>
      <c r="HJ38" s="383"/>
      <c r="HK38" s="383"/>
      <c r="HL38" s="383"/>
      <c r="HM38" s="383"/>
      <c r="HN38" s="383"/>
      <c r="HO38" s="383"/>
      <c r="HP38" s="383"/>
      <c r="HQ38" s="383"/>
      <c r="HR38" s="383"/>
      <c r="HS38" s="383"/>
      <c r="HT38" s="383"/>
      <c r="HU38" s="383"/>
      <c r="HV38" s="383"/>
      <c r="HW38" s="383"/>
      <c r="HX38" s="383"/>
      <c r="HY38" s="383"/>
      <c r="HZ38" s="383"/>
      <c r="IA38" s="383"/>
      <c r="IB38" s="383"/>
      <c r="IC38" s="383"/>
      <c r="ID38" s="383"/>
      <c r="IE38" s="383"/>
      <c r="IF38" s="383"/>
      <c r="IG38" s="383"/>
      <c r="IH38" s="383"/>
      <c r="II38" s="383"/>
      <c r="IJ38" s="383"/>
      <c r="IK38" s="383"/>
      <c r="IL38" s="383"/>
      <c r="IM38" s="383"/>
      <c r="IN38" s="383"/>
      <c r="IO38" s="383"/>
      <c r="IP38" s="383"/>
      <c r="IQ38" s="383"/>
      <c r="IR38" s="383"/>
      <c r="IS38" s="383"/>
      <c r="IT38" s="383"/>
      <c r="IU38" s="383"/>
    </row>
    <row r="39" spans="1:255" s="310" customFormat="1" hidden="1" outlineLevel="1">
      <c r="A39" s="174"/>
      <c r="B39" s="336">
        <v>7</v>
      </c>
      <c r="C39" s="175"/>
      <c r="D39" s="168"/>
      <c r="E39" s="169"/>
      <c r="F39" s="169"/>
      <c r="G39" s="257"/>
      <c r="H39" s="170"/>
      <c r="I39" s="170"/>
      <c r="J39" s="170"/>
      <c r="K39" s="170"/>
      <c r="L39" s="170"/>
      <c r="M39" s="297"/>
      <c r="N39" s="170"/>
      <c r="O39" s="170"/>
      <c r="P39" s="297"/>
      <c r="Q39" s="195"/>
      <c r="R39" s="194"/>
      <c r="S39" s="382"/>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383"/>
      <c r="BC39" s="383"/>
      <c r="BD39" s="383"/>
      <c r="BE39" s="383"/>
      <c r="BF39" s="383"/>
      <c r="BG39" s="383"/>
      <c r="BH39" s="383"/>
      <c r="BI39" s="383"/>
      <c r="BJ39" s="383"/>
      <c r="BK39" s="383"/>
      <c r="BL39" s="383"/>
      <c r="BM39" s="383"/>
      <c r="BN39" s="383"/>
      <c r="BO39" s="383"/>
      <c r="BP39" s="383"/>
      <c r="BQ39" s="383"/>
      <c r="BR39" s="383"/>
      <c r="BS39" s="383"/>
      <c r="BT39" s="383"/>
      <c r="BU39" s="383"/>
      <c r="BV39" s="383"/>
      <c r="BW39" s="383"/>
      <c r="BX39" s="383"/>
      <c r="BY39" s="383"/>
      <c r="BZ39" s="383"/>
      <c r="CA39" s="383"/>
      <c r="CB39" s="383"/>
      <c r="CC39" s="383"/>
      <c r="CD39" s="383"/>
      <c r="CE39" s="383"/>
      <c r="CF39" s="383"/>
      <c r="CG39" s="383"/>
      <c r="CH39" s="383"/>
      <c r="CI39" s="383"/>
      <c r="CJ39" s="383"/>
      <c r="CK39" s="383"/>
      <c r="CL39" s="383"/>
      <c r="CM39" s="383"/>
      <c r="CN39" s="383"/>
      <c r="CO39" s="383"/>
      <c r="CP39" s="383"/>
      <c r="CQ39" s="383"/>
      <c r="CR39" s="383"/>
      <c r="CS39" s="383"/>
      <c r="CT39" s="383"/>
      <c r="CU39" s="383"/>
      <c r="CV39" s="383"/>
      <c r="CW39" s="383"/>
      <c r="CX39" s="383"/>
      <c r="CY39" s="383"/>
      <c r="CZ39" s="383"/>
      <c r="DA39" s="383"/>
      <c r="DB39" s="383"/>
      <c r="DC39" s="383"/>
      <c r="DD39" s="383"/>
      <c r="DE39" s="383"/>
      <c r="DF39" s="383"/>
      <c r="DG39" s="383"/>
      <c r="DH39" s="383"/>
      <c r="DI39" s="383"/>
      <c r="DJ39" s="383"/>
      <c r="DK39" s="383"/>
      <c r="DL39" s="383"/>
      <c r="DM39" s="383"/>
      <c r="DN39" s="383"/>
      <c r="DO39" s="383"/>
      <c r="DP39" s="383"/>
      <c r="DQ39" s="383"/>
      <c r="DR39" s="383"/>
      <c r="DS39" s="383"/>
      <c r="DT39" s="383"/>
      <c r="DU39" s="383"/>
      <c r="DV39" s="383"/>
      <c r="DW39" s="383"/>
      <c r="DX39" s="383"/>
      <c r="DY39" s="383"/>
      <c r="DZ39" s="383"/>
      <c r="EA39" s="383"/>
      <c r="EB39" s="383"/>
      <c r="EC39" s="383"/>
      <c r="ED39" s="383"/>
      <c r="EE39" s="383"/>
      <c r="EF39" s="383"/>
      <c r="EG39" s="383"/>
      <c r="EH39" s="383"/>
      <c r="EI39" s="383"/>
      <c r="EJ39" s="383"/>
      <c r="EK39" s="383"/>
      <c r="EL39" s="383"/>
      <c r="EM39" s="383"/>
      <c r="EN39" s="383"/>
      <c r="EO39" s="383"/>
      <c r="EP39" s="383"/>
      <c r="EQ39" s="383"/>
      <c r="ER39" s="383"/>
      <c r="ES39" s="383"/>
      <c r="ET39" s="383"/>
      <c r="EU39" s="383"/>
      <c r="EV39" s="383"/>
      <c r="EW39" s="383"/>
      <c r="EX39" s="383"/>
      <c r="EY39" s="383"/>
      <c r="EZ39" s="383"/>
      <c r="FA39" s="383"/>
      <c r="FB39" s="383"/>
      <c r="FC39" s="383"/>
      <c r="FD39" s="383"/>
      <c r="FE39" s="383"/>
      <c r="FF39" s="383"/>
      <c r="FG39" s="383"/>
      <c r="FH39" s="383"/>
      <c r="FI39" s="383"/>
      <c r="FJ39" s="383"/>
      <c r="FK39" s="383"/>
      <c r="FL39" s="383"/>
      <c r="FM39" s="383"/>
      <c r="FN39" s="383"/>
      <c r="FO39" s="383"/>
      <c r="FP39" s="383"/>
      <c r="FQ39" s="383"/>
      <c r="FR39" s="383"/>
      <c r="FS39" s="383"/>
      <c r="FT39" s="383"/>
      <c r="FU39" s="383"/>
      <c r="FV39" s="383"/>
      <c r="FW39" s="383"/>
      <c r="FX39" s="383"/>
      <c r="FY39" s="383"/>
      <c r="FZ39" s="383"/>
      <c r="GA39" s="383"/>
      <c r="GB39" s="383"/>
      <c r="GC39" s="383"/>
      <c r="GD39" s="383"/>
      <c r="GE39" s="383"/>
      <c r="GF39" s="383"/>
      <c r="GG39" s="383"/>
      <c r="GH39" s="383"/>
      <c r="GI39" s="383"/>
      <c r="GJ39" s="383"/>
      <c r="GK39" s="383"/>
      <c r="GL39" s="383"/>
      <c r="GM39" s="383"/>
      <c r="GN39" s="383"/>
      <c r="GO39" s="383"/>
      <c r="GP39" s="383"/>
      <c r="GQ39" s="383"/>
      <c r="GR39" s="383"/>
      <c r="GS39" s="383"/>
      <c r="GT39" s="383"/>
      <c r="GU39" s="383"/>
      <c r="GV39" s="383"/>
      <c r="GW39" s="383"/>
      <c r="GX39" s="383"/>
      <c r="GY39" s="383"/>
      <c r="GZ39" s="383"/>
      <c r="HA39" s="383"/>
      <c r="HB39" s="383"/>
      <c r="HC39" s="383"/>
      <c r="HD39" s="383"/>
      <c r="HE39" s="383"/>
      <c r="HF39" s="383"/>
      <c r="HG39" s="383"/>
      <c r="HH39" s="383"/>
      <c r="HI39" s="383"/>
      <c r="HJ39" s="383"/>
      <c r="HK39" s="383"/>
      <c r="HL39" s="383"/>
      <c r="HM39" s="383"/>
      <c r="HN39" s="383"/>
      <c r="HO39" s="383"/>
      <c r="HP39" s="383"/>
      <c r="HQ39" s="383"/>
      <c r="HR39" s="383"/>
      <c r="HS39" s="383"/>
      <c r="HT39" s="383"/>
      <c r="HU39" s="383"/>
      <c r="HV39" s="383"/>
      <c r="HW39" s="383"/>
      <c r="HX39" s="383"/>
      <c r="HY39" s="383"/>
      <c r="HZ39" s="383"/>
      <c r="IA39" s="383"/>
      <c r="IB39" s="383"/>
      <c r="IC39" s="383"/>
      <c r="ID39" s="383"/>
      <c r="IE39" s="383"/>
      <c r="IF39" s="383"/>
      <c r="IG39" s="383"/>
      <c r="IH39" s="383"/>
      <c r="II39" s="383"/>
      <c r="IJ39" s="383"/>
      <c r="IK39" s="383"/>
      <c r="IL39" s="383"/>
      <c r="IM39" s="383"/>
      <c r="IN39" s="383"/>
      <c r="IO39" s="383"/>
      <c r="IP39" s="383"/>
      <c r="IQ39" s="383"/>
      <c r="IR39" s="383"/>
      <c r="IS39" s="383"/>
      <c r="IT39" s="383"/>
      <c r="IU39" s="383"/>
    </row>
    <row r="40" spans="1:255"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c r="BP40" s="383"/>
      <c r="BQ40" s="383"/>
      <c r="BR40" s="383"/>
      <c r="BS40" s="383"/>
      <c r="BT40" s="383"/>
      <c r="BU40" s="383"/>
      <c r="BV40" s="383"/>
      <c r="BW40" s="383"/>
      <c r="BX40" s="383"/>
      <c r="BY40" s="383"/>
      <c r="BZ40" s="383"/>
      <c r="CA40" s="383"/>
      <c r="CB40" s="383"/>
      <c r="CC40" s="383"/>
      <c r="CD40" s="383"/>
      <c r="CE40" s="383"/>
      <c r="CF40" s="383"/>
      <c r="CG40" s="383"/>
      <c r="CH40" s="383"/>
      <c r="CI40" s="383"/>
      <c r="CJ40" s="383"/>
      <c r="CK40" s="383"/>
      <c r="CL40" s="383"/>
      <c r="CM40" s="383"/>
      <c r="CN40" s="383"/>
      <c r="CO40" s="383"/>
      <c r="CP40" s="383"/>
      <c r="CQ40" s="383"/>
      <c r="CR40" s="383"/>
      <c r="CS40" s="383"/>
      <c r="CT40" s="383"/>
      <c r="CU40" s="383"/>
      <c r="CV40" s="383"/>
      <c r="CW40" s="383"/>
      <c r="CX40" s="383"/>
      <c r="CY40" s="383"/>
      <c r="CZ40" s="383"/>
      <c r="DA40" s="383"/>
      <c r="DB40" s="383"/>
      <c r="DC40" s="383"/>
      <c r="DD40" s="383"/>
      <c r="DE40" s="383"/>
      <c r="DF40" s="383"/>
      <c r="DG40" s="383"/>
      <c r="DH40" s="383"/>
      <c r="DI40" s="383"/>
      <c r="DJ40" s="383"/>
      <c r="DK40" s="383"/>
      <c r="DL40" s="383"/>
      <c r="DM40" s="383"/>
      <c r="DN40" s="383"/>
      <c r="DO40" s="383"/>
      <c r="DP40" s="383"/>
      <c r="DQ40" s="383"/>
      <c r="DR40" s="383"/>
      <c r="DS40" s="383"/>
      <c r="DT40" s="383"/>
      <c r="DU40" s="383"/>
      <c r="DV40" s="383"/>
      <c r="DW40" s="383"/>
      <c r="DX40" s="383"/>
      <c r="DY40" s="383"/>
      <c r="DZ40" s="383"/>
      <c r="EA40" s="383"/>
      <c r="EB40" s="383"/>
      <c r="EC40" s="383"/>
      <c r="ED40" s="383"/>
      <c r="EE40" s="383"/>
      <c r="EF40" s="383"/>
      <c r="EG40" s="383"/>
      <c r="EH40" s="383"/>
      <c r="EI40" s="383"/>
      <c r="EJ40" s="383"/>
      <c r="EK40" s="383"/>
      <c r="EL40" s="383"/>
      <c r="EM40" s="383"/>
      <c r="EN40" s="383"/>
      <c r="EO40" s="383"/>
      <c r="EP40" s="383"/>
      <c r="EQ40" s="383"/>
      <c r="ER40" s="383"/>
      <c r="ES40" s="383"/>
      <c r="ET40" s="383"/>
      <c r="EU40" s="383"/>
      <c r="EV40" s="383"/>
      <c r="EW40" s="383"/>
      <c r="EX40" s="383"/>
      <c r="EY40" s="383"/>
      <c r="EZ40" s="383"/>
      <c r="FA40" s="383"/>
      <c r="FB40" s="383"/>
      <c r="FC40" s="383"/>
      <c r="FD40" s="383"/>
      <c r="FE40" s="383"/>
      <c r="FF40" s="383"/>
      <c r="FG40" s="383"/>
      <c r="FH40" s="383"/>
      <c r="FI40" s="383"/>
      <c r="FJ40" s="383"/>
      <c r="FK40" s="383"/>
      <c r="FL40" s="383"/>
      <c r="FM40" s="383"/>
      <c r="FN40" s="383"/>
      <c r="FO40" s="383"/>
      <c r="FP40" s="383"/>
      <c r="FQ40" s="383"/>
      <c r="FR40" s="383"/>
      <c r="FS40" s="383"/>
      <c r="FT40" s="383"/>
      <c r="FU40" s="383"/>
      <c r="FV40" s="383"/>
      <c r="FW40" s="383"/>
      <c r="FX40" s="383"/>
      <c r="FY40" s="383"/>
      <c r="FZ40" s="383"/>
      <c r="GA40" s="383"/>
      <c r="GB40" s="383"/>
      <c r="GC40" s="383"/>
      <c r="GD40" s="383"/>
      <c r="GE40" s="383"/>
      <c r="GF40" s="383"/>
      <c r="GG40" s="383"/>
      <c r="GH40" s="383"/>
      <c r="GI40" s="383"/>
      <c r="GJ40" s="383"/>
      <c r="GK40" s="383"/>
      <c r="GL40" s="383"/>
      <c r="GM40" s="383"/>
      <c r="GN40" s="383"/>
      <c r="GO40" s="383"/>
      <c r="GP40" s="383"/>
      <c r="GQ40" s="383"/>
      <c r="GR40" s="383"/>
      <c r="GS40" s="383"/>
      <c r="GT40" s="383"/>
      <c r="GU40" s="383"/>
      <c r="GV40" s="383"/>
      <c r="GW40" s="383"/>
      <c r="GX40" s="383"/>
      <c r="GY40" s="383"/>
      <c r="GZ40" s="383"/>
      <c r="HA40" s="383"/>
      <c r="HB40" s="383"/>
      <c r="HC40" s="383"/>
      <c r="HD40" s="383"/>
      <c r="HE40" s="383"/>
      <c r="HF40" s="383"/>
      <c r="HG40" s="383"/>
      <c r="HH40" s="383"/>
      <c r="HI40" s="383"/>
      <c r="HJ40" s="383"/>
      <c r="HK40" s="383"/>
      <c r="HL40" s="383"/>
      <c r="HM40" s="383"/>
      <c r="HN40" s="383"/>
      <c r="HO40" s="383"/>
      <c r="HP40" s="383"/>
      <c r="HQ40" s="383"/>
      <c r="HR40" s="383"/>
      <c r="HS40" s="383"/>
      <c r="HT40" s="383"/>
      <c r="HU40" s="383"/>
      <c r="HV40" s="383"/>
      <c r="HW40" s="383"/>
      <c r="HX40" s="383"/>
      <c r="HY40" s="383"/>
      <c r="HZ40" s="383"/>
      <c r="IA40" s="383"/>
      <c r="IB40" s="383"/>
      <c r="IC40" s="383"/>
      <c r="ID40" s="383"/>
      <c r="IE40" s="383"/>
      <c r="IF40" s="383"/>
      <c r="IG40" s="383"/>
      <c r="IH40" s="383"/>
      <c r="II40" s="383"/>
      <c r="IJ40" s="383"/>
      <c r="IK40" s="383"/>
      <c r="IL40" s="383"/>
      <c r="IM40" s="383"/>
      <c r="IN40" s="383"/>
      <c r="IO40" s="383"/>
      <c r="IP40" s="383"/>
      <c r="IQ40" s="383"/>
      <c r="IR40" s="383"/>
      <c r="IS40" s="383"/>
      <c r="IT40" s="383"/>
      <c r="IU40" s="383"/>
    </row>
    <row r="41" spans="1:255" s="318" customFormat="1" ht="36">
      <c r="A41" s="292"/>
      <c r="B41" s="362" t="s">
        <v>354</v>
      </c>
      <c r="C41" s="361" t="s">
        <v>509</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379"/>
      <c r="U41" s="379"/>
      <c r="V41" s="379"/>
      <c r="W41" s="379"/>
      <c r="X41" s="379"/>
      <c r="Y41" s="379"/>
      <c r="Z41" s="379"/>
      <c r="AA41" s="379"/>
      <c r="AB41" s="379"/>
      <c r="AC41" s="379"/>
      <c r="AD41" s="379"/>
      <c r="AE41" s="379"/>
      <c r="AF41" s="379"/>
      <c r="AG41" s="379"/>
      <c r="AH41" s="379"/>
      <c r="AI41" s="379"/>
      <c r="AJ41" s="379"/>
      <c r="AK41" s="379"/>
      <c r="AL41" s="379"/>
      <c r="AM41" s="379"/>
      <c r="AN41" s="379"/>
      <c r="AO41" s="379"/>
      <c r="AP41" s="379"/>
      <c r="AQ41" s="379"/>
      <c r="AR41" s="379"/>
      <c r="AS41" s="379"/>
      <c r="AT41" s="379"/>
      <c r="AU41" s="379"/>
      <c r="AV41" s="379"/>
      <c r="AW41" s="379"/>
      <c r="AX41" s="379"/>
      <c r="AY41" s="379"/>
      <c r="AZ41" s="379"/>
      <c r="BA41" s="379"/>
      <c r="BB41" s="379"/>
      <c r="BC41" s="379"/>
      <c r="BD41" s="379"/>
      <c r="BE41" s="379"/>
      <c r="BF41" s="379"/>
      <c r="BG41" s="379"/>
      <c r="BH41" s="379"/>
      <c r="BI41" s="379"/>
      <c r="BJ41" s="379"/>
      <c r="BK41" s="379"/>
      <c r="BL41" s="379"/>
      <c r="BM41" s="379"/>
      <c r="BN41" s="379"/>
      <c r="BO41" s="379"/>
      <c r="BP41" s="379"/>
      <c r="BQ41" s="379"/>
      <c r="BR41" s="379"/>
      <c r="BS41" s="379"/>
      <c r="BT41" s="379"/>
      <c r="BU41" s="379"/>
      <c r="BV41" s="379"/>
      <c r="BW41" s="379"/>
      <c r="BX41" s="379"/>
      <c r="BY41" s="379"/>
      <c r="BZ41" s="379"/>
      <c r="CA41" s="379"/>
      <c r="CB41" s="379"/>
      <c r="CC41" s="379"/>
      <c r="CD41" s="379"/>
      <c r="CE41" s="379"/>
      <c r="CF41" s="379"/>
      <c r="CG41" s="379"/>
      <c r="CH41" s="379"/>
      <c r="CI41" s="379"/>
      <c r="CJ41" s="379"/>
      <c r="CK41" s="379"/>
      <c r="CL41" s="379"/>
      <c r="CM41" s="379"/>
      <c r="CN41" s="379"/>
      <c r="CO41" s="379"/>
      <c r="CP41" s="379"/>
      <c r="CQ41" s="379"/>
      <c r="CR41" s="379"/>
      <c r="CS41" s="379"/>
      <c r="CT41" s="379"/>
      <c r="CU41" s="379"/>
      <c r="CV41" s="379"/>
      <c r="CW41" s="379"/>
      <c r="CX41" s="379"/>
      <c r="CY41" s="379"/>
      <c r="CZ41" s="379"/>
      <c r="DA41" s="379"/>
      <c r="DB41" s="379"/>
      <c r="DC41" s="379"/>
      <c r="DD41" s="379"/>
      <c r="DE41" s="379"/>
      <c r="DF41" s="379"/>
      <c r="DG41" s="379"/>
      <c r="DH41" s="379"/>
      <c r="DI41" s="379"/>
      <c r="DJ41" s="379"/>
      <c r="DK41" s="379"/>
      <c r="DL41" s="379"/>
      <c r="DM41" s="379"/>
      <c r="DN41" s="379"/>
      <c r="DO41" s="379"/>
      <c r="DP41" s="379"/>
      <c r="DQ41" s="379"/>
      <c r="DR41" s="379"/>
      <c r="DS41" s="379"/>
      <c r="DT41" s="379"/>
      <c r="DU41" s="379"/>
      <c r="DV41" s="379"/>
      <c r="DW41" s="379"/>
      <c r="DX41" s="379"/>
      <c r="DY41" s="379"/>
      <c r="DZ41" s="379"/>
      <c r="EA41" s="379"/>
      <c r="EB41" s="379"/>
      <c r="EC41" s="379"/>
      <c r="ED41" s="379"/>
      <c r="EE41" s="379"/>
      <c r="EF41" s="379"/>
      <c r="EG41" s="379"/>
      <c r="EH41" s="379"/>
      <c r="EI41" s="379"/>
      <c r="EJ41" s="379"/>
      <c r="EK41" s="379"/>
      <c r="EL41" s="379"/>
      <c r="EM41" s="379"/>
      <c r="EN41" s="379"/>
      <c r="EO41" s="379"/>
      <c r="EP41" s="379"/>
      <c r="EQ41" s="379"/>
      <c r="ER41" s="379"/>
      <c r="ES41" s="379"/>
      <c r="ET41" s="379"/>
      <c r="EU41" s="379"/>
      <c r="EV41" s="379"/>
      <c r="EW41" s="379"/>
      <c r="EX41" s="379"/>
      <c r="EY41" s="379"/>
      <c r="EZ41" s="379"/>
      <c r="FA41" s="379"/>
      <c r="FB41" s="379"/>
      <c r="FC41" s="379"/>
      <c r="FD41" s="379"/>
      <c r="FE41" s="379"/>
      <c r="FF41" s="379"/>
      <c r="FG41" s="379"/>
      <c r="FH41" s="379"/>
      <c r="FI41" s="379"/>
      <c r="FJ41" s="379"/>
      <c r="FK41" s="379"/>
      <c r="FL41" s="379"/>
      <c r="FM41" s="379"/>
      <c r="FN41" s="379"/>
      <c r="FO41" s="379"/>
      <c r="FP41" s="379"/>
      <c r="FQ41" s="379"/>
      <c r="FR41" s="379"/>
      <c r="FS41" s="379"/>
      <c r="FT41" s="379"/>
      <c r="FU41" s="379"/>
      <c r="FV41" s="379"/>
      <c r="FW41" s="379"/>
      <c r="FX41" s="379"/>
      <c r="FY41" s="379"/>
      <c r="FZ41" s="379"/>
      <c r="GA41" s="379"/>
      <c r="GB41" s="379"/>
      <c r="GC41" s="379"/>
      <c r="GD41" s="379"/>
      <c r="GE41" s="379"/>
      <c r="GF41" s="379"/>
      <c r="GG41" s="379"/>
      <c r="GH41" s="379"/>
      <c r="GI41" s="379"/>
      <c r="GJ41" s="379"/>
      <c r="GK41" s="379"/>
      <c r="GL41" s="379"/>
      <c r="GM41" s="379"/>
      <c r="GN41" s="379"/>
      <c r="GO41" s="379"/>
      <c r="GP41" s="379"/>
      <c r="GQ41" s="379"/>
      <c r="GR41" s="379"/>
      <c r="GS41" s="379"/>
      <c r="GT41" s="379"/>
      <c r="GU41" s="379"/>
      <c r="GV41" s="379"/>
      <c r="GW41" s="379"/>
      <c r="GX41" s="379"/>
      <c r="GY41" s="379"/>
      <c r="GZ41" s="379"/>
      <c r="HA41" s="379"/>
      <c r="HB41" s="379"/>
      <c r="HC41" s="379"/>
      <c r="HD41" s="379"/>
      <c r="HE41" s="379"/>
      <c r="HF41" s="379"/>
      <c r="HG41" s="379"/>
      <c r="HH41" s="379"/>
      <c r="HI41" s="379"/>
      <c r="HJ41" s="379"/>
      <c r="HK41" s="379"/>
      <c r="HL41" s="379"/>
      <c r="HM41" s="379"/>
      <c r="HN41" s="379"/>
      <c r="HO41" s="379"/>
      <c r="HP41" s="379"/>
      <c r="HQ41" s="379"/>
      <c r="HR41" s="379"/>
      <c r="HS41" s="379"/>
      <c r="HT41" s="379"/>
      <c r="HU41" s="379"/>
      <c r="HV41" s="379"/>
      <c r="HW41" s="379"/>
      <c r="HX41" s="379"/>
      <c r="HY41" s="379"/>
      <c r="HZ41" s="379"/>
      <c r="IA41" s="379"/>
      <c r="IB41" s="379"/>
      <c r="IC41" s="379"/>
      <c r="ID41" s="379"/>
      <c r="IE41" s="379"/>
      <c r="IF41" s="379"/>
      <c r="IG41" s="379"/>
      <c r="IH41" s="379"/>
      <c r="II41" s="379"/>
      <c r="IJ41" s="379"/>
      <c r="IK41" s="379"/>
      <c r="IL41" s="379"/>
      <c r="IM41" s="379"/>
      <c r="IN41" s="379"/>
      <c r="IO41" s="379"/>
      <c r="IP41" s="379"/>
      <c r="IQ41" s="379"/>
      <c r="IR41" s="379"/>
      <c r="IS41" s="379"/>
      <c r="IT41" s="379"/>
      <c r="IU41" s="379"/>
    </row>
    <row r="42" spans="1:255" s="309" customFormat="1" ht="20.25" collapsed="1">
      <c r="A42" s="250"/>
      <c r="B42" s="358" t="s">
        <v>368</v>
      </c>
      <c r="C42" s="359" t="s">
        <v>1106</v>
      </c>
      <c r="D42" s="293"/>
      <c r="E42" s="294"/>
      <c r="F42" s="294"/>
      <c r="G42" s="29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95"/>
      <c r="Q42" s="443" t="str">
        <f>IF(COUNTA(Q45:Q53)=0,"",COUNTA(Q45:Q53))</f>
        <v/>
      </c>
      <c r="R42" s="229"/>
      <c r="S42" s="351">
        <f>IF(R42=Instructions!$B$25,Instructions!$C$25,IF(R42=Instructions!$B$26,Instructions!$C$26,IF(R42=Instructions!$B$27,Instructions!$C$27,0)))</f>
        <v>0</v>
      </c>
      <c r="T42" s="379"/>
      <c r="U42" s="379"/>
      <c r="V42" s="379"/>
      <c r="W42" s="379"/>
      <c r="X42" s="379"/>
      <c r="Y42" s="379"/>
      <c r="Z42" s="379"/>
      <c r="AA42" s="379"/>
      <c r="AB42" s="379"/>
      <c r="AC42" s="379"/>
      <c r="AD42" s="379"/>
      <c r="AE42" s="379"/>
      <c r="AF42" s="379"/>
      <c r="AG42" s="379"/>
      <c r="AH42" s="379"/>
      <c r="AI42" s="379"/>
      <c r="AJ42" s="379"/>
      <c r="AK42" s="379"/>
      <c r="AL42" s="379"/>
      <c r="AM42" s="379"/>
      <c r="AN42" s="379"/>
      <c r="AO42" s="379"/>
      <c r="AP42" s="379"/>
      <c r="AQ42" s="379"/>
      <c r="AR42" s="379"/>
      <c r="AS42" s="379"/>
      <c r="AT42" s="379"/>
      <c r="AU42" s="379"/>
      <c r="AV42" s="379"/>
      <c r="AW42" s="379"/>
      <c r="AX42" s="379"/>
      <c r="AY42" s="379"/>
      <c r="AZ42" s="379"/>
      <c r="BA42" s="379"/>
      <c r="BB42" s="379"/>
      <c r="BC42" s="379"/>
      <c r="BD42" s="379"/>
      <c r="BE42" s="379"/>
      <c r="BF42" s="379"/>
      <c r="BG42" s="379"/>
      <c r="BH42" s="379"/>
      <c r="BI42" s="379"/>
      <c r="BJ42" s="379"/>
      <c r="BK42" s="379"/>
      <c r="BL42" s="379"/>
      <c r="BM42" s="379"/>
      <c r="BN42" s="379"/>
      <c r="BO42" s="379"/>
      <c r="BP42" s="379"/>
      <c r="BQ42" s="379"/>
      <c r="BR42" s="379"/>
      <c r="BS42" s="379"/>
      <c r="BT42" s="379"/>
      <c r="BU42" s="379"/>
      <c r="BV42" s="379"/>
      <c r="BW42" s="379"/>
      <c r="BX42" s="379"/>
      <c r="BY42" s="379"/>
      <c r="BZ42" s="379"/>
      <c r="CA42" s="379"/>
      <c r="CB42" s="379"/>
      <c r="CC42" s="379"/>
      <c r="CD42" s="379"/>
      <c r="CE42" s="379"/>
      <c r="CF42" s="379"/>
      <c r="CG42" s="379"/>
      <c r="CH42" s="379"/>
      <c r="CI42" s="379"/>
      <c r="CJ42" s="379"/>
      <c r="CK42" s="379"/>
      <c r="CL42" s="379"/>
      <c r="CM42" s="379"/>
      <c r="CN42" s="379"/>
      <c r="CO42" s="379"/>
      <c r="CP42" s="379"/>
      <c r="CQ42" s="379"/>
      <c r="CR42" s="379"/>
      <c r="CS42" s="379"/>
      <c r="CT42" s="379"/>
      <c r="CU42" s="379"/>
      <c r="CV42" s="379"/>
      <c r="CW42" s="379"/>
      <c r="CX42" s="379"/>
      <c r="CY42" s="379"/>
      <c r="CZ42" s="379"/>
      <c r="DA42" s="379"/>
      <c r="DB42" s="379"/>
      <c r="DC42" s="379"/>
      <c r="DD42" s="379"/>
      <c r="DE42" s="379"/>
      <c r="DF42" s="379"/>
      <c r="DG42" s="379"/>
      <c r="DH42" s="379"/>
      <c r="DI42" s="379"/>
      <c r="DJ42" s="379"/>
      <c r="DK42" s="379"/>
      <c r="DL42" s="379"/>
      <c r="DM42" s="379"/>
      <c r="DN42" s="379"/>
      <c r="DO42" s="379"/>
      <c r="DP42" s="379"/>
      <c r="DQ42" s="379"/>
      <c r="DR42" s="379"/>
      <c r="DS42" s="379"/>
      <c r="DT42" s="379"/>
      <c r="DU42" s="379"/>
      <c r="DV42" s="379"/>
      <c r="DW42" s="379"/>
      <c r="DX42" s="379"/>
      <c r="DY42" s="379"/>
      <c r="DZ42" s="379"/>
      <c r="EA42" s="379"/>
      <c r="EB42" s="379"/>
      <c r="EC42" s="379"/>
      <c r="ED42" s="379"/>
      <c r="EE42" s="379"/>
      <c r="EF42" s="379"/>
      <c r="EG42" s="379"/>
      <c r="EH42" s="379"/>
      <c r="EI42" s="379"/>
      <c r="EJ42" s="379"/>
      <c r="EK42" s="379"/>
      <c r="EL42" s="379"/>
      <c r="EM42" s="379"/>
      <c r="EN42" s="379"/>
      <c r="EO42" s="379"/>
      <c r="EP42" s="379"/>
      <c r="EQ42" s="379"/>
      <c r="ER42" s="379"/>
      <c r="ES42" s="379"/>
      <c r="ET42" s="379"/>
      <c r="EU42" s="379"/>
      <c r="EV42" s="379"/>
      <c r="EW42" s="379"/>
      <c r="EX42" s="379"/>
      <c r="EY42" s="379"/>
      <c r="EZ42" s="379"/>
      <c r="FA42" s="379"/>
      <c r="FB42" s="379"/>
      <c r="FC42" s="379"/>
      <c r="FD42" s="379"/>
      <c r="FE42" s="379"/>
      <c r="FF42" s="379"/>
      <c r="FG42" s="379"/>
      <c r="FH42" s="379"/>
      <c r="FI42" s="379"/>
      <c r="FJ42" s="379"/>
      <c r="FK42" s="379"/>
      <c r="FL42" s="379"/>
      <c r="FM42" s="379"/>
      <c r="FN42" s="379"/>
      <c r="FO42" s="379"/>
      <c r="FP42" s="379"/>
      <c r="FQ42" s="379"/>
      <c r="FR42" s="379"/>
      <c r="FS42" s="379"/>
      <c r="FT42" s="379"/>
      <c r="FU42" s="379"/>
      <c r="FV42" s="379"/>
      <c r="FW42" s="379"/>
      <c r="FX42" s="379"/>
      <c r="FY42" s="379"/>
      <c r="FZ42" s="379"/>
      <c r="GA42" s="379"/>
      <c r="GB42" s="379"/>
      <c r="GC42" s="379"/>
      <c r="GD42" s="379"/>
      <c r="GE42" s="379"/>
      <c r="GF42" s="379"/>
      <c r="GG42" s="379"/>
      <c r="GH42" s="379"/>
      <c r="GI42" s="379"/>
      <c r="GJ42" s="379"/>
      <c r="GK42" s="379"/>
      <c r="GL42" s="379"/>
      <c r="GM42" s="379"/>
      <c r="GN42" s="379"/>
      <c r="GO42" s="379"/>
      <c r="GP42" s="379"/>
      <c r="GQ42" s="379"/>
      <c r="GR42" s="379"/>
      <c r="GS42" s="379"/>
      <c r="GT42" s="379"/>
      <c r="GU42" s="379"/>
      <c r="GV42" s="379"/>
      <c r="GW42" s="379"/>
      <c r="GX42" s="379"/>
      <c r="GY42" s="379"/>
      <c r="GZ42" s="379"/>
      <c r="HA42" s="379"/>
      <c r="HB42" s="379"/>
      <c r="HC42" s="379"/>
      <c r="HD42" s="379"/>
      <c r="HE42" s="379"/>
      <c r="HF42" s="379"/>
      <c r="HG42" s="379"/>
      <c r="HH42" s="379"/>
      <c r="HI42" s="379"/>
      <c r="HJ42" s="379"/>
      <c r="HK42" s="379"/>
      <c r="HL42" s="379"/>
      <c r="HM42" s="379"/>
      <c r="HN42" s="379"/>
      <c r="HO42" s="379"/>
      <c r="HP42" s="379"/>
      <c r="HQ42" s="379"/>
      <c r="HR42" s="379"/>
      <c r="HS42" s="379"/>
      <c r="HT42" s="379"/>
      <c r="HU42" s="379"/>
      <c r="HV42" s="379"/>
      <c r="HW42" s="379"/>
      <c r="HX42" s="379"/>
      <c r="HY42" s="379"/>
      <c r="HZ42" s="379"/>
      <c r="IA42" s="379"/>
      <c r="IB42" s="379"/>
      <c r="IC42" s="379"/>
      <c r="ID42" s="379"/>
      <c r="IE42" s="379"/>
      <c r="IF42" s="379"/>
      <c r="IG42" s="379"/>
      <c r="IH42" s="379"/>
      <c r="II42" s="379"/>
      <c r="IJ42" s="379"/>
      <c r="IK42" s="379"/>
      <c r="IL42" s="379"/>
      <c r="IM42" s="379"/>
      <c r="IN42" s="379"/>
      <c r="IO42" s="379"/>
      <c r="IP42" s="379"/>
      <c r="IQ42" s="379"/>
      <c r="IR42" s="379"/>
      <c r="IS42" s="379"/>
      <c r="IT42" s="379"/>
      <c r="IU42" s="379"/>
    </row>
    <row r="43" spans="1:255" s="310" customFormat="1" ht="25.5" hidden="1" outlineLevel="2">
      <c r="A43" s="2"/>
      <c r="B43" s="2"/>
      <c r="C43" s="337" t="s">
        <v>1109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c r="BB43" s="396"/>
      <c r="BC43" s="396"/>
      <c r="BD43" s="396"/>
      <c r="BE43" s="396"/>
      <c r="BF43" s="396"/>
      <c r="BG43" s="396"/>
      <c r="BH43" s="396"/>
      <c r="BI43" s="396"/>
      <c r="BJ43" s="396"/>
      <c r="BK43" s="396"/>
      <c r="BL43" s="396"/>
      <c r="BM43" s="396"/>
      <c r="BN43" s="396"/>
      <c r="BO43" s="396"/>
      <c r="BP43" s="396"/>
      <c r="BQ43" s="396"/>
      <c r="BR43" s="396"/>
      <c r="BS43" s="396"/>
      <c r="BT43" s="396"/>
      <c r="BU43" s="396"/>
      <c r="BV43" s="396"/>
      <c r="BW43" s="396"/>
      <c r="BX43" s="396"/>
      <c r="BY43" s="396"/>
      <c r="BZ43" s="396"/>
      <c r="CA43" s="396"/>
      <c r="CB43" s="396"/>
      <c r="CC43" s="396"/>
      <c r="CD43" s="396"/>
      <c r="CE43" s="396"/>
      <c r="CF43" s="396"/>
      <c r="CG43" s="396"/>
      <c r="CH43" s="396"/>
      <c r="CI43" s="396"/>
      <c r="CJ43" s="396"/>
      <c r="CK43" s="396"/>
      <c r="CL43" s="396"/>
      <c r="CM43" s="396"/>
      <c r="CN43" s="396"/>
      <c r="CO43" s="396"/>
      <c r="CP43" s="396"/>
      <c r="CQ43" s="396"/>
      <c r="CR43" s="396"/>
      <c r="CS43" s="396"/>
      <c r="CT43" s="396"/>
      <c r="CU43" s="396"/>
      <c r="CV43" s="396"/>
      <c r="CW43" s="396"/>
      <c r="CX43" s="396"/>
      <c r="CY43" s="396"/>
      <c r="CZ43" s="396"/>
      <c r="DA43" s="396"/>
      <c r="DB43" s="396"/>
      <c r="DC43" s="396"/>
      <c r="DD43" s="396"/>
      <c r="DE43" s="396"/>
      <c r="DF43" s="396"/>
      <c r="DG43" s="396"/>
      <c r="DH43" s="396"/>
      <c r="DI43" s="396"/>
      <c r="DJ43" s="396"/>
      <c r="DK43" s="396"/>
      <c r="DL43" s="396"/>
      <c r="DM43" s="396"/>
      <c r="DN43" s="396"/>
      <c r="DO43" s="396"/>
      <c r="DP43" s="396"/>
      <c r="DQ43" s="396"/>
      <c r="DR43" s="396"/>
      <c r="DS43" s="396"/>
      <c r="DT43" s="396"/>
      <c r="DU43" s="396"/>
      <c r="DV43" s="396"/>
      <c r="DW43" s="396"/>
      <c r="DX43" s="396"/>
      <c r="DY43" s="396"/>
      <c r="DZ43" s="396"/>
      <c r="EA43" s="396"/>
      <c r="EB43" s="396"/>
      <c r="EC43" s="396"/>
      <c r="ED43" s="396"/>
      <c r="EE43" s="396"/>
      <c r="EF43" s="396"/>
      <c r="EG43" s="396"/>
      <c r="EH43" s="396"/>
      <c r="EI43" s="396"/>
      <c r="EJ43" s="396"/>
      <c r="EK43" s="396"/>
      <c r="EL43" s="396"/>
      <c r="EM43" s="396"/>
      <c r="EN43" s="396"/>
      <c r="EO43" s="396"/>
      <c r="EP43" s="396"/>
      <c r="EQ43" s="396"/>
      <c r="ER43" s="396"/>
      <c r="ES43" s="396"/>
      <c r="ET43" s="396"/>
      <c r="EU43" s="396"/>
      <c r="EV43" s="396"/>
      <c r="EW43" s="396"/>
      <c r="EX43" s="396"/>
      <c r="EY43" s="396"/>
      <c r="EZ43" s="396"/>
      <c r="FA43" s="396"/>
      <c r="FB43" s="396"/>
      <c r="FC43" s="396"/>
      <c r="FD43" s="396"/>
      <c r="FE43" s="396"/>
      <c r="FF43" s="396"/>
      <c r="FG43" s="396"/>
      <c r="FH43" s="396"/>
      <c r="FI43" s="396"/>
      <c r="FJ43" s="396"/>
      <c r="FK43" s="396"/>
      <c r="FL43" s="396"/>
      <c r="FM43" s="396"/>
      <c r="FN43" s="396"/>
      <c r="FO43" s="396"/>
      <c r="FP43" s="396"/>
      <c r="FQ43" s="396"/>
      <c r="FR43" s="396"/>
      <c r="FS43" s="396"/>
      <c r="FT43" s="396"/>
      <c r="FU43" s="396"/>
      <c r="FV43" s="396"/>
      <c r="FW43" s="396"/>
      <c r="FX43" s="396"/>
      <c r="FY43" s="396"/>
      <c r="FZ43" s="396"/>
      <c r="GA43" s="396"/>
      <c r="GB43" s="396"/>
      <c r="GC43" s="396"/>
      <c r="GD43" s="396"/>
      <c r="GE43" s="396"/>
      <c r="GF43" s="396"/>
      <c r="GG43" s="396"/>
      <c r="GH43" s="396"/>
      <c r="GI43" s="396"/>
      <c r="GJ43" s="396"/>
      <c r="GK43" s="396"/>
      <c r="GL43" s="396"/>
      <c r="GM43" s="396"/>
      <c r="GN43" s="396"/>
      <c r="GO43" s="396"/>
      <c r="GP43" s="396"/>
      <c r="GQ43" s="396"/>
      <c r="GR43" s="396"/>
      <c r="GS43" s="396"/>
      <c r="GT43" s="396"/>
      <c r="GU43" s="396"/>
      <c r="GV43" s="396"/>
      <c r="GW43" s="396"/>
      <c r="GX43" s="396"/>
      <c r="GY43" s="396"/>
      <c r="GZ43" s="396"/>
      <c r="HA43" s="396"/>
      <c r="HB43" s="396"/>
      <c r="HC43" s="396"/>
      <c r="HD43" s="396"/>
      <c r="HE43" s="396"/>
      <c r="HF43" s="396"/>
      <c r="HG43" s="396"/>
      <c r="HH43" s="396"/>
      <c r="HI43" s="396"/>
      <c r="HJ43" s="396"/>
      <c r="HK43" s="396"/>
      <c r="HL43" s="396"/>
      <c r="HM43" s="396"/>
      <c r="HN43" s="396"/>
      <c r="HO43" s="396"/>
      <c r="HP43" s="396"/>
      <c r="HQ43" s="396"/>
      <c r="HR43" s="396"/>
      <c r="HS43" s="396"/>
      <c r="HT43" s="396"/>
      <c r="HU43" s="396"/>
      <c r="HV43" s="396"/>
      <c r="HW43" s="396"/>
      <c r="HX43" s="396"/>
      <c r="HY43" s="396"/>
      <c r="HZ43" s="396"/>
      <c r="IA43" s="396"/>
      <c r="IB43" s="396"/>
      <c r="IC43" s="396"/>
      <c r="ID43" s="396"/>
      <c r="IE43" s="396"/>
      <c r="IF43" s="396"/>
      <c r="IG43" s="396"/>
      <c r="IH43" s="396"/>
      <c r="II43" s="396"/>
      <c r="IJ43" s="396"/>
      <c r="IK43" s="396"/>
      <c r="IL43" s="396"/>
      <c r="IM43" s="396"/>
      <c r="IN43" s="396"/>
      <c r="IO43" s="396"/>
      <c r="IP43" s="396"/>
      <c r="IQ43" s="396"/>
      <c r="IR43" s="396"/>
      <c r="IS43" s="396"/>
      <c r="IT43" s="396"/>
      <c r="IU43" s="396"/>
    </row>
    <row r="44" spans="1:255" s="310" customFormat="1" ht="89.25" hidden="1" outlineLevel="2">
      <c r="A44" s="2"/>
      <c r="B44" s="2"/>
      <c r="C44" s="337" t="s">
        <v>1107</v>
      </c>
      <c r="D44" s="191"/>
      <c r="E44" s="192"/>
      <c r="F44" s="192"/>
      <c r="G44" s="279"/>
      <c r="H44" s="193"/>
      <c r="I44" s="193"/>
      <c r="J44" s="193"/>
      <c r="K44" s="193"/>
      <c r="L44" s="193"/>
      <c r="M44" s="279"/>
      <c r="N44" s="193"/>
      <c r="O44" s="193"/>
      <c r="P44" s="279"/>
      <c r="Q44" s="192"/>
      <c r="R44" s="194"/>
      <c r="S44" s="382"/>
      <c r="T44" s="383"/>
      <c r="U44" s="396"/>
      <c r="V44" s="396"/>
      <c r="W44" s="396"/>
      <c r="X44" s="396"/>
      <c r="Y44" s="396"/>
      <c r="Z44" s="396"/>
      <c r="AA44" s="396"/>
      <c r="AB44" s="396"/>
      <c r="AC44" s="396"/>
      <c r="AD44" s="396"/>
      <c r="AE44" s="396"/>
      <c r="AF44" s="396"/>
      <c r="AG44" s="396"/>
      <c r="AH44" s="396"/>
      <c r="AI44" s="396"/>
      <c r="AJ44" s="396"/>
      <c r="AK44" s="396"/>
      <c r="AL44" s="396"/>
      <c r="AM44" s="396"/>
      <c r="AN44" s="396"/>
      <c r="AO44" s="396"/>
      <c r="AP44" s="396"/>
      <c r="AQ44" s="396"/>
      <c r="AR44" s="396"/>
      <c r="AS44" s="396"/>
      <c r="AT44" s="396"/>
      <c r="AU44" s="396"/>
      <c r="AV44" s="396"/>
      <c r="AW44" s="396"/>
      <c r="AX44" s="396"/>
      <c r="AY44" s="396"/>
      <c r="AZ44" s="396"/>
      <c r="BA44" s="396"/>
      <c r="BB44" s="396"/>
      <c r="BC44" s="396"/>
      <c r="BD44" s="396"/>
      <c r="BE44" s="396"/>
      <c r="BF44" s="396"/>
      <c r="BG44" s="396"/>
      <c r="BH44" s="396"/>
      <c r="BI44" s="396"/>
      <c r="BJ44" s="396"/>
      <c r="BK44" s="396"/>
      <c r="BL44" s="396"/>
      <c r="BM44" s="396"/>
      <c r="BN44" s="396"/>
      <c r="BO44" s="396"/>
      <c r="BP44" s="396"/>
      <c r="BQ44" s="396"/>
      <c r="BR44" s="396"/>
      <c r="BS44" s="396"/>
      <c r="BT44" s="396"/>
      <c r="BU44" s="396"/>
      <c r="BV44" s="396"/>
      <c r="BW44" s="396"/>
      <c r="BX44" s="396"/>
      <c r="BY44" s="396"/>
      <c r="BZ44" s="396"/>
      <c r="CA44" s="396"/>
      <c r="CB44" s="396"/>
      <c r="CC44" s="396"/>
      <c r="CD44" s="396"/>
      <c r="CE44" s="396"/>
      <c r="CF44" s="396"/>
      <c r="CG44" s="396"/>
      <c r="CH44" s="396"/>
      <c r="CI44" s="396"/>
      <c r="CJ44" s="396"/>
      <c r="CK44" s="396"/>
      <c r="CL44" s="396"/>
      <c r="CM44" s="396"/>
      <c r="CN44" s="396"/>
      <c r="CO44" s="396"/>
      <c r="CP44" s="396"/>
      <c r="CQ44" s="396"/>
      <c r="CR44" s="396"/>
      <c r="CS44" s="396"/>
      <c r="CT44" s="396"/>
      <c r="CU44" s="396"/>
      <c r="CV44" s="396"/>
      <c r="CW44" s="396"/>
      <c r="CX44" s="396"/>
      <c r="CY44" s="396"/>
      <c r="CZ44" s="396"/>
      <c r="DA44" s="396"/>
      <c r="DB44" s="396"/>
      <c r="DC44" s="396"/>
      <c r="DD44" s="396"/>
      <c r="DE44" s="396"/>
      <c r="DF44" s="396"/>
      <c r="DG44" s="396"/>
      <c r="DH44" s="396"/>
      <c r="DI44" s="396"/>
      <c r="DJ44" s="396"/>
      <c r="DK44" s="396"/>
      <c r="DL44" s="396"/>
      <c r="DM44" s="396"/>
      <c r="DN44" s="396"/>
      <c r="DO44" s="396"/>
      <c r="DP44" s="396"/>
      <c r="DQ44" s="396"/>
      <c r="DR44" s="396"/>
      <c r="DS44" s="396"/>
      <c r="DT44" s="396"/>
      <c r="DU44" s="396"/>
      <c r="DV44" s="396"/>
      <c r="DW44" s="396"/>
      <c r="DX44" s="396"/>
      <c r="DY44" s="396"/>
      <c r="DZ44" s="396"/>
      <c r="EA44" s="396"/>
      <c r="EB44" s="396"/>
      <c r="EC44" s="396"/>
      <c r="ED44" s="396"/>
      <c r="EE44" s="396"/>
      <c r="EF44" s="396"/>
      <c r="EG44" s="396"/>
      <c r="EH44" s="396"/>
      <c r="EI44" s="396"/>
      <c r="EJ44" s="396"/>
      <c r="EK44" s="396"/>
      <c r="EL44" s="396"/>
      <c r="EM44" s="396"/>
      <c r="EN44" s="396"/>
      <c r="EO44" s="396"/>
      <c r="EP44" s="396"/>
      <c r="EQ44" s="396"/>
      <c r="ER44" s="396"/>
      <c r="ES44" s="396"/>
      <c r="ET44" s="396"/>
      <c r="EU44" s="396"/>
      <c r="EV44" s="396"/>
      <c r="EW44" s="396"/>
      <c r="EX44" s="396"/>
      <c r="EY44" s="396"/>
      <c r="EZ44" s="396"/>
      <c r="FA44" s="396"/>
      <c r="FB44" s="396"/>
      <c r="FC44" s="396"/>
      <c r="FD44" s="396"/>
      <c r="FE44" s="396"/>
      <c r="FF44" s="396"/>
      <c r="FG44" s="396"/>
      <c r="FH44" s="396"/>
      <c r="FI44" s="396"/>
      <c r="FJ44" s="396"/>
      <c r="FK44" s="396"/>
      <c r="FL44" s="396"/>
      <c r="FM44" s="396"/>
      <c r="FN44" s="396"/>
      <c r="FO44" s="396"/>
      <c r="FP44" s="396"/>
      <c r="FQ44" s="396"/>
      <c r="FR44" s="396"/>
      <c r="FS44" s="396"/>
      <c r="FT44" s="396"/>
      <c r="FU44" s="396"/>
      <c r="FV44" s="396"/>
      <c r="FW44" s="396"/>
      <c r="FX44" s="396"/>
      <c r="FY44" s="396"/>
      <c r="FZ44" s="396"/>
      <c r="GA44" s="396"/>
      <c r="GB44" s="396"/>
      <c r="GC44" s="396"/>
      <c r="GD44" s="396"/>
      <c r="GE44" s="396"/>
      <c r="GF44" s="396"/>
      <c r="GG44" s="396"/>
      <c r="GH44" s="396"/>
      <c r="GI44" s="396"/>
      <c r="GJ44" s="396"/>
      <c r="GK44" s="396"/>
      <c r="GL44" s="396"/>
      <c r="GM44" s="396"/>
      <c r="GN44" s="396"/>
      <c r="GO44" s="396"/>
      <c r="GP44" s="396"/>
      <c r="GQ44" s="396"/>
      <c r="GR44" s="396"/>
      <c r="GS44" s="396"/>
      <c r="GT44" s="396"/>
      <c r="GU44" s="396"/>
      <c r="GV44" s="396"/>
      <c r="GW44" s="396"/>
      <c r="GX44" s="396"/>
      <c r="GY44" s="396"/>
      <c r="GZ44" s="396"/>
      <c r="HA44" s="396"/>
      <c r="HB44" s="396"/>
      <c r="HC44" s="396"/>
      <c r="HD44" s="396"/>
      <c r="HE44" s="396"/>
      <c r="HF44" s="396"/>
      <c r="HG44" s="396"/>
      <c r="HH44" s="396"/>
      <c r="HI44" s="396"/>
      <c r="HJ44" s="396"/>
      <c r="HK44" s="396"/>
      <c r="HL44" s="396"/>
      <c r="HM44" s="396"/>
      <c r="HN44" s="396"/>
      <c r="HO44" s="396"/>
      <c r="HP44" s="396"/>
      <c r="HQ44" s="396"/>
      <c r="HR44" s="396"/>
      <c r="HS44" s="396"/>
      <c r="HT44" s="396"/>
      <c r="HU44" s="396"/>
      <c r="HV44" s="396"/>
      <c r="HW44" s="396"/>
      <c r="HX44" s="396"/>
      <c r="HY44" s="396"/>
      <c r="HZ44" s="396"/>
      <c r="IA44" s="396"/>
      <c r="IB44" s="396"/>
      <c r="IC44" s="396"/>
      <c r="ID44" s="396"/>
      <c r="IE44" s="396"/>
      <c r="IF44" s="396"/>
      <c r="IG44" s="396"/>
      <c r="IH44" s="396"/>
      <c r="II44" s="396"/>
      <c r="IJ44" s="396"/>
      <c r="IK44" s="396"/>
      <c r="IL44" s="396"/>
      <c r="IM44" s="396"/>
      <c r="IN44" s="396"/>
      <c r="IO44" s="396"/>
      <c r="IP44" s="396"/>
      <c r="IQ44" s="396"/>
      <c r="IR44" s="396"/>
      <c r="IS44" s="396"/>
      <c r="IT44" s="396"/>
      <c r="IU44" s="396"/>
    </row>
    <row r="45" spans="1:255" s="310" customFormat="1" ht="38.25" hidden="1" outlineLevel="2">
      <c r="A45" s="2"/>
      <c r="B45" s="4"/>
      <c r="C45" s="337" t="s">
        <v>661</v>
      </c>
      <c r="D45" s="203"/>
      <c r="E45" s="206"/>
      <c r="F45" s="206"/>
      <c r="G45" s="298"/>
      <c r="H45" s="210"/>
      <c r="I45" s="210"/>
      <c r="J45" s="210"/>
      <c r="K45" s="210"/>
      <c r="L45" s="210"/>
      <c r="M45" s="298"/>
      <c r="N45" s="210"/>
      <c r="O45" s="210"/>
      <c r="P45" s="298"/>
      <c r="Q45" s="195"/>
      <c r="R45" s="194"/>
      <c r="S45" s="382"/>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c r="BZ45" s="383"/>
      <c r="CA45" s="383"/>
      <c r="CB45" s="383"/>
      <c r="CC45" s="383"/>
      <c r="CD45" s="383"/>
      <c r="CE45" s="383"/>
      <c r="CF45" s="383"/>
      <c r="CG45" s="383"/>
      <c r="CH45" s="383"/>
      <c r="CI45" s="383"/>
      <c r="CJ45" s="383"/>
      <c r="CK45" s="383"/>
      <c r="CL45" s="383"/>
      <c r="CM45" s="383"/>
      <c r="CN45" s="383"/>
      <c r="CO45" s="383"/>
      <c r="CP45" s="383"/>
      <c r="CQ45" s="383"/>
      <c r="CR45" s="383"/>
      <c r="CS45" s="383"/>
      <c r="CT45" s="383"/>
      <c r="CU45" s="383"/>
      <c r="CV45" s="383"/>
      <c r="CW45" s="383"/>
      <c r="CX45" s="383"/>
      <c r="CY45" s="383"/>
      <c r="CZ45" s="383"/>
      <c r="DA45" s="383"/>
      <c r="DB45" s="383"/>
      <c r="DC45" s="383"/>
      <c r="DD45" s="383"/>
      <c r="DE45" s="383"/>
      <c r="DF45" s="383"/>
      <c r="DG45" s="383"/>
      <c r="DH45" s="383"/>
      <c r="DI45" s="383"/>
      <c r="DJ45" s="383"/>
      <c r="DK45" s="383"/>
      <c r="DL45" s="383"/>
      <c r="DM45" s="383"/>
      <c r="DN45" s="383"/>
      <c r="DO45" s="383"/>
      <c r="DP45" s="383"/>
      <c r="DQ45" s="383"/>
      <c r="DR45" s="383"/>
      <c r="DS45" s="383"/>
      <c r="DT45" s="383"/>
      <c r="DU45" s="383"/>
      <c r="DV45" s="383"/>
      <c r="DW45" s="383"/>
      <c r="DX45" s="383"/>
      <c r="DY45" s="383"/>
      <c r="DZ45" s="383"/>
      <c r="EA45" s="383"/>
      <c r="EB45" s="383"/>
      <c r="EC45" s="383"/>
      <c r="ED45" s="383"/>
      <c r="EE45" s="383"/>
      <c r="EF45" s="383"/>
      <c r="EG45" s="383"/>
      <c r="EH45" s="383"/>
      <c r="EI45" s="383"/>
      <c r="EJ45" s="383"/>
      <c r="EK45" s="383"/>
      <c r="EL45" s="383"/>
      <c r="EM45" s="383"/>
      <c r="EN45" s="383"/>
      <c r="EO45" s="383"/>
      <c r="EP45" s="383"/>
      <c r="EQ45" s="383"/>
      <c r="ER45" s="383"/>
      <c r="ES45" s="383"/>
      <c r="ET45" s="383"/>
      <c r="EU45" s="383"/>
      <c r="EV45" s="383"/>
      <c r="EW45" s="383"/>
      <c r="EX45" s="383"/>
      <c r="EY45" s="383"/>
      <c r="EZ45" s="383"/>
      <c r="FA45" s="383"/>
      <c r="FB45" s="383"/>
      <c r="FC45" s="383"/>
      <c r="FD45" s="383"/>
      <c r="FE45" s="383"/>
      <c r="FF45" s="383"/>
      <c r="FG45" s="383"/>
      <c r="FH45" s="383"/>
      <c r="FI45" s="383"/>
      <c r="FJ45" s="383"/>
      <c r="FK45" s="383"/>
      <c r="FL45" s="383"/>
      <c r="FM45" s="383"/>
      <c r="FN45" s="383"/>
      <c r="FO45" s="383"/>
      <c r="FP45" s="383"/>
      <c r="FQ45" s="383"/>
      <c r="FR45" s="383"/>
      <c r="FS45" s="383"/>
      <c r="FT45" s="383"/>
      <c r="FU45" s="383"/>
      <c r="FV45" s="383"/>
      <c r="FW45" s="383"/>
      <c r="FX45" s="383"/>
      <c r="FY45" s="383"/>
      <c r="FZ45" s="383"/>
      <c r="GA45" s="383"/>
      <c r="GB45" s="383"/>
      <c r="GC45" s="383"/>
      <c r="GD45" s="383"/>
      <c r="GE45" s="383"/>
      <c r="GF45" s="383"/>
      <c r="GG45" s="383"/>
      <c r="GH45" s="383"/>
      <c r="GI45" s="383"/>
      <c r="GJ45" s="383"/>
      <c r="GK45" s="383"/>
      <c r="GL45" s="383"/>
      <c r="GM45" s="383"/>
      <c r="GN45" s="383"/>
      <c r="GO45" s="383"/>
      <c r="GP45" s="383"/>
      <c r="GQ45" s="383"/>
      <c r="GR45" s="383"/>
      <c r="GS45" s="383"/>
      <c r="GT45" s="383"/>
      <c r="GU45" s="383"/>
      <c r="GV45" s="383"/>
      <c r="GW45" s="383"/>
      <c r="GX45" s="383"/>
      <c r="GY45" s="383"/>
      <c r="GZ45" s="383"/>
      <c r="HA45" s="383"/>
      <c r="HB45" s="383"/>
      <c r="HC45" s="383"/>
      <c r="HD45" s="383"/>
      <c r="HE45" s="383"/>
      <c r="HF45" s="383"/>
      <c r="HG45" s="383"/>
      <c r="HH45" s="383"/>
      <c r="HI45" s="383"/>
      <c r="HJ45" s="383"/>
      <c r="HK45" s="383"/>
      <c r="HL45" s="383"/>
      <c r="HM45" s="383"/>
      <c r="HN45" s="383"/>
      <c r="HO45" s="383"/>
      <c r="HP45" s="383"/>
      <c r="HQ45" s="383"/>
      <c r="HR45" s="383"/>
      <c r="HS45" s="383"/>
      <c r="HT45" s="383"/>
      <c r="HU45" s="383"/>
      <c r="HV45" s="383"/>
      <c r="HW45" s="383"/>
      <c r="HX45" s="383"/>
      <c r="HY45" s="383"/>
      <c r="HZ45" s="383"/>
      <c r="IA45" s="383"/>
      <c r="IB45" s="383"/>
      <c r="IC45" s="383"/>
      <c r="ID45" s="383"/>
      <c r="IE45" s="383"/>
      <c r="IF45" s="383"/>
      <c r="IG45" s="383"/>
      <c r="IH45" s="383"/>
      <c r="II45" s="383"/>
      <c r="IJ45" s="383"/>
      <c r="IK45" s="383"/>
      <c r="IL45" s="383"/>
      <c r="IM45" s="383"/>
      <c r="IN45" s="383"/>
      <c r="IO45" s="383"/>
      <c r="IP45" s="383"/>
      <c r="IQ45" s="383"/>
      <c r="IR45" s="383"/>
      <c r="IS45" s="383"/>
      <c r="IT45" s="383"/>
      <c r="IU45" s="383"/>
    </row>
    <row r="46" spans="1:255" s="310" customFormat="1" hidden="1" outlineLevel="1">
      <c r="A46" s="174"/>
      <c r="B46" s="336">
        <v>1</v>
      </c>
      <c r="C46" s="175"/>
      <c r="D46" s="168"/>
      <c r="E46" s="169"/>
      <c r="F46" s="172"/>
      <c r="G46" s="257"/>
      <c r="H46" s="170"/>
      <c r="I46" s="170"/>
      <c r="J46" s="170"/>
      <c r="K46" s="170"/>
      <c r="L46" s="170"/>
      <c r="M46" s="298"/>
      <c r="N46" s="170"/>
      <c r="O46" s="170"/>
      <c r="P46" s="298"/>
      <c r="Q46" s="195"/>
      <c r="R46" s="194"/>
      <c r="S46" s="382"/>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c r="BZ46" s="383"/>
      <c r="CA46" s="383"/>
      <c r="CB46" s="383"/>
      <c r="CC46" s="383"/>
      <c r="CD46" s="383"/>
      <c r="CE46" s="383"/>
      <c r="CF46" s="383"/>
      <c r="CG46" s="383"/>
      <c r="CH46" s="383"/>
      <c r="CI46" s="383"/>
      <c r="CJ46" s="383"/>
      <c r="CK46" s="383"/>
      <c r="CL46" s="383"/>
      <c r="CM46" s="383"/>
      <c r="CN46" s="383"/>
      <c r="CO46" s="383"/>
      <c r="CP46" s="383"/>
      <c r="CQ46" s="383"/>
      <c r="CR46" s="383"/>
      <c r="CS46" s="383"/>
      <c r="CT46" s="383"/>
      <c r="CU46" s="383"/>
      <c r="CV46" s="383"/>
      <c r="CW46" s="383"/>
      <c r="CX46" s="383"/>
      <c r="CY46" s="383"/>
      <c r="CZ46" s="383"/>
      <c r="DA46" s="383"/>
      <c r="DB46" s="383"/>
      <c r="DC46" s="383"/>
      <c r="DD46" s="383"/>
      <c r="DE46" s="383"/>
      <c r="DF46" s="383"/>
      <c r="DG46" s="383"/>
      <c r="DH46" s="383"/>
      <c r="DI46" s="383"/>
      <c r="DJ46" s="383"/>
      <c r="DK46" s="383"/>
      <c r="DL46" s="383"/>
      <c r="DM46" s="383"/>
      <c r="DN46" s="383"/>
      <c r="DO46" s="383"/>
      <c r="DP46" s="383"/>
      <c r="DQ46" s="383"/>
      <c r="DR46" s="383"/>
      <c r="DS46" s="383"/>
      <c r="DT46" s="383"/>
      <c r="DU46" s="383"/>
      <c r="DV46" s="383"/>
      <c r="DW46" s="383"/>
      <c r="DX46" s="383"/>
      <c r="DY46" s="383"/>
      <c r="DZ46" s="383"/>
      <c r="EA46" s="383"/>
      <c r="EB46" s="383"/>
      <c r="EC46" s="383"/>
      <c r="ED46" s="383"/>
      <c r="EE46" s="383"/>
      <c r="EF46" s="383"/>
      <c r="EG46" s="383"/>
      <c r="EH46" s="383"/>
      <c r="EI46" s="383"/>
      <c r="EJ46" s="383"/>
      <c r="EK46" s="383"/>
      <c r="EL46" s="383"/>
      <c r="EM46" s="383"/>
      <c r="EN46" s="383"/>
      <c r="EO46" s="383"/>
      <c r="EP46" s="383"/>
      <c r="EQ46" s="383"/>
      <c r="ER46" s="383"/>
      <c r="ES46" s="383"/>
      <c r="ET46" s="383"/>
      <c r="EU46" s="383"/>
      <c r="EV46" s="383"/>
      <c r="EW46" s="383"/>
      <c r="EX46" s="383"/>
      <c r="EY46" s="383"/>
      <c r="EZ46" s="383"/>
      <c r="FA46" s="383"/>
      <c r="FB46" s="383"/>
      <c r="FC46" s="383"/>
      <c r="FD46" s="383"/>
      <c r="FE46" s="383"/>
      <c r="FF46" s="383"/>
      <c r="FG46" s="383"/>
      <c r="FH46" s="383"/>
      <c r="FI46" s="383"/>
      <c r="FJ46" s="383"/>
      <c r="FK46" s="383"/>
      <c r="FL46" s="383"/>
      <c r="FM46" s="383"/>
      <c r="FN46" s="383"/>
      <c r="FO46" s="383"/>
      <c r="FP46" s="383"/>
      <c r="FQ46" s="383"/>
      <c r="FR46" s="383"/>
      <c r="FS46" s="383"/>
      <c r="FT46" s="383"/>
      <c r="FU46" s="383"/>
      <c r="FV46" s="383"/>
      <c r="FW46" s="383"/>
      <c r="FX46" s="383"/>
      <c r="FY46" s="383"/>
      <c r="FZ46" s="383"/>
      <c r="GA46" s="383"/>
      <c r="GB46" s="383"/>
      <c r="GC46" s="383"/>
      <c r="GD46" s="383"/>
      <c r="GE46" s="383"/>
      <c r="GF46" s="383"/>
      <c r="GG46" s="383"/>
      <c r="GH46" s="383"/>
      <c r="GI46" s="383"/>
      <c r="GJ46" s="383"/>
      <c r="GK46" s="383"/>
      <c r="GL46" s="383"/>
      <c r="GM46" s="383"/>
      <c r="GN46" s="383"/>
      <c r="GO46" s="383"/>
      <c r="GP46" s="383"/>
      <c r="GQ46" s="383"/>
      <c r="GR46" s="383"/>
      <c r="GS46" s="383"/>
      <c r="GT46" s="383"/>
      <c r="GU46" s="383"/>
      <c r="GV46" s="383"/>
      <c r="GW46" s="383"/>
      <c r="GX46" s="383"/>
      <c r="GY46" s="383"/>
      <c r="GZ46" s="383"/>
      <c r="HA46" s="383"/>
      <c r="HB46" s="383"/>
      <c r="HC46" s="383"/>
      <c r="HD46" s="383"/>
      <c r="HE46" s="383"/>
      <c r="HF46" s="383"/>
      <c r="HG46" s="383"/>
      <c r="HH46" s="383"/>
      <c r="HI46" s="383"/>
      <c r="HJ46" s="383"/>
      <c r="HK46" s="383"/>
      <c r="HL46" s="383"/>
      <c r="HM46" s="383"/>
      <c r="HN46" s="383"/>
      <c r="HO46" s="383"/>
      <c r="HP46" s="383"/>
      <c r="HQ46" s="383"/>
      <c r="HR46" s="383"/>
      <c r="HS46" s="383"/>
      <c r="HT46" s="383"/>
      <c r="HU46" s="383"/>
      <c r="HV46" s="383"/>
      <c r="HW46" s="383"/>
      <c r="HX46" s="383"/>
      <c r="HY46" s="383"/>
      <c r="HZ46" s="383"/>
      <c r="IA46" s="383"/>
      <c r="IB46" s="383"/>
      <c r="IC46" s="383"/>
      <c r="ID46" s="383"/>
      <c r="IE46" s="383"/>
      <c r="IF46" s="383"/>
      <c r="IG46" s="383"/>
      <c r="IH46" s="383"/>
      <c r="II46" s="383"/>
      <c r="IJ46" s="383"/>
      <c r="IK46" s="383"/>
      <c r="IL46" s="383"/>
      <c r="IM46" s="383"/>
      <c r="IN46" s="383"/>
      <c r="IO46" s="383"/>
      <c r="IP46" s="383"/>
      <c r="IQ46" s="383"/>
      <c r="IR46" s="383"/>
      <c r="IS46" s="383"/>
      <c r="IT46" s="383"/>
      <c r="IU46" s="383"/>
    </row>
    <row r="47" spans="1:255" s="310" customFormat="1" hidden="1" outlineLevel="1">
      <c r="A47" s="174"/>
      <c r="B47" s="336">
        <v>2</v>
      </c>
      <c r="C47" s="175"/>
      <c r="D47" s="168"/>
      <c r="E47" s="169"/>
      <c r="F47" s="172"/>
      <c r="G47" s="257"/>
      <c r="H47" s="170"/>
      <c r="I47" s="170"/>
      <c r="J47" s="170"/>
      <c r="K47" s="170"/>
      <c r="L47" s="170"/>
      <c r="M47" s="298"/>
      <c r="N47" s="170"/>
      <c r="O47" s="170"/>
      <c r="P47" s="298"/>
      <c r="Q47" s="195"/>
      <c r="R47" s="194"/>
      <c r="S47" s="382"/>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c r="BZ47" s="383"/>
      <c r="CA47" s="383"/>
      <c r="CB47" s="383"/>
      <c r="CC47" s="383"/>
      <c r="CD47" s="383"/>
      <c r="CE47" s="383"/>
      <c r="CF47" s="383"/>
      <c r="CG47" s="383"/>
      <c r="CH47" s="383"/>
      <c r="CI47" s="383"/>
      <c r="CJ47" s="383"/>
      <c r="CK47" s="383"/>
      <c r="CL47" s="383"/>
      <c r="CM47" s="383"/>
      <c r="CN47" s="383"/>
      <c r="CO47" s="383"/>
      <c r="CP47" s="383"/>
      <c r="CQ47" s="383"/>
      <c r="CR47" s="383"/>
      <c r="CS47" s="383"/>
      <c r="CT47" s="383"/>
      <c r="CU47" s="383"/>
      <c r="CV47" s="383"/>
      <c r="CW47" s="383"/>
      <c r="CX47" s="383"/>
      <c r="CY47" s="383"/>
      <c r="CZ47" s="383"/>
      <c r="DA47" s="383"/>
      <c r="DB47" s="383"/>
      <c r="DC47" s="383"/>
      <c r="DD47" s="383"/>
      <c r="DE47" s="383"/>
      <c r="DF47" s="383"/>
      <c r="DG47" s="383"/>
      <c r="DH47" s="383"/>
      <c r="DI47" s="383"/>
      <c r="DJ47" s="383"/>
      <c r="DK47" s="383"/>
      <c r="DL47" s="383"/>
      <c r="DM47" s="383"/>
      <c r="DN47" s="383"/>
      <c r="DO47" s="383"/>
      <c r="DP47" s="383"/>
      <c r="DQ47" s="383"/>
      <c r="DR47" s="383"/>
      <c r="DS47" s="383"/>
      <c r="DT47" s="383"/>
      <c r="DU47" s="383"/>
      <c r="DV47" s="383"/>
      <c r="DW47" s="383"/>
      <c r="DX47" s="383"/>
      <c r="DY47" s="383"/>
      <c r="DZ47" s="383"/>
      <c r="EA47" s="383"/>
      <c r="EB47" s="383"/>
      <c r="EC47" s="383"/>
      <c r="ED47" s="383"/>
      <c r="EE47" s="383"/>
      <c r="EF47" s="383"/>
      <c r="EG47" s="383"/>
      <c r="EH47" s="383"/>
      <c r="EI47" s="383"/>
      <c r="EJ47" s="383"/>
      <c r="EK47" s="383"/>
      <c r="EL47" s="383"/>
      <c r="EM47" s="383"/>
      <c r="EN47" s="383"/>
      <c r="EO47" s="383"/>
      <c r="EP47" s="383"/>
      <c r="EQ47" s="383"/>
      <c r="ER47" s="383"/>
      <c r="ES47" s="383"/>
      <c r="ET47" s="383"/>
      <c r="EU47" s="383"/>
      <c r="EV47" s="383"/>
      <c r="EW47" s="383"/>
      <c r="EX47" s="383"/>
      <c r="EY47" s="383"/>
      <c r="EZ47" s="383"/>
      <c r="FA47" s="383"/>
      <c r="FB47" s="383"/>
      <c r="FC47" s="383"/>
      <c r="FD47" s="383"/>
      <c r="FE47" s="383"/>
      <c r="FF47" s="383"/>
      <c r="FG47" s="383"/>
      <c r="FH47" s="383"/>
      <c r="FI47" s="383"/>
      <c r="FJ47" s="383"/>
      <c r="FK47" s="383"/>
      <c r="FL47" s="383"/>
      <c r="FM47" s="383"/>
      <c r="FN47" s="383"/>
      <c r="FO47" s="383"/>
      <c r="FP47" s="383"/>
      <c r="FQ47" s="383"/>
      <c r="FR47" s="383"/>
      <c r="FS47" s="383"/>
      <c r="FT47" s="383"/>
      <c r="FU47" s="383"/>
      <c r="FV47" s="383"/>
      <c r="FW47" s="383"/>
      <c r="FX47" s="383"/>
      <c r="FY47" s="383"/>
      <c r="FZ47" s="383"/>
      <c r="GA47" s="383"/>
      <c r="GB47" s="383"/>
      <c r="GC47" s="383"/>
      <c r="GD47" s="383"/>
      <c r="GE47" s="383"/>
      <c r="GF47" s="383"/>
      <c r="GG47" s="383"/>
      <c r="GH47" s="383"/>
      <c r="GI47" s="383"/>
      <c r="GJ47" s="383"/>
      <c r="GK47" s="383"/>
      <c r="GL47" s="383"/>
      <c r="GM47" s="383"/>
      <c r="GN47" s="383"/>
      <c r="GO47" s="383"/>
      <c r="GP47" s="383"/>
      <c r="GQ47" s="383"/>
      <c r="GR47" s="383"/>
      <c r="GS47" s="383"/>
      <c r="GT47" s="383"/>
      <c r="GU47" s="383"/>
      <c r="GV47" s="383"/>
      <c r="GW47" s="383"/>
      <c r="GX47" s="383"/>
      <c r="GY47" s="383"/>
      <c r="GZ47" s="383"/>
      <c r="HA47" s="383"/>
      <c r="HB47" s="383"/>
      <c r="HC47" s="383"/>
      <c r="HD47" s="383"/>
      <c r="HE47" s="383"/>
      <c r="HF47" s="383"/>
      <c r="HG47" s="383"/>
      <c r="HH47" s="383"/>
      <c r="HI47" s="383"/>
      <c r="HJ47" s="383"/>
      <c r="HK47" s="383"/>
      <c r="HL47" s="383"/>
      <c r="HM47" s="383"/>
      <c r="HN47" s="383"/>
      <c r="HO47" s="383"/>
      <c r="HP47" s="383"/>
      <c r="HQ47" s="383"/>
      <c r="HR47" s="383"/>
      <c r="HS47" s="383"/>
      <c r="HT47" s="383"/>
      <c r="HU47" s="383"/>
      <c r="HV47" s="383"/>
      <c r="HW47" s="383"/>
      <c r="HX47" s="383"/>
      <c r="HY47" s="383"/>
      <c r="HZ47" s="383"/>
      <c r="IA47" s="383"/>
      <c r="IB47" s="383"/>
      <c r="IC47" s="383"/>
      <c r="ID47" s="383"/>
      <c r="IE47" s="383"/>
      <c r="IF47" s="383"/>
      <c r="IG47" s="383"/>
      <c r="IH47" s="383"/>
      <c r="II47" s="383"/>
      <c r="IJ47" s="383"/>
      <c r="IK47" s="383"/>
      <c r="IL47" s="383"/>
      <c r="IM47" s="383"/>
      <c r="IN47" s="383"/>
      <c r="IO47" s="383"/>
      <c r="IP47" s="383"/>
      <c r="IQ47" s="383"/>
      <c r="IR47" s="383"/>
      <c r="IS47" s="383"/>
      <c r="IT47" s="383"/>
      <c r="IU47" s="383"/>
    </row>
    <row r="48" spans="1:255" s="310" customFormat="1" hidden="1" outlineLevel="1">
      <c r="A48" s="174"/>
      <c r="B48" s="336">
        <v>3</v>
      </c>
      <c r="C48" s="175"/>
      <c r="D48" s="168"/>
      <c r="E48" s="169"/>
      <c r="F48" s="169"/>
      <c r="G48" s="257"/>
      <c r="H48" s="170"/>
      <c r="I48" s="170"/>
      <c r="J48" s="170"/>
      <c r="K48" s="170"/>
      <c r="L48" s="170"/>
      <c r="M48" s="298"/>
      <c r="N48" s="170"/>
      <c r="O48" s="170"/>
      <c r="P48" s="298"/>
      <c r="Q48" s="195"/>
      <c r="R48" s="194"/>
      <c r="S48" s="382"/>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c r="BZ48" s="383"/>
      <c r="CA48" s="383"/>
      <c r="CB48" s="383"/>
      <c r="CC48" s="383"/>
      <c r="CD48" s="383"/>
      <c r="CE48" s="383"/>
      <c r="CF48" s="383"/>
      <c r="CG48" s="383"/>
      <c r="CH48" s="383"/>
      <c r="CI48" s="383"/>
      <c r="CJ48" s="383"/>
      <c r="CK48" s="383"/>
      <c r="CL48" s="383"/>
      <c r="CM48" s="383"/>
      <c r="CN48" s="383"/>
      <c r="CO48" s="383"/>
      <c r="CP48" s="383"/>
      <c r="CQ48" s="383"/>
      <c r="CR48" s="383"/>
      <c r="CS48" s="383"/>
      <c r="CT48" s="383"/>
      <c r="CU48" s="383"/>
      <c r="CV48" s="383"/>
      <c r="CW48" s="383"/>
      <c r="CX48" s="383"/>
      <c r="CY48" s="383"/>
      <c r="CZ48" s="383"/>
      <c r="DA48" s="383"/>
      <c r="DB48" s="383"/>
      <c r="DC48" s="383"/>
      <c r="DD48" s="383"/>
      <c r="DE48" s="383"/>
      <c r="DF48" s="383"/>
      <c r="DG48" s="383"/>
      <c r="DH48" s="383"/>
      <c r="DI48" s="383"/>
      <c r="DJ48" s="383"/>
      <c r="DK48" s="383"/>
      <c r="DL48" s="383"/>
      <c r="DM48" s="383"/>
      <c r="DN48" s="383"/>
      <c r="DO48" s="383"/>
      <c r="DP48" s="383"/>
      <c r="DQ48" s="383"/>
      <c r="DR48" s="383"/>
      <c r="DS48" s="383"/>
      <c r="DT48" s="383"/>
      <c r="DU48" s="383"/>
      <c r="DV48" s="383"/>
      <c r="DW48" s="383"/>
      <c r="DX48" s="383"/>
      <c r="DY48" s="383"/>
      <c r="DZ48" s="383"/>
      <c r="EA48" s="383"/>
      <c r="EB48" s="383"/>
      <c r="EC48" s="383"/>
      <c r="ED48" s="383"/>
      <c r="EE48" s="383"/>
      <c r="EF48" s="383"/>
      <c r="EG48" s="383"/>
      <c r="EH48" s="383"/>
      <c r="EI48" s="383"/>
      <c r="EJ48" s="383"/>
      <c r="EK48" s="383"/>
      <c r="EL48" s="383"/>
      <c r="EM48" s="383"/>
      <c r="EN48" s="383"/>
      <c r="EO48" s="383"/>
      <c r="EP48" s="383"/>
      <c r="EQ48" s="383"/>
      <c r="ER48" s="383"/>
      <c r="ES48" s="383"/>
      <c r="ET48" s="383"/>
      <c r="EU48" s="383"/>
      <c r="EV48" s="383"/>
      <c r="EW48" s="383"/>
      <c r="EX48" s="383"/>
      <c r="EY48" s="383"/>
      <c r="EZ48" s="383"/>
      <c r="FA48" s="383"/>
      <c r="FB48" s="383"/>
      <c r="FC48" s="383"/>
      <c r="FD48" s="383"/>
      <c r="FE48" s="383"/>
      <c r="FF48" s="383"/>
      <c r="FG48" s="383"/>
      <c r="FH48" s="383"/>
      <c r="FI48" s="383"/>
      <c r="FJ48" s="383"/>
      <c r="FK48" s="383"/>
      <c r="FL48" s="383"/>
      <c r="FM48" s="383"/>
      <c r="FN48" s="383"/>
      <c r="FO48" s="383"/>
      <c r="FP48" s="383"/>
      <c r="FQ48" s="383"/>
      <c r="FR48" s="383"/>
      <c r="FS48" s="383"/>
      <c r="FT48" s="383"/>
      <c r="FU48" s="383"/>
      <c r="FV48" s="383"/>
      <c r="FW48" s="383"/>
      <c r="FX48" s="383"/>
      <c r="FY48" s="383"/>
      <c r="FZ48" s="383"/>
      <c r="GA48" s="383"/>
      <c r="GB48" s="383"/>
      <c r="GC48" s="383"/>
      <c r="GD48" s="383"/>
      <c r="GE48" s="383"/>
      <c r="GF48" s="383"/>
      <c r="GG48" s="383"/>
      <c r="GH48" s="383"/>
      <c r="GI48" s="383"/>
      <c r="GJ48" s="383"/>
      <c r="GK48" s="383"/>
      <c r="GL48" s="383"/>
      <c r="GM48" s="383"/>
      <c r="GN48" s="383"/>
      <c r="GO48" s="383"/>
      <c r="GP48" s="383"/>
      <c r="GQ48" s="383"/>
      <c r="GR48" s="383"/>
      <c r="GS48" s="383"/>
      <c r="GT48" s="383"/>
      <c r="GU48" s="383"/>
      <c r="GV48" s="383"/>
      <c r="GW48" s="383"/>
      <c r="GX48" s="383"/>
      <c r="GY48" s="383"/>
      <c r="GZ48" s="383"/>
      <c r="HA48" s="383"/>
      <c r="HB48" s="383"/>
      <c r="HC48" s="383"/>
      <c r="HD48" s="383"/>
      <c r="HE48" s="383"/>
      <c r="HF48" s="383"/>
      <c r="HG48" s="383"/>
      <c r="HH48" s="383"/>
      <c r="HI48" s="383"/>
      <c r="HJ48" s="383"/>
      <c r="HK48" s="383"/>
      <c r="HL48" s="383"/>
      <c r="HM48" s="383"/>
      <c r="HN48" s="383"/>
      <c r="HO48" s="383"/>
      <c r="HP48" s="383"/>
      <c r="HQ48" s="383"/>
      <c r="HR48" s="383"/>
      <c r="HS48" s="383"/>
      <c r="HT48" s="383"/>
      <c r="HU48" s="383"/>
      <c r="HV48" s="383"/>
      <c r="HW48" s="383"/>
      <c r="HX48" s="383"/>
      <c r="HY48" s="383"/>
      <c r="HZ48" s="383"/>
      <c r="IA48" s="383"/>
      <c r="IB48" s="383"/>
      <c r="IC48" s="383"/>
      <c r="ID48" s="383"/>
      <c r="IE48" s="383"/>
      <c r="IF48" s="383"/>
      <c r="IG48" s="383"/>
      <c r="IH48" s="383"/>
      <c r="II48" s="383"/>
      <c r="IJ48" s="383"/>
      <c r="IK48" s="383"/>
      <c r="IL48" s="383"/>
      <c r="IM48" s="383"/>
      <c r="IN48" s="383"/>
      <c r="IO48" s="383"/>
      <c r="IP48" s="383"/>
      <c r="IQ48" s="383"/>
      <c r="IR48" s="383"/>
      <c r="IS48" s="383"/>
      <c r="IT48" s="383"/>
      <c r="IU48" s="383"/>
    </row>
    <row r="49" spans="1:255" s="310" customFormat="1" hidden="1" outlineLevel="1">
      <c r="A49" s="174"/>
      <c r="B49" s="336">
        <v>4</v>
      </c>
      <c r="C49" s="175"/>
      <c r="D49" s="168"/>
      <c r="E49" s="169"/>
      <c r="F49" s="172"/>
      <c r="G49" s="257"/>
      <c r="H49" s="170"/>
      <c r="I49" s="170"/>
      <c r="J49" s="170"/>
      <c r="K49" s="170"/>
      <c r="L49" s="170"/>
      <c r="M49" s="298"/>
      <c r="N49" s="170"/>
      <c r="O49" s="170"/>
      <c r="P49" s="298"/>
      <c r="Q49" s="195"/>
      <c r="R49" s="194"/>
      <c r="S49" s="382"/>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83"/>
      <c r="CO49" s="383"/>
      <c r="CP49" s="383"/>
      <c r="CQ49" s="383"/>
      <c r="CR49" s="383"/>
      <c r="CS49" s="383"/>
      <c r="CT49" s="383"/>
      <c r="CU49" s="383"/>
      <c r="CV49" s="383"/>
      <c r="CW49" s="383"/>
      <c r="CX49" s="383"/>
      <c r="CY49" s="383"/>
      <c r="CZ49" s="383"/>
      <c r="DA49" s="383"/>
      <c r="DB49" s="383"/>
      <c r="DC49" s="383"/>
      <c r="DD49" s="383"/>
      <c r="DE49" s="383"/>
      <c r="DF49" s="383"/>
      <c r="DG49" s="383"/>
      <c r="DH49" s="383"/>
      <c r="DI49" s="383"/>
      <c r="DJ49" s="383"/>
      <c r="DK49" s="383"/>
      <c r="DL49" s="383"/>
      <c r="DM49" s="383"/>
      <c r="DN49" s="383"/>
      <c r="DO49" s="383"/>
      <c r="DP49" s="383"/>
      <c r="DQ49" s="383"/>
      <c r="DR49" s="383"/>
      <c r="DS49" s="383"/>
      <c r="DT49" s="383"/>
      <c r="DU49" s="383"/>
      <c r="DV49" s="383"/>
      <c r="DW49" s="383"/>
      <c r="DX49" s="383"/>
      <c r="DY49" s="383"/>
      <c r="DZ49" s="383"/>
      <c r="EA49" s="383"/>
      <c r="EB49" s="383"/>
      <c r="EC49" s="383"/>
      <c r="ED49" s="383"/>
      <c r="EE49" s="383"/>
      <c r="EF49" s="383"/>
      <c r="EG49" s="383"/>
      <c r="EH49" s="383"/>
      <c r="EI49" s="383"/>
      <c r="EJ49" s="383"/>
      <c r="EK49" s="383"/>
      <c r="EL49" s="383"/>
      <c r="EM49" s="383"/>
      <c r="EN49" s="383"/>
      <c r="EO49" s="383"/>
      <c r="EP49" s="383"/>
      <c r="EQ49" s="383"/>
      <c r="ER49" s="383"/>
      <c r="ES49" s="383"/>
      <c r="ET49" s="383"/>
      <c r="EU49" s="383"/>
      <c r="EV49" s="383"/>
      <c r="EW49" s="383"/>
      <c r="EX49" s="383"/>
      <c r="EY49" s="383"/>
      <c r="EZ49" s="383"/>
      <c r="FA49" s="383"/>
      <c r="FB49" s="383"/>
      <c r="FC49" s="383"/>
      <c r="FD49" s="383"/>
      <c r="FE49" s="383"/>
      <c r="FF49" s="383"/>
      <c r="FG49" s="383"/>
      <c r="FH49" s="383"/>
      <c r="FI49" s="383"/>
      <c r="FJ49" s="383"/>
      <c r="FK49" s="383"/>
      <c r="FL49" s="383"/>
      <c r="FM49" s="383"/>
      <c r="FN49" s="383"/>
      <c r="FO49" s="383"/>
      <c r="FP49" s="383"/>
      <c r="FQ49" s="383"/>
      <c r="FR49" s="383"/>
      <c r="FS49" s="383"/>
      <c r="FT49" s="383"/>
      <c r="FU49" s="383"/>
      <c r="FV49" s="383"/>
      <c r="FW49" s="383"/>
      <c r="FX49" s="383"/>
      <c r="FY49" s="383"/>
      <c r="FZ49" s="383"/>
      <c r="GA49" s="383"/>
      <c r="GB49" s="383"/>
      <c r="GC49" s="383"/>
      <c r="GD49" s="383"/>
      <c r="GE49" s="383"/>
      <c r="GF49" s="383"/>
      <c r="GG49" s="383"/>
      <c r="GH49" s="383"/>
      <c r="GI49" s="383"/>
      <c r="GJ49" s="383"/>
      <c r="GK49" s="383"/>
      <c r="GL49" s="383"/>
      <c r="GM49" s="383"/>
      <c r="GN49" s="383"/>
      <c r="GO49" s="383"/>
      <c r="GP49" s="383"/>
      <c r="GQ49" s="383"/>
      <c r="GR49" s="383"/>
      <c r="GS49" s="383"/>
      <c r="GT49" s="383"/>
      <c r="GU49" s="383"/>
      <c r="GV49" s="383"/>
      <c r="GW49" s="383"/>
      <c r="GX49" s="383"/>
      <c r="GY49" s="383"/>
      <c r="GZ49" s="383"/>
      <c r="HA49" s="383"/>
      <c r="HB49" s="383"/>
      <c r="HC49" s="383"/>
      <c r="HD49" s="383"/>
      <c r="HE49" s="383"/>
      <c r="HF49" s="383"/>
      <c r="HG49" s="383"/>
      <c r="HH49" s="383"/>
      <c r="HI49" s="383"/>
      <c r="HJ49" s="383"/>
      <c r="HK49" s="383"/>
      <c r="HL49" s="383"/>
      <c r="HM49" s="383"/>
      <c r="HN49" s="383"/>
      <c r="HO49" s="383"/>
      <c r="HP49" s="383"/>
      <c r="HQ49" s="383"/>
      <c r="HR49" s="383"/>
      <c r="HS49" s="383"/>
      <c r="HT49" s="383"/>
      <c r="HU49" s="383"/>
      <c r="HV49" s="383"/>
      <c r="HW49" s="383"/>
      <c r="HX49" s="383"/>
      <c r="HY49" s="383"/>
      <c r="HZ49" s="383"/>
      <c r="IA49" s="383"/>
      <c r="IB49" s="383"/>
      <c r="IC49" s="383"/>
      <c r="ID49" s="383"/>
      <c r="IE49" s="383"/>
      <c r="IF49" s="383"/>
      <c r="IG49" s="383"/>
      <c r="IH49" s="383"/>
      <c r="II49" s="383"/>
      <c r="IJ49" s="383"/>
      <c r="IK49" s="383"/>
      <c r="IL49" s="383"/>
      <c r="IM49" s="383"/>
      <c r="IN49" s="383"/>
      <c r="IO49" s="383"/>
      <c r="IP49" s="383"/>
      <c r="IQ49" s="383"/>
      <c r="IR49" s="383"/>
      <c r="IS49" s="383"/>
      <c r="IT49" s="383"/>
      <c r="IU49" s="383"/>
    </row>
    <row r="50" spans="1:255" s="310" customFormat="1" hidden="1" outlineLevel="1">
      <c r="A50" s="174"/>
      <c r="B50" s="336">
        <v>5</v>
      </c>
      <c r="C50" s="175"/>
      <c r="D50" s="168"/>
      <c r="E50" s="169"/>
      <c r="F50" s="169"/>
      <c r="G50" s="257"/>
      <c r="H50" s="170"/>
      <c r="I50" s="170"/>
      <c r="J50" s="170"/>
      <c r="K50" s="170"/>
      <c r="L50" s="170"/>
      <c r="M50" s="298"/>
      <c r="N50" s="170"/>
      <c r="O50" s="170"/>
      <c r="P50" s="298"/>
      <c r="Q50" s="195"/>
      <c r="R50" s="194"/>
      <c r="S50" s="382"/>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c r="EX50" s="383"/>
      <c r="EY50" s="383"/>
      <c r="EZ50" s="383"/>
      <c r="FA50" s="383"/>
      <c r="FB50" s="383"/>
      <c r="FC50" s="383"/>
      <c r="FD50" s="383"/>
      <c r="FE50" s="383"/>
      <c r="FF50" s="383"/>
      <c r="FG50" s="383"/>
      <c r="FH50" s="383"/>
      <c r="FI50" s="383"/>
      <c r="FJ50" s="383"/>
      <c r="FK50" s="383"/>
      <c r="FL50" s="383"/>
      <c r="FM50" s="383"/>
      <c r="FN50" s="383"/>
      <c r="FO50" s="383"/>
      <c r="FP50" s="383"/>
      <c r="FQ50" s="383"/>
      <c r="FR50" s="383"/>
      <c r="FS50" s="383"/>
      <c r="FT50" s="383"/>
      <c r="FU50" s="383"/>
      <c r="FV50" s="383"/>
      <c r="FW50" s="383"/>
      <c r="FX50" s="383"/>
      <c r="FY50" s="383"/>
      <c r="FZ50" s="383"/>
      <c r="GA50" s="383"/>
      <c r="GB50" s="383"/>
      <c r="GC50" s="383"/>
      <c r="GD50" s="383"/>
      <c r="GE50" s="383"/>
      <c r="GF50" s="383"/>
      <c r="GG50" s="383"/>
      <c r="GH50" s="383"/>
      <c r="GI50" s="383"/>
      <c r="GJ50" s="383"/>
      <c r="GK50" s="383"/>
      <c r="GL50" s="383"/>
      <c r="GM50" s="383"/>
      <c r="GN50" s="383"/>
      <c r="GO50" s="383"/>
      <c r="GP50" s="383"/>
      <c r="GQ50" s="383"/>
      <c r="GR50" s="383"/>
      <c r="GS50" s="383"/>
      <c r="GT50" s="383"/>
      <c r="GU50" s="383"/>
      <c r="GV50" s="383"/>
      <c r="GW50" s="383"/>
      <c r="GX50" s="383"/>
      <c r="GY50" s="383"/>
      <c r="GZ50" s="383"/>
      <c r="HA50" s="383"/>
      <c r="HB50" s="383"/>
      <c r="HC50" s="383"/>
      <c r="HD50" s="383"/>
      <c r="HE50" s="383"/>
      <c r="HF50" s="383"/>
      <c r="HG50" s="383"/>
      <c r="HH50" s="383"/>
      <c r="HI50" s="383"/>
      <c r="HJ50" s="383"/>
      <c r="HK50" s="383"/>
      <c r="HL50" s="383"/>
      <c r="HM50" s="383"/>
      <c r="HN50" s="383"/>
      <c r="HO50" s="383"/>
      <c r="HP50" s="383"/>
      <c r="HQ50" s="383"/>
      <c r="HR50" s="383"/>
      <c r="HS50" s="383"/>
      <c r="HT50" s="383"/>
      <c r="HU50" s="383"/>
      <c r="HV50" s="383"/>
      <c r="HW50" s="383"/>
      <c r="HX50" s="383"/>
      <c r="HY50" s="383"/>
      <c r="HZ50" s="383"/>
      <c r="IA50" s="383"/>
      <c r="IB50" s="383"/>
      <c r="IC50" s="383"/>
      <c r="ID50" s="383"/>
      <c r="IE50" s="383"/>
      <c r="IF50" s="383"/>
      <c r="IG50" s="383"/>
      <c r="IH50" s="383"/>
      <c r="II50" s="383"/>
      <c r="IJ50" s="383"/>
      <c r="IK50" s="383"/>
      <c r="IL50" s="383"/>
      <c r="IM50" s="383"/>
      <c r="IN50" s="383"/>
      <c r="IO50" s="383"/>
      <c r="IP50" s="383"/>
      <c r="IQ50" s="383"/>
      <c r="IR50" s="383"/>
      <c r="IS50" s="383"/>
      <c r="IT50" s="383"/>
      <c r="IU50" s="383"/>
    </row>
    <row r="51" spans="1:255" s="310" customFormat="1" hidden="1" outlineLevel="1">
      <c r="A51" s="174"/>
      <c r="B51" s="336">
        <v>6</v>
      </c>
      <c r="C51" s="175"/>
      <c r="D51" s="168"/>
      <c r="E51" s="169"/>
      <c r="F51" s="169"/>
      <c r="G51" s="257"/>
      <c r="H51" s="170"/>
      <c r="I51" s="170"/>
      <c r="J51" s="170"/>
      <c r="K51" s="170"/>
      <c r="L51" s="170"/>
      <c r="M51" s="298"/>
      <c r="N51" s="170"/>
      <c r="O51" s="170"/>
      <c r="P51" s="298"/>
      <c r="Q51" s="195"/>
      <c r="R51" s="194"/>
      <c r="S51" s="382"/>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383"/>
      <c r="BC51" s="383"/>
      <c r="BD51" s="383"/>
      <c r="BE51" s="383"/>
      <c r="BF51" s="383"/>
      <c r="BG51" s="383"/>
      <c r="BH51" s="383"/>
      <c r="BI51" s="383"/>
      <c r="BJ51" s="383"/>
      <c r="BK51" s="383"/>
      <c r="BL51" s="383"/>
      <c r="BM51" s="383"/>
      <c r="BN51" s="383"/>
      <c r="BO51" s="383"/>
      <c r="BP51" s="383"/>
      <c r="BQ51" s="383"/>
      <c r="BR51" s="383"/>
      <c r="BS51" s="383"/>
      <c r="BT51" s="383"/>
      <c r="BU51" s="383"/>
      <c r="BV51" s="383"/>
      <c r="BW51" s="383"/>
      <c r="BX51" s="383"/>
      <c r="BY51" s="383"/>
      <c r="BZ51" s="383"/>
      <c r="CA51" s="383"/>
      <c r="CB51" s="383"/>
      <c r="CC51" s="383"/>
      <c r="CD51" s="383"/>
      <c r="CE51" s="383"/>
      <c r="CF51" s="383"/>
      <c r="CG51" s="383"/>
      <c r="CH51" s="383"/>
      <c r="CI51" s="383"/>
      <c r="CJ51" s="383"/>
      <c r="CK51" s="383"/>
      <c r="CL51" s="383"/>
      <c r="CM51" s="383"/>
      <c r="CN51" s="383"/>
      <c r="CO51" s="383"/>
      <c r="CP51" s="383"/>
      <c r="CQ51" s="383"/>
      <c r="CR51" s="383"/>
      <c r="CS51" s="383"/>
      <c r="CT51" s="383"/>
      <c r="CU51" s="383"/>
      <c r="CV51" s="383"/>
      <c r="CW51" s="383"/>
      <c r="CX51" s="383"/>
      <c r="CY51" s="383"/>
      <c r="CZ51" s="383"/>
      <c r="DA51" s="383"/>
      <c r="DB51" s="383"/>
      <c r="DC51" s="383"/>
      <c r="DD51" s="383"/>
      <c r="DE51" s="383"/>
      <c r="DF51" s="383"/>
      <c r="DG51" s="383"/>
      <c r="DH51" s="383"/>
      <c r="DI51" s="383"/>
      <c r="DJ51" s="383"/>
      <c r="DK51" s="383"/>
      <c r="DL51" s="383"/>
      <c r="DM51" s="383"/>
      <c r="DN51" s="383"/>
      <c r="DO51" s="383"/>
      <c r="DP51" s="383"/>
      <c r="DQ51" s="383"/>
      <c r="DR51" s="383"/>
      <c r="DS51" s="383"/>
      <c r="DT51" s="383"/>
      <c r="DU51" s="383"/>
      <c r="DV51" s="383"/>
      <c r="DW51" s="383"/>
      <c r="DX51" s="383"/>
      <c r="DY51" s="383"/>
      <c r="DZ51" s="383"/>
      <c r="EA51" s="383"/>
      <c r="EB51" s="383"/>
      <c r="EC51" s="383"/>
      <c r="ED51" s="383"/>
      <c r="EE51" s="383"/>
      <c r="EF51" s="383"/>
      <c r="EG51" s="383"/>
      <c r="EH51" s="383"/>
      <c r="EI51" s="383"/>
      <c r="EJ51" s="383"/>
      <c r="EK51" s="383"/>
      <c r="EL51" s="383"/>
      <c r="EM51" s="383"/>
      <c r="EN51" s="383"/>
      <c r="EO51" s="383"/>
      <c r="EP51" s="383"/>
      <c r="EQ51" s="383"/>
      <c r="ER51" s="383"/>
      <c r="ES51" s="383"/>
      <c r="ET51" s="383"/>
      <c r="EU51" s="383"/>
      <c r="EV51" s="383"/>
      <c r="EW51" s="383"/>
      <c r="EX51" s="383"/>
      <c r="EY51" s="383"/>
      <c r="EZ51" s="383"/>
      <c r="FA51" s="383"/>
      <c r="FB51" s="383"/>
      <c r="FC51" s="383"/>
      <c r="FD51" s="383"/>
      <c r="FE51" s="383"/>
      <c r="FF51" s="383"/>
      <c r="FG51" s="383"/>
      <c r="FH51" s="383"/>
      <c r="FI51" s="383"/>
      <c r="FJ51" s="383"/>
      <c r="FK51" s="383"/>
      <c r="FL51" s="383"/>
      <c r="FM51" s="383"/>
      <c r="FN51" s="383"/>
      <c r="FO51" s="383"/>
      <c r="FP51" s="383"/>
      <c r="FQ51" s="383"/>
      <c r="FR51" s="383"/>
      <c r="FS51" s="383"/>
      <c r="FT51" s="383"/>
      <c r="FU51" s="383"/>
      <c r="FV51" s="383"/>
      <c r="FW51" s="383"/>
      <c r="FX51" s="383"/>
      <c r="FY51" s="383"/>
      <c r="FZ51" s="383"/>
      <c r="GA51" s="383"/>
      <c r="GB51" s="383"/>
      <c r="GC51" s="383"/>
      <c r="GD51" s="383"/>
      <c r="GE51" s="383"/>
      <c r="GF51" s="383"/>
      <c r="GG51" s="383"/>
      <c r="GH51" s="383"/>
      <c r="GI51" s="383"/>
      <c r="GJ51" s="383"/>
      <c r="GK51" s="383"/>
      <c r="GL51" s="383"/>
      <c r="GM51" s="383"/>
      <c r="GN51" s="383"/>
      <c r="GO51" s="383"/>
      <c r="GP51" s="383"/>
      <c r="GQ51" s="383"/>
      <c r="GR51" s="383"/>
      <c r="GS51" s="383"/>
      <c r="GT51" s="383"/>
      <c r="GU51" s="383"/>
      <c r="GV51" s="383"/>
      <c r="GW51" s="383"/>
      <c r="GX51" s="383"/>
      <c r="GY51" s="383"/>
      <c r="GZ51" s="383"/>
      <c r="HA51" s="383"/>
      <c r="HB51" s="383"/>
      <c r="HC51" s="383"/>
      <c r="HD51" s="383"/>
      <c r="HE51" s="383"/>
      <c r="HF51" s="383"/>
      <c r="HG51" s="383"/>
      <c r="HH51" s="383"/>
      <c r="HI51" s="383"/>
      <c r="HJ51" s="383"/>
      <c r="HK51" s="383"/>
      <c r="HL51" s="383"/>
      <c r="HM51" s="383"/>
      <c r="HN51" s="383"/>
      <c r="HO51" s="383"/>
      <c r="HP51" s="383"/>
      <c r="HQ51" s="383"/>
      <c r="HR51" s="383"/>
      <c r="HS51" s="383"/>
      <c r="HT51" s="383"/>
      <c r="HU51" s="383"/>
      <c r="HV51" s="383"/>
      <c r="HW51" s="383"/>
      <c r="HX51" s="383"/>
      <c r="HY51" s="383"/>
      <c r="HZ51" s="383"/>
      <c r="IA51" s="383"/>
      <c r="IB51" s="383"/>
      <c r="IC51" s="383"/>
      <c r="ID51" s="383"/>
      <c r="IE51" s="383"/>
      <c r="IF51" s="383"/>
      <c r="IG51" s="383"/>
      <c r="IH51" s="383"/>
      <c r="II51" s="383"/>
      <c r="IJ51" s="383"/>
      <c r="IK51" s="383"/>
      <c r="IL51" s="383"/>
      <c r="IM51" s="383"/>
      <c r="IN51" s="383"/>
      <c r="IO51" s="383"/>
      <c r="IP51" s="383"/>
      <c r="IQ51" s="383"/>
      <c r="IR51" s="383"/>
      <c r="IS51" s="383"/>
      <c r="IT51" s="383"/>
      <c r="IU51" s="383"/>
    </row>
    <row r="52" spans="1:255" s="310" customFormat="1" hidden="1" outlineLevel="1">
      <c r="A52" s="174"/>
      <c r="B52" s="336">
        <v>7</v>
      </c>
      <c r="C52" s="175"/>
      <c r="D52" s="168"/>
      <c r="E52" s="169"/>
      <c r="F52" s="169"/>
      <c r="G52" s="257"/>
      <c r="H52" s="170"/>
      <c r="I52" s="170"/>
      <c r="J52" s="170"/>
      <c r="K52" s="170"/>
      <c r="L52" s="170"/>
      <c r="M52" s="298"/>
      <c r="N52" s="170"/>
      <c r="O52" s="170"/>
      <c r="P52" s="298"/>
      <c r="Q52" s="195"/>
      <c r="R52" s="194"/>
      <c r="S52" s="382"/>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383"/>
      <c r="BC52" s="383"/>
      <c r="BD52" s="383"/>
      <c r="BE52" s="383"/>
      <c r="BF52" s="383"/>
      <c r="BG52" s="383"/>
      <c r="BH52" s="383"/>
      <c r="BI52" s="383"/>
      <c r="BJ52" s="383"/>
      <c r="BK52" s="383"/>
      <c r="BL52" s="383"/>
      <c r="BM52" s="383"/>
      <c r="BN52" s="383"/>
      <c r="BO52" s="383"/>
      <c r="BP52" s="383"/>
      <c r="BQ52" s="383"/>
      <c r="BR52" s="383"/>
      <c r="BS52" s="383"/>
      <c r="BT52" s="383"/>
      <c r="BU52" s="383"/>
      <c r="BV52" s="383"/>
      <c r="BW52" s="383"/>
      <c r="BX52" s="383"/>
      <c r="BY52" s="383"/>
      <c r="BZ52" s="383"/>
      <c r="CA52" s="383"/>
      <c r="CB52" s="383"/>
      <c r="CC52" s="383"/>
      <c r="CD52" s="383"/>
      <c r="CE52" s="383"/>
      <c r="CF52" s="383"/>
      <c r="CG52" s="383"/>
      <c r="CH52" s="383"/>
      <c r="CI52" s="383"/>
      <c r="CJ52" s="383"/>
      <c r="CK52" s="383"/>
      <c r="CL52" s="383"/>
      <c r="CM52" s="383"/>
      <c r="CN52" s="383"/>
      <c r="CO52" s="383"/>
      <c r="CP52" s="383"/>
      <c r="CQ52" s="383"/>
      <c r="CR52" s="383"/>
      <c r="CS52" s="383"/>
      <c r="CT52" s="383"/>
      <c r="CU52" s="383"/>
      <c r="CV52" s="383"/>
      <c r="CW52" s="383"/>
      <c r="CX52" s="383"/>
      <c r="CY52" s="383"/>
      <c r="CZ52" s="383"/>
      <c r="DA52" s="383"/>
      <c r="DB52" s="383"/>
      <c r="DC52" s="383"/>
      <c r="DD52" s="383"/>
      <c r="DE52" s="383"/>
      <c r="DF52" s="383"/>
      <c r="DG52" s="383"/>
      <c r="DH52" s="383"/>
      <c r="DI52" s="383"/>
      <c r="DJ52" s="383"/>
      <c r="DK52" s="383"/>
      <c r="DL52" s="383"/>
      <c r="DM52" s="383"/>
      <c r="DN52" s="383"/>
      <c r="DO52" s="383"/>
      <c r="DP52" s="383"/>
      <c r="DQ52" s="383"/>
      <c r="DR52" s="383"/>
      <c r="DS52" s="383"/>
      <c r="DT52" s="383"/>
      <c r="DU52" s="383"/>
      <c r="DV52" s="383"/>
      <c r="DW52" s="383"/>
      <c r="DX52" s="383"/>
      <c r="DY52" s="383"/>
      <c r="DZ52" s="383"/>
      <c r="EA52" s="383"/>
      <c r="EB52" s="383"/>
      <c r="EC52" s="383"/>
      <c r="ED52" s="383"/>
      <c r="EE52" s="383"/>
      <c r="EF52" s="383"/>
      <c r="EG52" s="383"/>
      <c r="EH52" s="383"/>
      <c r="EI52" s="383"/>
      <c r="EJ52" s="383"/>
      <c r="EK52" s="383"/>
      <c r="EL52" s="383"/>
      <c r="EM52" s="383"/>
      <c r="EN52" s="383"/>
      <c r="EO52" s="383"/>
      <c r="EP52" s="383"/>
      <c r="EQ52" s="383"/>
      <c r="ER52" s="383"/>
      <c r="ES52" s="383"/>
      <c r="ET52" s="383"/>
      <c r="EU52" s="383"/>
      <c r="EV52" s="383"/>
      <c r="EW52" s="383"/>
      <c r="EX52" s="383"/>
      <c r="EY52" s="383"/>
      <c r="EZ52" s="383"/>
      <c r="FA52" s="383"/>
      <c r="FB52" s="383"/>
      <c r="FC52" s="383"/>
      <c r="FD52" s="383"/>
      <c r="FE52" s="383"/>
      <c r="FF52" s="383"/>
      <c r="FG52" s="383"/>
      <c r="FH52" s="383"/>
      <c r="FI52" s="383"/>
      <c r="FJ52" s="383"/>
      <c r="FK52" s="383"/>
      <c r="FL52" s="383"/>
      <c r="FM52" s="383"/>
      <c r="FN52" s="383"/>
      <c r="FO52" s="383"/>
      <c r="FP52" s="383"/>
      <c r="FQ52" s="383"/>
      <c r="FR52" s="383"/>
      <c r="FS52" s="383"/>
      <c r="FT52" s="383"/>
      <c r="FU52" s="383"/>
      <c r="FV52" s="383"/>
      <c r="FW52" s="383"/>
      <c r="FX52" s="383"/>
      <c r="FY52" s="383"/>
      <c r="FZ52" s="383"/>
      <c r="GA52" s="383"/>
      <c r="GB52" s="383"/>
      <c r="GC52" s="383"/>
      <c r="GD52" s="383"/>
      <c r="GE52" s="383"/>
      <c r="GF52" s="383"/>
      <c r="GG52" s="383"/>
      <c r="GH52" s="383"/>
      <c r="GI52" s="383"/>
      <c r="GJ52" s="383"/>
      <c r="GK52" s="383"/>
      <c r="GL52" s="383"/>
      <c r="GM52" s="383"/>
      <c r="GN52" s="383"/>
      <c r="GO52" s="383"/>
      <c r="GP52" s="383"/>
      <c r="GQ52" s="383"/>
      <c r="GR52" s="383"/>
      <c r="GS52" s="383"/>
      <c r="GT52" s="383"/>
      <c r="GU52" s="383"/>
      <c r="GV52" s="383"/>
      <c r="GW52" s="383"/>
      <c r="GX52" s="383"/>
      <c r="GY52" s="383"/>
      <c r="GZ52" s="383"/>
      <c r="HA52" s="383"/>
      <c r="HB52" s="383"/>
      <c r="HC52" s="383"/>
      <c r="HD52" s="383"/>
      <c r="HE52" s="383"/>
      <c r="HF52" s="383"/>
      <c r="HG52" s="383"/>
      <c r="HH52" s="383"/>
      <c r="HI52" s="383"/>
      <c r="HJ52" s="383"/>
      <c r="HK52" s="383"/>
      <c r="HL52" s="383"/>
      <c r="HM52" s="383"/>
      <c r="HN52" s="383"/>
      <c r="HO52" s="383"/>
      <c r="HP52" s="383"/>
      <c r="HQ52" s="383"/>
      <c r="HR52" s="383"/>
      <c r="HS52" s="383"/>
      <c r="HT52" s="383"/>
      <c r="HU52" s="383"/>
      <c r="HV52" s="383"/>
      <c r="HW52" s="383"/>
      <c r="HX52" s="383"/>
      <c r="HY52" s="383"/>
      <c r="HZ52" s="383"/>
      <c r="IA52" s="383"/>
      <c r="IB52" s="383"/>
      <c r="IC52" s="383"/>
      <c r="ID52" s="383"/>
      <c r="IE52" s="383"/>
      <c r="IF52" s="383"/>
      <c r="IG52" s="383"/>
      <c r="IH52" s="383"/>
      <c r="II52" s="383"/>
      <c r="IJ52" s="383"/>
      <c r="IK52" s="383"/>
      <c r="IL52" s="383"/>
      <c r="IM52" s="383"/>
      <c r="IN52" s="383"/>
      <c r="IO52" s="383"/>
      <c r="IP52" s="383"/>
      <c r="IQ52" s="383"/>
      <c r="IR52" s="383"/>
      <c r="IS52" s="383"/>
      <c r="IT52" s="383"/>
      <c r="IU52" s="383"/>
    </row>
    <row r="53" spans="1:255"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383"/>
      <c r="BC53" s="383"/>
      <c r="BD53" s="383"/>
      <c r="BE53" s="383"/>
      <c r="BF53" s="383"/>
      <c r="BG53" s="383"/>
      <c r="BH53" s="383"/>
      <c r="BI53" s="383"/>
      <c r="BJ53" s="383"/>
      <c r="BK53" s="383"/>
      <c r="BL53" s="383"/>
      <c r="BM53" s="383"/>
      <c r="BN53" s="383"/>
      <c r="BO53" s="383"/>
      <c r="BP53" s="383"/>
      <c r="BQ53" s="383"/>
      <c r="BR53" s="383"/>
      <c r="BS53" s="383"/>
      <c r="BT53" s="383"/>
      <c r="BU53" s="383"/>
      <c r="BV53" s="383"/>
      <c r="BW53" s="383"/>
      <c r="BX53" s="383"/>
      <c r="BY53" s="383"/>
      <c r="BZ53" s="383"/>
      <c r="CA53" s="383"/>
      <c r="CB53" s="383"/>
      <c r="CC53" s="383"/>
      <c r="CD53" s="383"/>
      <c r="CE53" s="383"/>
      <c r="CF53" s="383"/>
      <c r="CG53" s="383"/>
      <c r="CH53" s="383"/>
      <c r="CI53" s="383"/>
      <c r="CJ53" s="383"/>
      <c r="CK53" s="383"/>
      <c r="CL53" s="383"/>
      <c r="CM53" s="383"/>
      <c r="CN53" s="383"/>
      <c r="CO53" s="383"/>
      <c r="CP53" s="383"/>
      <c r="CQ53" s="383"/>
      <c r="CR53" s="383"/>
      <c r="CS53" s="383"/>
      <c r="CT53" s="383"/>
      <c r="CU53" s="383"/>
      <c r="CV53" s="383"/>
      <c r="CW53" s="383"/>
      <c r="CX53" s="383"/>
      <c r="CY53" s="383"/>
      <c r="CZ53" s="383"/>
      <c r="DA53" s="383"/>
      <c r="DB53" s="383"/>
      <c r="DC53" s="383"/>
      <c r="DD53" s="383"/>
      <c r="DE53" s="383"/>
      <c r="DF53" s="383"/>
      <c r="DG53" s="383"/>
      <c r="DH53" s="383"/>
      <c r="DI53" s="383"/>
      <c r="DJ53" s="383"/>
      <c r="DK53" s="383"/>
      <c r="DL53" s="383"/>
      <c r="DM53" s="383"/>
      <c r="DN53" s="383"/>
      <c r="DO53" s="383"/>
      <c r="DP53" s="383"/>
      <c r="DQ53" s="383"/>
      <c r="DR53" s="383"/>
      <c r="DS53" s="383"/>
      <c r="DT53" s="383"/>
      <c r="DU53" s="383"/>
      <c r="DV53" s="383"/>
      <c r="DW53" s="383"/>
      <c r="DX53" s="383"/>
      <c r="DY53" s="383"/>
      <c r="DZ53" s="383"/>
      <c r="EA53" s="383"/>
      <c r="EB53" s="383"/>
      <c r="EC53" s="383"/>
      <c r="ED53" s="383"/>
      <c r="EE53" s="383"/>
      <c r="EF53" s="383"/>
      <c r="EG53" s="383"/>
      <c r="EH53" s="383"/>
      <c r="EI53" s="383"/>
      <c r="EJ53" s="383"/>
      <c r="EK53" s="383"/>
      <c r="EL53" s="383"/>
      <c r="EM53" s="383"/>
      <c r="EN53" s="383"/>
      <c r="EO53" s="383"/>
      <c r="EP53" s="383"/>
      <c r="EQ53" s="383"/>
      <c r="ER53" s="383"/>
      <c r="ES53" s="383"/>
      <c r="ET53" s="383"/>
      <c r="EU53" s="383"/>
      <c r="EV53" s="383"/>
      <c r="EW53" s="383"/>
      <c r="EX53" s="383"/>
      <c r="EY53" s="383"/>
      <c r="EZ53" s="383"/>
      <c r="FA53" s="383"/>
      <c r="FB53" s="383"/>
      <c r="FC53" s="383"/>
      <c r="FD53" s="383"/>
      <c r="FE53" s="383"/>
      <c r="FF53" s="383"/>
      <c r="FG53" s="383"/>
      <c r="FH53" s="383"/>
      <c r="FI53" s="383"/>
      <c r="FJ53" s="383"/>
      <c r="FK53" s="383"/>
      <c r="FL53" s="383"/>
      <c r="FM53" s="383"/>
      <c r="FN53" s="383"/>
      <c r="FO53" s="383"/>
      <c r="FP53" s="383"/>
      <c r="FQ53" s="383"/>
      <c r="FR53" s="383"/>
      <c r="FS53" s="383"/>
      <c r="FT53" s="383"/>
      <c r="FU53" s="383"/>
      <c r="FV53" s="383"/>
      <c r="FW53" s="383"/>
      <c r="FX53" s="383"/>
      <c r="FY53" s="383"/>
      <c r="FZ53" s="383"/>
      <c r="GA53" s="383"/>
      <c r="GB53" s="383"/>
      <c r="GC53" s="383"/>
      <c r="GD53" s="383"/>
      <c r="GE53" s="383"/>
      <c r="GF53" s="383"/>
      <c r="GG53" s="383"/>
      <c r="GH53" s="383"/>
      <c r="GI53" s="383"/>
      <c r="GJ53" s="383"/>
      <c r="GK53" s="383"/>
      <c r="GL53" s="383"/>
      <c r="GM53" s="383"/>
      <c r="GN53" s="383"/>
      <c r="GO53" s="383"/>
      <c r="GP53" s="383"/>
      <c r="GQ53" s="383"/>
      <c r="GR53" s="383"/>
      <c r="GS53" s="383"/>
      <c r="GT53" s="383"/>
      <c r="GU53" s="383"/>
      <c r="GV53" s="383"/>
      <c r="GW53" s="383"/>
      <c r="GX53" s="383"/>
      <c r="GY53" s="383"/>
      <c r="GZ53" s="383"/>
      <c r="HA53" s="383"/>
      <c r="HB53" s="383"/>
      <c r="HC53" s="383"/>
      <c r="HD53" s="383"/>
      <c r="HE53" s="383"/>
      <c r="HF53" s="383"/>
      <c r="HG53" s="383"/>
      <c r="HH53" s="383"/>
      <c r="HI53" s="383"/>
      <c r="HJ53" s="383"/>
      <c r="HK53" s="383"/>
      <c r="HL53" s="383"/>
      <c r="HM53" s="383"/>
      <c r="HN53" s="383"/>
      <c r="HO53" s="383"/>
      <c r="HP53" s="383"/>
      <c r="HQ53" s="383"/>
      <c r="HR53" s="383"/>
      <c r="HS53" s="383"/>
      <c r="HT53" s="383"/>
      <c r="HU53" s="383"/>
      <c r="HV53" s="383"/>
      <c r="HW53" s="383"/>
      <c r="HX53" s="383"/>
      <c r="HY53" s="383"/>
      <c r="HZ53" s="383"/>
      <c r="IA53" s="383"/>
      <c r="IB53" s="383"/>
      <c r="IC53" s="383"/>
      <c r="ID53" s="383"/>
      <c r="IE53" s="383"/>
      <c r="IF53" s="383"/>
      <c r="IG53" s="383"/>
      <c r="IH53" s="383"/>
      <c r="II53" s="383"/>
      <c r="IJ53" s="383"/>
      <c r="IK53" s="383"/>
      <c r="IL53" s="383"/>
      <c r="IM53" s="383"/>
      <c r="IN53" s="383"/>
      <c r="IO53" s="383"/>
      <c r="IP53" s="383"/>
      <c r="IQ53" s="383"/>
      <c r="IR53" s="383"/>
      <c r="IS53" s="383"/>
      <c r="IT53" s="383"/>
      <c r="IU53" s="383"/>
    </row>
    <row r="54" spans="1:255" s="309" customFormat="1" ht="20.25" collapsed="1">
      <c r="A54" s="250"/>
      <c r="B54" s="358" t="s">
        <v>369</v>
      </c>
      <c r="C54" s="359" t="s">
        <v>1108</v>
      </c>
      <c r="D54" s="293"/>
      <c r="E54" s="294"/>
      <c r="F54" s="294"/>
      <c r="G54" s="29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95"/>
      <c r="Q54" s="443" t="str">
        <f>IF(COUNTA(Q57:Q65)=0,"",COUNTA(Q57:Q65))</f>
        <v/>
      </c>
      <c r="R54" s="229"/>
      <c r="S54" s="351">
        <f>IF(R54=Instructions!$B$25,Instructions!$C$25,IF(R54=Instructions!$B$26,Instructions!$C$26,IF(R54=Instructions!$B$27,Instructions!$C$27,0)))</f>
        <v>0</v>
      </c>
      <c r="T54" s="379"/>
      <c r="U54" s="379"/>
      <c r="V54" s="379"/>
      <c r="W54" s="379"/>
      <c r="X54" s="379"/>
      <c r="Y54" s="379"/>
      <c r="Z54" s="379"/>
      <c r="AA54" s="379"/>
      <c r="AB54" s="379"/>
      <c r="AC54" s="379"/>
      <c r="AD54" s="379"/>
      <c r="AE54" s="379"/>
      <c r="AF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c r="BF54" s="379"/>
      <c r="BG54" s="379"/>
      <c r="BH54" s="379"/>
      <c r="BI54" s="379"/>
      <c r="BJ54" s="379"/>
      <c r="BK54" s="379"/>
      <c r="BL54" s="379"/>
      <c r="BM54" s="379"/>
      <c r="BN54" s="379"/>
      <c r="BO54" s="379"/>
      <c r="BP54" s="379"/>
      <c r="BQ54" s="379"/>
      <c r="BR54" s="379"/>
      <c r="BS54" s="379"/>
      <c r="BT54" s="379"/>
      <c r="BU54" s="379"/>
      <c r="BV54" s="379"/>
      <c r="BW54" s="379"/>
      <c r="BX54" s="379"/>
      <c r="BY54" s="379"/>
      <c r="BZ54" s="379"/>
      <c r="CA54" s="379"/>
      <c r="CB54" s="379"/>
      <c r="CC54" s="379"/>
      <c r="CD54" s="379"/>
      <c r="CE54" s="379"/>
      <c r="CF54" s="379"/>
      <c r="CG54" s="379"/>
      <c r="CH54" s="379"/>
      <c r="CI54" s="379"/>
      <c r="CJ54" s="379"/>
      <c r="CK54" s="379"/>
      <c r="CL54" s="379"/>
      <c r="CM54" s="379"/>
      <c r="CN54" s="379"/>
      <c r="CO54" s="379"/>
      <c r="CP54" s="379"/>
      <c r="CQ54" s="379"/>
      <c r="CR54" s="379"/>
      <c r="CS54" s="379"/>
      <c r="CT54" s="379"/>
      <c r="CU54" s="379"/>
      <c r="CV54" s="379"/>
      <c r="CW54" s="379"/>
      <c r="CX54" s="379"/>
      <c r="CY54" s="379"/>
      <c r="CZ54" s="379"/>
      <c r="DA54" s="379"/>
      <c r="DB54" s="379"/>
      <c r="DC54" s="379"/>
      <c r="DD54" s="379"/>
      <c r="DE54" s="379"/>
      <c r="DF54" s="379"/>
      <c r="DG54" s="379"/>
      <c r="DH54" s="379"/>
      <c r="DI54" s="379"/>
      <c r="DJ54" s="379"/>
      <c r="DK54" s="379"/>
      <c r="DL54" s="379"/>
      <c r="DM54" s="379"/>
      <c r="DN54" s="379"/>
      <c r="DO54" s="379"/>
      <c r="DP54" s="379"/>
      <c r="DQ54" s="379"/>
      <c r="DR54" s="379"/>
      <c r="DS54" s="379"/>
      <c r="DT54" s="379"/>
      <c r="DU54" s="379"/>
      <c r="DV54" s="379"/>
      <c r="DW54" s="379"/>
      <c r="DX54" s="379"/>
      <c r="DY54" s="379"/>
      <c r="DZ54" s="379"/>
      <c r="EA54" s="379"/>
      <c r="EB54" s="379"/>
      <c r="EC54" s="379"/>
      <c r="ED54" s="379"/>
      <c r="EE54" s="379"/>
      <c r="EF54" s="379"/>
      <c r="EG54" s="379"/>
      <c r="EH54" s="379"/>
      <c r="EI54" s="379"/>
      <c r="EJ54" s="379"/>
      <c r="EK54" s="379"/>
      <c r="EL54" s="379"/>
      <c r="EM54" s="379"/>
      <c r="EN54" s="379"/>
      <c r="EO54" s="379"/>
      <c r="EP54" s="379"/>
      <c r="EQ54" s="379"/>
      <c r="ER54" s="379"/>
      <c r="ES54" s="379"/>
      <c r="ET54" s="379"/>
      <c r="EU54" s="379"/>
      <c r="EV54" s="379"/>
      <c r="EW54" s="379"/>
      <c r="EX54" s="379"/>
      <c r="EY54" s="379"/>
      <c r="EZ54" s="379"/>
      <c r="FA54" s="379"/>
      <c r="FB54" s="379"/>
      <c r="FC54" s="379"/>
      <c r="FD54" s="379"/>
      <c r="FE54" s="379"/>
      <c r="FF54" s="379"/>
      <c r="FG54" s="379"/>
      <c r="FH54" s="379"/>
      <c r="FI54" s="379"/>
      <c r="FJ54" s="379"/>
      <c r="FK54" s="379"/>
      <c r="FL54" s="379"/>
      <c r="FM54" s="379"/>
      <c r="FN54" s="379"/>
      <c r="FO54" s="379"/>
      <c r="FP54" s="379"/>
      <c r="FQ54" s="379"/>
      <c r="FR54" s="379"/>
      <c r="FS54" s="379"/>
      <c r="FT54" s="379"/>
      <c r="FU54" s="379"/>
      <c r="FV54" s="379"/>
      <c r="FW54" s="379"/>
      <c r="FX54" s="379"/>
      <c r="FY54" s="379"/>
      <c r="FZ54" s="379"/>
      <c r="GA54" s="379"/>
      <c r="GB54" s="379"/>
      <c r="GC54" s="379"/>
      <c r="GD54" s="379"/>
      <c r="GE54" s="379"/>
      <c r="GF54" s="379"/>
      <c r="GG54" s="379"/>
      <c r="GH54" s="379"/>
      <c r="GI54" s="379"/>
      <c r="GJ54" s="379"/>
      <c r="GK54" s="379"/>
      <c r="GL54" s="379"/>
      <c r="GM54" s="379"/>
      <c r="GN54" s="379"/>
      <c r="GO54" s="379"/>
      <c r="GP54" s="379"/>
      <c r="GQ54" s="379"/>
      <c r="GR54" s="379"/>
      <c r="GS54" s="379"/>
      <c r="GT54" s="379"/>
      <c r="GU54" s="379"/>
      <c r="GV54" s="379"/>
      <c r="GW54" s="379"/>
      <c r="GX54" s="379"/>
      <c r="GY54" s="379"/>
      <c r="GZ54" s="379"/>
      <c r="HA54" s="379"/>
      <c r="HB54" s="379"/>
      <c r="HC54" s="379"/>
      <c r="HD54" s="379"/>
      <c r="HE54" s="379"/>
      <c r="HF54" s="379"/>
      <c r="HG54" s="379"/>
      <c r="HH54" s="379"/>
      <c r="HI54" s="379"/>
      <c r="HJ54" s="379"/>
      <c r="HK54" s="379"/>
      <c r="HL54" s="379"/>
      <c r="HM54" s="379"/>
      <c r="HN54" s="379"/>
      <c r="HO54" s="379"/>
      <c r="HP54" s="379"/>
      <c r="HQ54" s="379"/>
      <c r="HR54" s="379"/>
      <c r="HS54" s="379"/>
      <c r="HT54" s="379"/>
      <c r="HU54" s="379"/>
      <c r="HV54" s="379"/>
      <c r="HW54" s="379"/>
      <c r="HX54" s="379"/>
      <c r="HY54" s="379"/>
      <c r="HZ54" s="379"/>
      <c r="IA54" s="379"/>
      <c r="IB54" s="379"/>
      <c r="IC54" s="379"/>
      <c r="ID54" s="379"/>
      <c r="IE54" s="379"/>
      <c r="IF54" s="379"/>
      <c r="IG54" s="379"/>
      <c r="IH54" s="379"/>
      <c r="II54" s="379"/>
      <c r="IJ54" s="379"/>
      <c r="IK54" s="379"/>
      <c r="IL54" s="379"/>
      <c r="IM54" s="379"/>
      <c r="IN54" s="379"/>
      <c r="IO54" s="379"/>
      <c r="IP54" s="379"/>
      <c r="IQ54" s="379"/>
      <c r="IR54" s="379"/>
      <c r="IS54" s="379"/>
      <c r="IT54" s="379"/>
      <c r="IU54" s="379"/>
    </row>
    <row r="55" spans="1:255" s="310" customFormat="1" ht="38.25" hidden="1" outlineLevel="2">
      <c r="A55" s="2"/>
      <c r="B55" s="2"/>
      <c r="C55" s="337" t="s">
        <v>1110</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c r="BB55" s="396"/>
      <c r="BC55" s="396"/>
      <c r="BD55" s="396"/>
      <c r="BE55" s="396"/>
      <c r="BF55" s="396"/>
      <c r="BG55" s="396"/>
      <c r="BH55" s="396"/>
      <c r="BI55" s="396"/>
      <c r="BJ55" s="396"/>
      <c r="BK55" s="396"/>
      <c r="BL55" s="396"/>
      <c r="BM55" s="396"/>
      <c r="BN55" s="396"/>
      <c r="BO55" s="396"/>
      <c r="BP55" s="396"/>
      <c r="BQ55" s="396"/>
      <c r="BR55" s="396"/>
      <c r="BS55" s="396"/>
      <c r="BT55" s="396"/>
      <c r="BU55" s="396"/>
      <c r="BV55" s="396"/>
      <c r="BW55" s="396"/>
      <c r="BX55" s="396"/>
      <c r="BY55" s="396"/>
      <c r="BZ55" s="396"/>
      <c r="CA55" s="396"/>
      <c r="CB55" s="396"/>
      <c r="CC55" s="396"/>
      <c r="CD55" s="396"/>
      <c r="CE55" s="396"/>
      <c r="CF55" s="396"/>
      <c r="CG55" s="396"/>
      <c r="CH55" s="396"/>
      <c r="CI55" s="396"/>
      <c r="CJ55" s="396"/>
      <c r="CK55" s="396"/>
      <c r="CL55" s="396"/>
      <c r="CM55" s="396"/>
      <c r="CN55" s="396"/>
      <c r="CO55" s="396"/>
      <c r="CP55" s="396"/>
      <c r="CQ55" s="396"/>
      <c r="CR55" s="396"/>
      <c r="CS55" s="396"/>
      <c r="CT55" s="396"/>
      <c r="CU55" s="396"/>
      <c r="CV55" s="396"/>
      <c r="CW55" s="396"/>
      <c r="CX55" s="396"/>
      <c r="CY55" s="396"/>
      <c r="CZ55" s="396"/>
      <c r="DA55" s="396"/>
      <c r="DB55" s="396"/>
      <c r="DC55" s="396"/>
      <c r="DD55" s="396"/>
      <c r="DE55" s="396"/>
      <c r="DF55" s="396"/>
      <c r="DG55" s="396"/>
      <c r="DH55" s="396"/>
      <c r="DI55" s="396"/>
      <c r="DJ55" s="396"/>
      <c r="DK55" s="396"/>
      <c r="DL55" s="396"/>
      <c r="DM55" s="396"/>
      <c r="DN55" s="396"/>
      <c r="DO55" s="396"/>
      <c r="DP55" s="396"/>
      <c r="DQ55" s="396"/>
      <c r="DR55" s="396"/>
      <c r="DS55" s="396"/>
      <c r="DT55" s="396"/>
      <c r="DU55" s="396"/>
      <c r="DV55" s="396"/>
      <c r="DW55" s="396"/>
      <c r="DX55" s="396"/>
      <c r="DY55" s="396"/>
      <c r="DZ55" s="396"/>
      <c r="EA55" s="396"/>
      <c r="EB55" s="396"/>
      <c r="EC55" s="396"/>
      <c r="ED55" s="396"/>
      <c r="EE55" s="396"/>
      <c r="EF55" s="396"/>
      <c r="EG55" s="396"/>
      <c r="EH55" s="396"/>
      <c r="EI55" s="396"/>
      <c r="EJ55" s="396"/>
      <c r="EK55" s="396"/>
      <c r="EL55" s="396"/>
      <c r="EM55" s="396"/>
      <c r="EN55" s="396"/>
      <c r="EO55" s="396"/>
      <c r="EP55" s="396"/>
      <c r="EQ55" s="396"/>
      <c r="ER55" s="396"/>
      <c r="ES55" s="396"/>
      <c r="ET55" s="396"/>
      <c r="EU55" s="396"/>
      <c r="EV55" s="396"/>
      <c r="EW55" s="396"/>
      <c r="EX55" s="396"/>
      <c r="EY55" s="396"/>
      <c r="EZ55" s="396"/>
      <c r="FA55" s="396"/>
      <c r="FB55" s="396"/>
      <c r="FC55" s="396"/>
      <c r="FD55" s="396"/>
      <c r="FE55" s="396"/>
      <c r="FF55" s="396"/>
      <c r="FG55" s="396"/>
      <c r="FH55" s="396"/>
      <c r="FI55" s="396"/>
      <c r="FJ55" s="396"/>
      <c r="FK55" s="396"/>
      <c r="FL55" s="396"/>
      <c r="FM55" s="396"/>
      <c r="FN55" s="396"/>
      <c r="FO55" s="396"/>
      <c r="FP55" s="396"/>
      <c r="FQ55" s="396"/>
      <c r="FR55" s="396"/>
      <c r="FS55" s="396"/>
      <c r="FT55" s="396"/>
      <c r="FU55" s="396"/>
      <c r="FV55" s="396"/>
      <c r="FW55" s="396"/>
      <c r="FX55" s="396"/>
      <c r="FY55" s="396"/>
      <c r="FZ55" s="396"/>
      <c r="GA55" s="396"/>
      <c r="GB55" s="396"/>
      <c r="GC55" s="396"/>
      <c r="GD55" s="396"/>
      <c r="GE55" s="396"/>
      <c r="GF55" s="396"/>
      <c r="GG55" s="396"/>
      <c r="GH55" s="396"/>
      <c r="GI55" s="396"/>
      <c r="GJ55" s="396"/>
      <c r="GK55" s="396"/>
      <c r="GL55" s="396"/>
      <c r="GM55" s="396"/>
      <c r="GN55" s="396"/>
      <c r="GO55" s="396"/>
      <c r="GP55" s="396"/>
      <c r="GQ55" s="396"/>
      <c r="GR55" s="396"/>
      <c r="GS55" s="396"/>
      <c r="GT55" s="396"/>
      <c r="GU55" s="396"/>
      <c r="GV55" s="396"/>
      <c r="GW55" s="396"/>
      <c r="GX55" s="396"/>
      <c r="GY55" s="396"/>
      <c r="GZ55" s="396"/>
      <c r="HA55" s="396"/>
      <c r="HB55" s="396"/>
      <c r="HC55" s="396"/>
      <c r="HD55" s="396"/>
      <c r="HE55" s="396"/>
      <c r="HF55" s="396"/>
      <c r="HG55" s="396"/>
      <c r="HH55" s="396"/>
      <c r="HI55" s="396"/>
      <c r="HJ55" s="396"/>
      <c r="HK55" s="396"/>
      <c r="HL55" s="396"/>
      <c r="HM55" s="396"/>
      <c r="HN55" s="396"/>
      <c r="HO55" s="396"/>
      <c r="HP55" s="396"/>
      <c r="HQ55" s="396"/>
      <c r="HR55" s="396"/>
      <c r="HS55" s="396"/>
      <c r="HT55" s="396"/>
      <c r="HU55" s="396"/>
      <c r="HV55" s="396"/>
      <c r="HW55" s="396"/>
      <c r="HX55" s="396"/>
      <c r="HY55" s="396"/>
      <c r="HZ55" s="396"/>
      <c r="IA55" s="396"/>
      <c r="IB55" s="396"/>
      <c r="IC55" s="396"/>
      <c r="ID55" s="396"/>
      <c r="IE55" s="396"/>
      <c r="IF55" s="396"/>
      <c r="IG55" s="396"/>
      <c r="IH55" s="396"/>
      <c r="II55" s="396"/>
      <c r="IJ55" s="396"/>
      <c r="IK55" s="396"/>
      <c r="IL55" s="396"/>
      <c r="IM55" s="396"/>
      <c r="IN55" s="396"/>
      <c r="IO55" s="396"/>
      <c r="IP55" s="396"/>
      <c r="IQ55" s="396"/>
      <c r="IR55" s="396"/>
      <c r="IS55" s="396"/>
      <c r="IT55" s="396"/>
      <c r="IU55" s="396"/>
    </row>
    <row r="56" spans="1:255" s="310" customFormat="1" ht="114.75" hidden="1" outlineLevel="2">
      <c r="A56" s="2"/>
      <c r="B56" s="2"/>
      <c r="C56" s="337" t="s">
        <v>1111</v>
      </c>
      <c r="D56" s="191"/>
      <c r="E56" s="192"/>
      <c r="F56" s="192"/>
      <c r="G56" s="279"/>
      <c r="H56" s="193"/>
      <c r="I56" s="193"/>
      <c r="J56" s="193"/>
      <c r="K56" s="193"/>
      <c r="L56" s="193"/>
      <c r="M56" s="279"/>
      <c r="N56" s="193"/>
      <c r="O56" s="193"/>
      <c r="P56" s="279"/>
      <c r="Q56" s="192"/>
      <c r="R56" s="194"/>
      <c r="S56" s="382"/>
      <c r="T56" s="383"/>
      <c r="U56" s="396"/>
      <c r="V56" s="396"/>
      <c r="W56" s="396"/>
      <c r="X56" s="396"/>
      <c r="Y56" s="396"/>
      <c r="Z56" s="396"/>
      <c r="AA56" s="396"/>
      <c r="AB56" s="396"/>
      <c r="AC56" s="396"/>
      <c r="AD56" s="396"/>
      <c r="AE56" s="396"/>
      <c r="AF56" s="396"/>
      <c r="AG56" s="396"/>
      <c r="AH56" s="396"/>
      <c r="AI56" s="396"/>
      <c r="AJ56" s="396"/>
      <c r="AK56" s="396"/>
      <c r="AL56" s="396"/>
      <c r="AM56" s="396"/>
      <c r="AN56" s="396"/>
      <c r="AO56" s="396"/>
      <c r="AP56" s="396"/>
      <c r="AQ56" s="396"/>
      <c r="AR56" s="396"/>
      <c r="AS56" s="396"/>
      <c r="AT56" s="396"/>
      <c r="AU56" s="396"/>
      <c r="AV56" s="396"/>
      <c r="AW56" s="396"/>
      <c r="AX56" s="396"/>
      <c r="AY56" s="396"/>
      <c r="AZ56" s="396"/>
      <c r="BA56" s="396"/>
      <c r="BB56" s="396"/>
      <c r="BC56" s="396"/>
      <c r="BD56" s="396"/>
      <c r="BE56" s="396"/>
      <c r="BF56" s="396"/>
      <c r="BG56" s="396"/>
      <c r="BH56" s="396"/>
      <c r="BI56" s="396"/>
      <c r="BJ56" s="396"/>
      <c r="BK56" s="396"/>
      <c r="BL56" s="396"/>
      <c r="BM56" s="396"/>
      <c r="BN56" s="396"/>
      <c r="BO56" s="396"/>
      <c r="BP56" s="396"/>
      <c r="BQ56" s="396"/>
      <c r="BR56" s="396"/>
      <c r="BS56" s="396"/>
      <c r="BT56" s="396"/>
      <c r="BU56" s="396"/>
      <c r="BV56" s="396"/>
      <c r="BW56" s="396"/>
      <c r="BX56" s="396"/>
      <c r="BY56" s="396"/>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c r="DA56" s="396"/>
      <c r="DB56" s="396"/>
      <c r="DC56" s="396"/>
      <c r="DD56" s="396"/>
      <c r="DE56" s="396"/>
      <c r="DF56" s="396"/>
      <c r="DG56" s="396"/>
      <c r="DH56" s="396"/>
      <c r="DI56" s="396"/>
      <c r="DJ56" s="396"/>
      <c r="DK56" s="396"/>
      <c r="DL56" s="396"/>
      <c r="DM56" s="396"/>
      <c r="DN56" s="396"/>
      <c r="DO56" s="396"/>
      <c r="DP56" s="396"/>
      <c r="DQ56" s="396"/>
      <c r="DR56" s="396"/>
      <c r="DS56" s="396"/>
      <c r="DT56" s="396"/>
      <c r="DU56" s="396"/>
      <c r="DV56" s="396"/>
      <c r="DW56" s="396"/>
      <c r="DX56" s="396"/>
      <c r="DY56" s="396"/>
      <c r="DZ56" s="396"/>
      <c r="EA56" s="396"/>
      <c r="EB56" s="396"/>
      <c r="EC56" s="396"/>
      <c r="ED56" s="396"/>
      <c r="EE56" s="396"/>
      <c r="EF56" s="396"/>
      <c r="EG56" s="396"/>
      <c r="EH56" s="396"/>
      <c r="EI56" s="396"/>
      <c r="EJ56" s="396"/>
      <c r="EK56" s="396"/>
      <c r="EL56" s="396"/>
      <c r="EM56" s="396"/>
      <c r="EN56" s="396"/>
      <c r="EO56" s="396"/>
      <c r="EP56" s="396"/>
      <c r="EQ56" s="396"/>
      <c r="ER56" s="396"/>
      <c r="ES56" s="396"/>
      <c r="ET56" s="396"/>
      <c r="EU56" s="396"/>
      <c r="EV56" s="396"/>
      <c r="EW56" s="396"/>
      <c r="EX56" s="396"/>
      <c r="EY56" s="396"/>
      <c r="EZ56" s="396"/>
      <c r="FA56" s="396"/>
      <c r="FB56" s="396"/>
      <c r="FC56" s="396"/>
      <c r="FD56" s="396"/>
      <c r="FE56" s="396"/>
      <c r="FF56" s="396"/>
      <c r="FG56" s="396"/>
      <c r="FH56" s="396"/>
      <c r="FI56" s="396"/>
      <c r="FJ56" s="396"/>
      <c r="FK56" s="396"/>
      <c r="FL56" s="396"/>
      <c r="FM56" s="396"/>
      <c r="FN56" s="396"/>
      <c r="FO56" s="396"/>
      <c r="FP56" s="396"/>
      <c r="FQ56" s="396"/>
      <c r="FR56" s="396"/>
      <c r="FS56" s="396"/>
      <c r="FT56" s="396"/>
      <c r="FU56" s="396"/>
      <c r="FV56" s="396"/>
      <c r="FW56" s="396"/>
      <c r="FX56" s="396"/>
      <c r="FY56" s="396"/>
      <c r="FZ56" s="396"/>
      <c r="GA56" s="396"/>
      <c r="GB56" s="396"/>
      <c r="GC56" s="396"/>
      <c r="GD56" s="396"/>
      <c r="GE56" s="396"/>
      <c r="GF56" s="396"/>
      <c r="GG56" s="396"/>
      <c r="GH56" s="396"/>
      <c r="GI56" s="396"/>
      <c r="GJ56" s="396"/>
      <c r="GK56" s="396"/>
      <c r="GL56" s="396"/>
      <c r="GM56" s="396"/>
      <c r="GN56" s="396"/>
      <c r="GO56" s="396"/>
      <c r="GP56" s="396"/>
      <c r="GQ56" s="396"/>
      <c r="GR56" s="396"/>
      <c r="GS56" s="396"/>
      <c r="GT56" s="396"/>
      <c r="GU56" s="396"/>
      <c r="GV56" s="396"/>
      <c r="GW56" s="396"/>
      <c r="GX56" s="396"/>
      <c r="GY56" s="396"/>
      <c r="GZ56" s="396"/>
      <c r="HA56" s="396"/>
      <c r="HB56" s="396"/>
      <c r="HC56" s="396"/>
      <c r="HD56" s="396"/>
      <c r="HE56" s="396"/>
      <c r="HF56" s="396"/>
      <c r="HG56" s="396"/>
      <c r="HH56" s="396"/>
      <c r="HI56" s="396"/>
      <c r="HJ56" s="396"/>
      <c r="HK56" s="396"/>
      <c r="HL56" s="396"/>
      <c r="HM56" s="396"/>
      <c r="HN56" s="396"/>
      <c r="HO56" s="396"/>
      <c r="HP56" s="396"/>
      <c r="HQ56" s="396"/>
      <c r="HR56" s="396"/>
      <c r="HS56" s="396"/>
      <c r="HT56" s="396"/>
      <c r="HU56" s="396"/>
      <c r="HV56" s="396"/>
      <c r="HW56" s="396"/>
      <c r="HX56" s="396"/>
      <c r="HY56" s="396"/>
      <c r="HZ56" s="396"/>
      <c r="IA56" s="396"/>
      <c r="IB56" s="396"/>
      <c r="IC56" s="396"/>
      <c r="ID56" s="396"/>
      <c r="IE56" s="396"/>
      <c r="IF56" s="396"/>
      <c r="IG56" s="396"/>
      <c r="IH56" s="396"/>
      <c r="II56" s="396"/>
      <c r="IJ56" s="396"/>
      <c r="IK56" s="396"/>
      <c r="IL56" s="396"/>
      <c r="IM56" s="396"/>
      <c r="IN56" s="396"/>
      <c r="IO56" s="396"/>
      <c r="IP56" s="396"/>
      <c r="IQ56" s="396"/>
      <c r="IR56" s="396"/>
      <c r="IS56" s="396"/>
      <c r="IT56" s="396"/>
      <c r="IU56" s="396"/>
    </row>
    <row r="57" spans="1:255" s="310" customFormat="1" ht="82.5" hidden="1" customHeight="1" outlineLevel="2">
      <c r="A57" s="2"/>
      <c r="B57" s="4"/>
      <c r="C57" s="337" t="s">
        <v>662</v>
      </c>
      <c r="D57" s="203"/>
      <c r="E57" s="195"/>
      <c r="F57" s="195"/>
      <c r="G57" s="298"/>
      <c r="H57" s="210"/>
      <c r="I57" s="210"/>
      <c r="J57" s="210"/>
      <c r="K57" s="210"/>
      <c r="L57" s="210"/>
      <c r="M57" s="298"/>
      <c r="N57" s="210"/>
      <c r="O57" s="210"/>
      <c r="P57" s="298"/>
      <c r="Q57" s="195"/>
      <c r="R57" s="194"/>
      <c r="S57" s="382"/>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383"/>
      <c r="CW57" s="383"/>
      <c r="CX57" s="383"/>
      <c r="CY57" s="383"/>
      <c r="CZ57" s="383"/>
      <c r="DA57" s="383"/>
      <c r="DB57" s="383"/>
      <c r="DC57" s="383"/>
      <c r="DD57" s="383"/>
      <c r="DE57" s="383"/>
      <c r="DF57" s="383"/>
      <c r="DG57" s="383"/>
      <c r="DH57" s="383"/>
      <c r="DI57" s="383"/>
      <c r="DJ57" s="383"/>
      <c r="DK57" s="383"/>
      <c r="DL57" s="383"/>
      <c r="DM57" s="383"/>
      <c r="DN57" s="383"/>
      <c r="DO57" s="383"/>
      <c r="DP57" s="383"/>
      <c r="DQ57" s="383"/>
      <c r="DR57" s="383"/>
      <c r="DS57" s="383"/>
      <c r="DT57" s="383"/>
      <c r="DU57" s="383"/>
      <c r="DV57" s="383"/>
      <c r="DW57" s="383"/>
      <c r="DX57" s="383"/>
      <c r="DY57" s="383"/>
      <c r="DZ57" s="383"/>
      <c r="EA57" s="383"/>
      <c r="EB57" s="383"/>
      <c r="EC57" s="383"/>
      <c r="ED57" s="383"/>
      <c r="EE57" s="383"/>
      <c r="EF57" s="383"/>
      <c r="EG57" s="383"/>
      <c r="EH57" s="383"/>
      <c r="EI57" s="383"/>
      <c r="EJ57" s="383"/>
      <c r="EK57" s="383"/>
      <c r="EL57" s="383"/>
      <c r="EM57" s="383"/>
      <c r="EN57" s="383"/>
      <c r="EO57" s="383"/>
      <c r="EP57" s="383"/>
      <c r="EQ57" s="383"/>
      <c r="ER57" s="383"/>
      <c r="ES57" s="383"/>
      <c r="ET57" s="383"/>
      <c r="EU57" s="383"/>
      <c r="EV57" s="383"/>
      <c r="EW57" s="383"/>
      <c r="EX57" s="383"/>
      <c r="EY57" s="383"/>
      <c r="EZ57" s="383"/>
      <c r="FA57" s="383"/>
      <c r="FB57" s="383"/>
      <c r="FC57" s="383"/>
      <c r="FD57" s="383"/>
      <c r="FE57" s="383"/>
      <c r="FF57" s="383"/>
      <c r="FG57" s="383"/>
      <c r="FH57" s="383"/>
      <c r="FI57" s="383"/>
      <c r="FJ57" s="383"/>
      <c r="FK57" s="383"/>
      <c r="FL57" s="383"/>
      <c r="FM57" s="383"/>
      <c r="FN57" s="383"/>
      <c r="FO57" s="383"/>
      <c r="FP57" s="383"/>
      <c r="FQ57" s="383"/>
      <c r="FR57" s="383"/>
      <c r="FS57" s="383"/>
      <c r="FT57" s="383"/>
      <c r="FU57" s="383"/>
      <c r="FV57" s="383"/>
      <c r="FW57" s="383"/>
      <c r="FX57" s="383"/>
      <c r="FY57" s="383"/>
      <c r="FZ57" s="383"/>
      <c r="GA57" s="383"/>
      <c r="GB57" s="383"/>
      <c r="GC57" s="383"/>
      <c r="GD57" s="383"/>
      <c r="GE57" s="383"/>
      <c r="GF57" s="383"/>
      <c r="GG57" s="383"/>
      <c r="GH57" s="383"/>
      <c r="GI57" s="383"/>
      <c r="GJ57" s="383"/>
      <c r="GK57" s="383"/>
      <c r="GL57" s="383"/>
      <c r="GM57" s="383"/>
      <c r="GN57" s="383"/>
      <c r="GO57" s="383"/>
      <c r="GP57" s="383"/>
      <c r="GQ57" s="383"/>
      <c r="GR57" s="383"/>
      <c r="GS57" s="383"/>
      <c r="GT57" s="383"/>
      <c r="GU57" s="383"/>
      <c r="GV57" s="383"/>
      <c r="GW57" s="383"/>
      <c r="GX57" s="383"/>
      <c r="GY57" s="383"/>
      <c r="GZ57" s="383"/>
      <c r="HA57" s="383"/>
      <c r="HB57" s="383"/>
      <c r="HC57" s="383"/>
      <c r="HD57" s="383"/>
      <c r="HE57" s="383"/>
      <c r="HF57" s="383"/>
      <c r="HG57" s="383"/>
      <c r="HH57" s="383"/>
      <c r="HI57" s="383"/>
      <c r="HJ57" s="383"/>
      <c r="HK57" s="383"/>
      <c r="HL57" s="383"/>
      <c r="HM57" s="383"/>
      <c r="HN57" s="383"/>
      <c r="HO57" s="383"/>
      <c r="HP57" s="383"/>
      <c r="HQ57" s="383"/>
      <c r="HR57" s="383"/>
      <c r="HS57" s="383"/>
      <c r="HT57" s="383"/>
      <c r="HU57" s="383"/>
      <c r="HV57" s="383"/>
      <c r="HW57" s="383"/>
      <c r="HX57" s="383"/>
      <c r="HY57" s="383"/>
      <c r="HZ57" s="383"/>
      <c r="IA57" s="383"/>
      <c r="IB57" s="383"/>
      <c r="IC57" s="383"/>
      <c r="ID57" s="383"/>
      <c r="IE57" s="383"/>
      <c r="IF57" s="383"/>
      <c r="IG57" s="383"/>
      <c r="IH57" s="383"/>
      <c r="II57" s="383"/>
      <c r="IJ57" s="383"/>
      <c r="IK57" s="383"/>
      <c r="IL57" s="383"/>
      <c r="IM57" s="383"/>
      <c r="IN57" s="383"/>
      <c r="IO57" s="383"/>
      <c r="IP57" s="383"/>
      <c r="IQ57" s="383"/>
      <c r="IR57" s="383"/>
      <c r="IS57" s="383"/>
      <c r="IT57" s="383"/>
      <c r="IU57" s="383"/>
    </row>
    <row r="58" spans="1:255" s="310" customFormat="1" hidden="1" outlineLevel="1">
      <c r="A58" s="174"/>
      <c r="B58" s="336">
        <v>1</v>
      </c>
      <c r="C58" s="175"/>
      <c r="D58" s="168"/>
      <c r="E58" s="169"/>
      <c r="F58" s="172"/>
      <c r="G58" s="257"/>
      <c r="H58" s="170"/>
      <c r="I58" s="170"/>
      <c r="J58" s="170"/>
      <c r="K58" s="170"/>
      <c r="L58" s="170"/>
      <c r="M58" s="298"/>
      <c r="N58" s="170"/>
      <c r="O58" s="170"/>
      <c r="P58" s="298"/>
      <c r="Q58" s="195"/>
      <c r="R58" s="194"/>
      <c r="S58" s="382"/>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383"/>
      <c r="CW58" s="383"/>
      <c r="CX58" s="383"/>
      <c r="CY58" s="383"/>
      <c r="CZ58" s="383"/>
      <c r="DA58" s="383"/>
      <c r="DB58" s="383"/>
      <c r="DC58" s="383"/>
      <c r="DD58" s="383"/>
      <c r="DE58" s="383"/>
      <c r="DF58" s="383"/>
      <c r="DG58" s="383"/>
      <c r="DH58" s="383"/>
      <c r="DI58" s="383"/>
      <c r="DJ58" s="383"/>
      <c r="DK58" s="383"/>
      <c r="DL58" s="383"/>
      <c r="DM58" s="383"/>
      <c r="DN58" s="383"/>
      <c r="DO58" s="383"/>
      <c r="DP58" s="383"/>
      <c r="DQ58" s="383"/>
      <c r="DR58" s="383"/>
      <c r="DS58" s="383"/>
      <c r="DT58" s="383"/>
      <c r="DU58" s="383"/>
      <c r="DV58" s="383"/>
      <c r="DW58" s="383"/>
      <c r="DX58" s="383"/>
      <c r="DY58" s="383"/>
      <c r="DZ58" s="383"/>
      <c r="EA58" s="383"/>
      <c r="EB58" s="383"/>
      <c r="EC58" s="383"/>
      <c r="ED58" s="383"/>
      <c r="EE58" s="383"/>
      <c r="EF58" s="383"/>
      <c r="EG58" s="383"/>
      <c r="EH58" s="383"/>
      <c r="EI58" s="383"/>
      <c r="EJ58" s="383"/>
      <c r="EK58" s="383"/>
      <c r="EL58" s="383"/>
      <c r="EM58" s="383"/>
      <c r="EN58" s="383"/>
      <c r="EO58" s="383"/>
      <c r="EP58" s="383"/>
      <c r="EQ58" s="383"/>
      <c r="ER58" s="383"/>
      <c r="ES58" s="383"/>
      <c r="ET58" s="383"/>
      <c r="EU58" s="383"/>
      <c r="EV58" s="383"/>
      <c r="EW58" s="383"/>
      <c r="EX58" s="383"/>
      <c r="EY58" s="383"/>
      <c r="EZ58" s="383"/>
      <c r="FA58" s="383"/>
      <c r="FB58" s="383"/>
      <c r="FC58" s="383"/>
      <c r="FD58" s="383"/>
      <c r="FE58" s="383"/>
      <c r="FF58" s="383"/>
      <c r="FG58" s="383"/>
      <c r="FH58" s="383"/>
      <c r="FI58" s="383"/>
      <c r="FJ58" s="383"/>
      <c r="FK58" s="383"/>
      <c r="FL58" s="383"/>
      <c r="FM58" s="383"/>
      <c r="FN58" s="383"/>
      <c r="FO58" s="383"/>
      <c r="FP58" s="383"/>
      <c r="FQ58" s="383"/>
      <c r="FR58" s="383"/>
      <c r="FS58" s="383"/>
      <c r="FT58" s="383"/>
      <c r="FU58" s="383"/>
      <c r="FV58" s="383"/>
      <c r="FW58" s="383"/>
      <c r="FX58" s="383"/>
      <c r="FY58" s="383"/>
      <c r="FZ58" s="383"/>
      <c r="GA58" s="383"/>
      <c r="GB58" s="383"/>
      <c r="GC58" s="383"/>
      <c r="GD58" s="383"/>
      <c r="GE58" s="383"/>
      <c r="GF58" s="383"/>
      <c r="GG58" s="383"/>
      <c r="GH58" s="383"/>
      <c r="GI58" s="383"/>
      <c r="GJ58" s="383"/>
      <c r="GK58" s="383"/>
      <c r="GL58" s="383"/>
      <c r="GM58" s="383"/>
      <c r="GN58" s="383"/>
      <c r="GO58" s="383"/>
      <c r="GP58" s="383"/>
      <c r="GQ58" s="383"/>
      <c r="GR58" s="383"/>
      <c r="GS58" s="383"/>
      <c r="GT58" s="383"/>
      <c r="GU58" s="383"/>
      <c r="GV58" s="383"/>
      <c r="GW58" s="383"/>
      <c r="GX58" s="383"/>
      <c r="GY58" s="383"/>
      <c r="GZ58" s="383"/>
      <c r="HA58" s="383"/>
      <c r="HB58" s="383"/>
      <c r="HC58" s="383"/>
      <c r="HD58" s="383"/>
      <c r="HE58" s="383"/>
      <c r="HF58" s="383"/>
      <c r="HG58" s="383"/>
      <c r="HH58" s="383"/>
      <c r="HI58" s="383"/>
      <c r="HJ58" s="383"/>
      <c r="HK58" s="383"/>
      <c r="HL58" s="383"/>
      <c r="HM58" s="383"/>
      <c r="HN58" s="383"/>
      <c r="HO58" s="383"/>
      <c r="HP58" s="383"/>
      <c r="HQ58" s="383"/>
      <c r="HR58" s="383"/>
      <c r="HS58" s="383"/>
      <c r="HT58" s="383"/>
      <c r="HU58" s="383"/>
      <c r="HV58" s="383"/>
      <c r="HW58" s="383"/>
      <c r="HX58" s="383"/>
      <c r="HY58" s="383"/>
      <c r="HZ58" s="383"/>
      <c r="IA58" s="383"/>
      <c r="IB58" s="383"/>
      <c r="IC58" s="383"/>
      <c r="ID58" s="383"/>
      <c r="IE58" s="383"/>
      <c r="IF58" s="383"/>
      <c r="IG58" s="383"/>
      <c r="IH58" s="383"/>
      <c r="II58" s="383"/>
      <c r="IJ58" s="383"/>
      <c r="IK58" s="383"/>
      <c r="IL58" s="383"/>
      <c r="IM58" s="383"/>
      <c r="IN58" s="383"/>
      <c r="IO58" s="383"/>
      <c r="IP58" s="383"/>
      <c r="IQ58" s="383"/>
      <c r="IR58" s="383"/>
      <c r="IS58" s="383"/>
      <c r="IT58" s="383"/>
      <c r="IU58" s="383"/>
    </row>
    <row r="59" spans="1:255" s="310" customFormat="1" hidden="1" outlineLevel="1">
      <c r="A59" s="174"/>
      <c r="B59" s="336">
        <v>2</v>
      </c>
      <c r="C59" s="175"/>
      <c r="D59" s="168"/>
      <c r="E59" s="169"/>
      <c r="F59" s="172"/>
      <c r="G59" s="257"/>
      <c r="H59" s="170"/>
      <c r="I59" s="170"/>
      <c r="J59" s="170"/>
      <c r="K59" s="170"/>
      <c r="L59" s="170"/>
      <c r="M59" s="298"/>
      <c r="N59" s="170"/>
      <c r="O59" s="170"/>
      <c r="P59" s="298"/>
      <c r="Q59" s="195"/>
      <c r="R59" s="194"/>
      <c r="S59" s="382"/>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383"/>
      <c r="CW59" s="383"/>
      <c r="CX59" s="383"/>
      <c r="CY59" s="383"/>
      <c r="CZ59" s="383"/>
      <c r="DA59" s="383"/>
      <c r="DB59" s="383"/>
      <c r="DC59" s="383"/>
      <c r="DD59" s="383"/>
      <c r="DE59" s="383"/>
      <c r="DF59" s="383"/>
      <c r="DG59" s="383"/>
      <c r="DH59" s="383"/>
      <c r="DI59" s="383"/>
      <c r="DJ59" s="383"/>
      <c r="DK59" s="383"/>
      <c r="DL59" s="383"/>
      <c r="DM59" s="383"/>
      <c r="DN59" s="383"/>
      <c r="DO59" s="383"/>
      <c r="DP59" s="383"/>
      <c r="DQ59" s="383"/>
      <c r="DR59" s="383"/>
      <c r="DS59" s="383"/>
      <c r="DT59" s="383"/>
      <c r="DU59" s="383"/>
      <c r="DV59" s="383"/>
      <c r="DW59" s="383"/>
      <c r="DX59" s="383"/>
      <c r="DY59" s="383"/>
      <c r="DZ59" s="383"/>
      <c r="EA59" s="383"/>
      <c r="EB59" s="383"/>
      <c r="EC59" s="383"/>
      <c r="ED59" s="383"/>
      <c r="EE59" s="383"/>
      <c r="EF59" s="383"/>
      <c r="EG59" s="383"/>
      <c r="EH59" s="383"/>
      <c r="EI59" s="383"/>
      <c r="EJ59" s="383"/>
      <c r="EK59" s="383"/>
      <c r="EL59" s="383"/>
      <c r="EM59" s="383"/>
      <c r="EN59" s="383"/>
      <c r="EO59" s="383"/>
      <c r="EP59" s="383"/>
      <c r="EQ59" s="383"/>
      <c r="ER59" s="383"/>
      <c r="ES59" s="383"/>
      <c r="ET59" s="383"/>
      <c r="EU59" s="383"/>
      <c r="EV59" s="383"/>
      <c r="EW59" s="383"/>
      <c r="EX59" s="383"/>
      <c r="EY59" s="383"/>
      <c r="EZ59" s="383"/>
      <c r="FA59" s="383"/>
      <c r="FB59" s="383"/>
      <c r="FC59" s="383"/>
      <c r="FD59" s="383"/>
      <c r="FE59" s="383"/>
      <c r="FF59" s="383"/>
      <c r="FG59" s="383"/>
      <c r="FH59" s="383"/>
      <c r="FI59" s="383"/>
      <c r="FJ59" s="383"/>
      <c r="FK59" s="383"/>
      <c r="FL59" s="383"/>
      <c r="FM59" s="383"/>
      <c r="FN59" s="383"/>
      <c r="FO59" s="383"/>
      <c r="FP59" s="383"/>
      <c r="FQ59" s="383"/>
      <c r="FR59" s="383"/>
      <c r="FS59" s="383"/>
      <c r="FT59" s="383"/>
      <c r="FU59" s="383"/>
      <c r="FV59" s="383"/>
      <c r="FW59" s="383"/>
      <c r="FX59" s="383"/>
      <c r="FY59" s="383"/>
      <c r="FZ59" s="383"/>
      <c r="GA59" s="383"/>
      <c r="GB59" s="383"/>
      <c r="GC59" s="383"/>
      <c r="GD59" s="383"/>
      <c r="GE59" s="383"/>
      <c r="GF59" s="383"/>
      <c r="GG59" s="383"/>
      <c r="GH59" s="383"/>
      <c r="GI59" s="383"/>
      <c r="GJ59" s="383"/>
      <c r="GK59" s="383"/>
      <c r="GL59" s="383"/>
      <c r="GM59" s="383"/>
      <c r="GN59" s="383"/>
      <c r="GO59" s="383"/>
      <c r="GP59" s="383"/>
      <c r="GQ59" s="383"/>
      <c r="GR59" s="383"/>
      <c r="GS59" s="383"/>
      <c r="GT59" s="383"/>
      <c r="GU59" s="383"/>
      <c r="GV59" s="383"/>
      <c r="GW59" s="383"/>
      <c r="GX59" s="383"/>
      <c r="GY59" s="383"/>
      <c r="GZ59" s="383"/>
      <c r="HA59" s="383"/>
      <c r="HB59" s="383"/>
      <c r="HC59" s="383"/>
      <c r="HD59" s="383"/>
      <c r="HE59" s="383"/>
      <c r="HF59" s="383"/>
      <c r="HG59" s="383"/>
      <c r="HH59" s="383"/>
      <c r="HI59" s="383"/>
      <c r="HJ59" s="383"/>
      <c r="HK59" s="383"/>
      <c r="HL59" s="383"/>
      <c r="HM59" s="383"/>
      <c r="HN59" s="383"/>
      <c r="HO59" s="383"/>
      <c r="HP59" s="383"/>
      <c r="HQ59" s="383"/>
      <c r="HR59" s="383"/>
      <c r="HS59" s="383"/>
      <c r="HT59" s="383"/>
      <c r="HU59" s="383"/>
      <c r="HV59" s="383"/>
      <c r="HW59" s="383"/>
      <c r="HX59" s="383"/>
      <c r="HY59" s="383"/>
      <c r="HZ59" s="383"/>
      <c r="IA59" s="383"/>
      <c r="IB59" s="383"/>
      <c r="IC59" s="383"/>
      <c r="ID59" s="383"/>
      <c r="IE59" s="383"/>
      <c r="IF59" s="383"/>
      <c r="IG59" s="383"/>
      <c r="IH59" s="383"/>
      <c r="II59" s="383"/>
      <c r="IJ59" s="383"/>
      <c r="IK59" s="383"/>
      <c r="IL59" s="383"/>
      <c r="IM59" s="383"/>
      <c r="IN59" s="383"/>
      <c r="IO59" s="383"/>
      <c r="IP59" s="383"/>
      <c r="IQ59" s="383"/>
      <c r="IR59" s="383"/>
      <c r="IS59" s="383"/>
      <c r="IT59" s="383"/>
      <c r="IU59" s="383"/>
    </row>
    <row r="60" spans="1:255" s="310" customFormat="1" hidden="1" outlineLevel="1">
      <c r="A60" s="174"/>
      <c r="B60" s="336">
        <v>3</v>
      </c>
      <c r="C60" s="175"/>
      <c r="D60" s="168"/>
      <c r="E60" s="169"/>
      <c r="F60" s="169"/>
      <c r="G60" s="257"/>
      <c r="H60" s="170"/>
      <c r="I60" s="170"/>
      <c r="J60" s="170"/>
      <c r="K60" s="170"/>
      <c r="L60" s="170"/>
      <c r="M60" s="298"/>
      <c r="N60" s="170"/>
      <c r="O60" s="170"/>
      <c r="P60" s="298"/>
      <c r="Q60" s="195"/>
      <c r="R60" s="194"/>
      <c r="S60" s="382"/>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c r="CX60" s="383"/>
      <c r="CY60" s="383"/>
      <c r="CZ60" s="383"/>
      <c r="DA60" s="383"/>
      <c r="DB60" s="383"/>
      <c r="DC60" s="383"/>
      <c r="DD60" s="383"/>
      <c r="DE60" s="383"/>
      <c r="DF60" s="383"/>
      <c r="DG60" s="383"/>
      <c r="DH60" s="383"/>
      <c r="DI60" s="383"/>
      <c r="DJ60" s="383"/>
      <c r="DK60" s="383"/>
      <c r="DL60" s="383"/>
      <c r="DM60" s="383"/>
      <c r="DN60" s="383"/>
      <c r="DO60" s="383"/>
      <c r="DP60" s="383"/>
      <c r="DQ60" s="383"/>
      <c r="DR60" s="383"/>
      <c r="DS60" s="383"/>
      <c r="DT60" s="383"/>
      <c r="DU60" s="383"/>
      <c r="DV60" s="383"/>
      <c r="DW60" s="383"/>
      <c r="DX60" s="383"/>
      <c r="DY60" s="383"/>
      <c r="DZ60" s="383"/>
      <c r="EA60" s="383"/>
      <c r="EB60" s="383"/>
      <c r="EC60" s="383"/>
      <c r="ED60" s="383"/>
      <c r="EE60" s="383"/>
      <c r="EF60" s="383"/>
      <c r="EG60" s="383"/>
      <c r="EH60" s="383"/>
      <c r="EI60" s="383"/>
      <c r="EJ60" s="383"/>
      <c r="EK60" s="383"/>
      <c r="EL60" s="383"/>
      <c r="EM60" s="383"/>
      <c r="EN60" s="383"/>
      <c r="EO60" s="383"/>
      <c r="EP60" s="383"/>
      <c r="EQ60" s="383"/>
      <c r="ER60" s="383"/>
      <c r="ES60" s="383"/>
      <c r="ET60" s="383"/>
      <c r="EU60" s="383"/>
      <c r="EV60" s="383"/>
      <c r="EW60" s="383"/>
      <c r="EX60" s="383"/>
      <c r="EY60" s="383"/>
      <c r="EZ60" s="383"/>
      <c r="FA60" s="383"/>
      <c r="FB60" s="383"/>
      <c r="FC60" s="383"/>
      <c r="FD60" s="383"/>
      <c r="FE60" s="383"/>
      <c r="FF60" s="383"/>
      <c r="FG60" s="383"/>
      <c r="FH60" s="383"/>
      <c r="FI60" s="383"/>
      <c r="FJ60" s="383"/>
      <c r="FK60" s="383"/>
      <c r="FL60" s="383"/>
      <c r="FM60" s="383"/>
      <c r="FN60" s="383"/>
      <c r="FO60" s="383"/>
      <c r="FP60" s="383"/>
      <c r="FQ60" s="383"/>
      <c r="FR60" s="383"/>
      <c r="FS60" s="383"/>
      <c r="FT60" s="383"/>
      <c r="FU60" s="383"/>
      <c r="FV60" s="383"/>
      <c r="FW60" s="383"/>
      <c r="FX60" s="383"/>
      <c r="FY60" s="383"/>
      <c r="FZ60" s="383"/>
      <c r="GA60" s="383"/>
      <c r="GB60" s="383"/>
      <c r="GC60" s="383"/>
      <c r="GD60" s="383"/>
      <c r="GE60" s="383"/>
      <c r="GF60" s="383"/>
      <c r="GG60" s="383"/>
      <c r="GH60" s="383"/>
      <c r="GI60" s="383"/>
      <c r="GJ60" s="383"/>
      <c r="GK60" s="383"/>
      <c r="GL60" s="383"/>
      <c r="GM60" s="383"/>
      <c r="GN60" s="383"/>
      <c r="GO60" s="383"/>
      <c r="GP60" s="383"/>
      <c r="GQ60" s="383"/>
      <c r="GR60" s="383"/>
      <c r="GS60" s="383"/>
      <c r="GT60" s="383"/>
      <c r="GU60" s="383"/>
      <c r="GV60" s="383"/>
      <c r="GW60" s="383"/>
      <c r="GX60" s="383"/>
      <c r="GY60" s="383"/>
      <c r="GZ60" s="383"/>
      <c r="HA60" s="383"/>
      <c r="HB60" s="383"/>
      <c r="HC60" s="383"/>
      <c r="HD60" s="383"/>
      <c r="HE60" s="383"/>
      <c r="HF60" s="383"/>
      <c r="HG60" s="383"/>
      <c r="HH60" s="383"/>
      <c r="HI60" s="383"/>
      <c r="HJ60" s="383"/>
      <c r="HK60" s="383"/>
      <c r="HL60" s="383"/>
      <c r="HM60" s="383"/>
      <c r="HN60" s="383"/>
      <c r="HO60" s="383"/>
      <c r="HP60" s="383"/>
      <c r="HQ60" s="383"/>
      <c r="HR60" s="383"/>
      <c r="HS60" s="383"/>
      <c r="HT60" s="383"/>
      <c r="HU60" s="383"/>
      <c r="HV60" s="383"/>
      <c r="HW60" s="383"/>
      <c r="HX60" s="383"/>
      <c r="HY60" s="383"/>
      <c r="HZ60" s="383"/>
      <c r="IA60" s="383"/>
      <c r="IB60" s="383"/>
      <c r="IC60" s="383"/>
      <c r="ID60" s="383"/>
      <c r="IE60" s="383"/>
      <c r="IF60" s="383"/>
      <c r="IG60" s="383"/>
      <c r="IH60" s="383"/>
      <c r="II60" s="383"/>
      <c r="IJ60" s="383"/>
      <c r="IK60" s="383"/>
      <c r="IL60" s="383"/>
      <c r="IM60" s="383"/>
      <c r="IN60" s="383"/>
      <c r="IO60" s="383"/>
      <c r="IP60" s="383"/>
      <c r="IQ60" s="383"/>
      <c r="IR60" s="383"/>
      <c r="IS60" s="383"/>
      <c r="IT60" s="383"/>
      <c r="IU60" s="383"/>
    </row>
    <row r="61" spans="1:255" s="310" customFormat="1" hidden="1" outlineLevel="1">
      <c r="A61" s="174"/>
      <c r="B61" s="336">
        <v>4</v>
      </c>
      <c r="C61" s="175"/>
      <c r="D61" s="168"/>
      <c r="E61" s="169"/>
      <c r="F61" s="172"/>
      <c r="G61" s="257"/>
      <c r="H61" s="170"/>
      <c r="I61" s="170"/>
      <c r="J61" s="170"/>
      <c r="K61" s="170"/>
      <c r="L61" s="170"/>
      <c r="M61" s="298"/>
      <c r="N61" s="170"/>
      <c r="O61" s="170"/>
      <c r="P61" s="298"/>
      <c r="Q61" s="195"/>
      <c r="R61" s="194"/>
      <c r="S61" s="382"/>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c r="CX61" s="383"/>
      <c r="CY61" s="383"/>
      <c r="CZ61" s="383"/>
      <c r="DA61" s="383"/>
      <c r="DB61" s="383"/>
      <c r="DC61" s="383"/>
      <c r="DD61" s="383"/>
      <c r="DE61" s="383"/>
      <c r="DF61" s="383"/>
      <c r="DG61" s="383"/>
      <c r="DH61" s="383"/>
      <c r="DI61" s="383"/>
      <c r="DJ61" s="383"/>
      <c r="DK61" s="383"/>
      <c r="DL61" s="383"/>
      <c r="DM61" s="383"/>
      <c r="DN61" s="383"/>
      <c r="DO61" s="383"/>
      <c r="DP61" s="383"/>
      <c r="DQ61" s="383"/>
      <c r="DR61" s="383"/>
      <c r="DS61" s="383"/>
      <c r="DT61" s="383"/>
      <c r="DU61" s="383"/>
      <c r="DV61" s="383"/>
      <c r="DW61" s="383"/>
      <c r="DX61" s="383"/>
      <c r="DY61" s="383"/>
      <c r="DZ61" s="383"/>
      <c r="EA61" s="383"/>
      <c r="EB61" s="383"/>
      <c r="EC61" s="383"/>
      <c r="ED61" s="383"/>
      <c r="EE61" s="383"/>
      <c r="EF61" s="383"/>
      <c r="EG61" s="383"/>
      <c r="EH61" s="383"/>
      <c r="EI61" s="383"/>
      <c r="EJ61" s="383"/>
      <c r="EK61" s="383"/>
      <c r="EL61" s="383"/>
      <c r="EM61" s="383"/>
      <c r="EN61" s="383"/>
      <c r="EO61" s="383"/>
      <c r="EP61" s="383"/>
      <c r="EQ61" s="383"/>
      <c r="ER61" s="383"/>
      <c r="ES61" s="383"/>
      <c r="ET61" s="383"/>
      <c r="EU61" s="383"/>
      <c r="EV61" s="383"/>
      <c r="EW61" s="383"/>
      <c r="EX61" s="383"/>
      <c r="EY61" s="383"/>
      <c r="EZ61" s="383"/>
      <c r="FA61" s="383"/>
      <c r="FB61" s="383"/>
      <c r="FC61" s="383"/>
      <c r="FD61" s="383"/>
      <c r="FE61" s="383"/>
      <c r="FF61" s="383"/>
      <c r="FG61" s="383"/>
      <c r="FH61" s="383"/>
      <c r="FI61" s="383"/>
      <c r="FJ61" s="383"/>
      <c r="FK61" s="383"/>
      <c r="FL61" s="383"/>
      <c r="FM61" s="383"/>
      <c r="FN61" s="383"/>
      <c r="FO61" s="383"/>
      <c r="FP61" s="383"/>
      <c r="FQ61" s="383"/>
      <c r="FR61" s="383"/>
      <c r="FS61" s="383"/>
      <c r="FT61" s="383"/>
      <c r="FU61" s="383"/>
      <c r="FV61" s="383"/>
      <c r="FW61" s="383"/>
      <c r="FX61" s="383"/>
      <c r="FY61" s="383"/>
      <c r="FZ61" s="383"/>
      <c r="GA61" s="383"/>
      <c r="GB61" s="383"/>
      <c r="GC61" s="383"/>
      <c r="GD61" s="383"/>
      <c r="GE61" s="383"/>
      <c r="GF61" s="383"/>
      <c r="GG61" s="383"/>
      <c r="GH61" s="383"/>
      <c r="GI61" s="383"/>
      <c r="GJ61" s="383"/>
      <c r="GK61" s="383"/>
      <c r="GL61" s="383"/>
      <c r="GM61" s="383"/>
      <c r="GN61" s="383"/>
      <c r="GO61" s="383"/>
      <c r="GP61" s="383"/>
      <c r="GQ61" s="383"/>
      <c r="GR61" s="383"/>
      <c r="GS61" s="383"/>
      <c r="GT61" s="383"/>
      <c r="GU61" s="383"/>
      <c r="GV61" s="383"/>
      <c r="GW61" s="383"/>
      <c r="GX61" s="383"/>
      <c r="GY61" s="383"/>
      <c r="GZ61" s="383"/>
      <c r="HA61" s="383"/>
      <c r="HB61" s="383"/>
      <c r="HC61" s="383"/>
      <c r="HD61" s="383"/>
      <c r="HE61" s="383"/>
      <c r="HF61" s="383"/>
      <c r="HG61" s="383"/>
      <c r="HH61" s="383"/>
      <c r="HI61" s="383"/>
      <c r="HJ61" s="383"/>
      <c r="HK61" s="383"/>
      <c r="HL61" s="383"/>
      <c r="HM61" s="383"/>
      <c r="HN61" s="383"/>
      <c r="HO61" s="383"/>
      <c r="HP61" s="383"/>
      <c r="HQ61" s="383"/>
      <c r="HR61" s="383"/>
      <c r="HS61" s="383"/>
      <c r="HT61" s="383"/>
      <c r="HU61" s="383"/>
      <c r="HV61" s="383"/>
      <c r="HW61" s="383"/>
      <c r="HX61" s="383"/>
      <c r="HY61" s="383"/>
      <c r="HZ61" s="383"/>
      <c r="IA61" s="383"/>
      <c r="IB61" s="383"/>
      <c r="IC61" s="383"/>
      <c r="ID61" s="383"/>
      <c r="IE61" s="383"/>
      <c r="IF61" s="383"/>
      <c r="IG61" s="383"/>
      <c r="IH61" s="383"/>
      <c r="II61" s="383"/>
      <c r="IJ61" s="383"/>
      <c r="IK61" s="383"/>
      <c r="IL61" s="383"/>
      <c r="IM61" s="383"/>
      <c r="IN61" s="383"/>
      <c r="IO61" s="383"/>
      <c r="IP61" s="383"/>
      <c r="IQ61" s="383"/>
      <c r="IR61" s="383"/>
      <c r="IS61" s="383"/>
      <c r="IT61" s="383"/>
      <c r="IU61" s="383"/>
    </row>
    <row r="62" spans="1:255" s="310" customFormat="1" hidden="1" outlineLevel="1">
      <c r="A62" s="174"/>
      <c r="B62" s="336">
        <v>5</v>
      </c>
      <c r="C62" s="175"/>
      <c r="D62" s="168"/>
      <c r="E62" s="169"/>
      <c r="F62" s="169"/>
      <c r="G62" s="257"/>
      <c r="H62" s="170"/>
      <c r="I62" s="170"/>
      <c r="J62" s="170"/>
      <c r="K62" s="170"/>
      <c r="L62" s="170"/>
      <c r="M62" s="298"/>
      <c r="N62" s="170"/>
      <c r="O62" s="170"/>
      <c r="P62" s="298"/>
      <c r="Q62" s="195"/>
      <c r="R62" s="194"/>
      <c r="S62" s="382"/>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c r="CX62" s="383"/>
      <c r="CY62" s="383"/>
      <c r="CZ62" s="383"/>
      <c r="DA62" s="383"/>
      <c r="DB62" s="383"/>
      <c r="DC62" s="383"/>
      <c r="DD62" s="383"/>
      <c r="DE62" s="383"/>
      <c r="DF62" s="383"/>
      <c r="DG62" s="383"/>
      <c r="DH62" s="383"/>
      <c r="DI62" s="383"/>
      <c r="DJ62" s="383"/>
      <c r="DK62" s="383"/>
      <c r="DL62" s="383"/>
      <c r="DM62" s="383"/>
      <c r="DN62" s="383"/>
      <c r="DO62" s="383"/>
      <c r="DP62" s="383"/>
      <c r="DQ62" s="383"/>
      <c r="DR62" s="383"/>
      <c r="DS62" s="383"/>
      <c r="DT62" s="383"/>
      <c r="DU62" s="383"/>
      <c r="DV62" s="383"/>
      <c r="DW62" s="383"/>
      <c r="DX62" s="383"/>
      <c r="DY62" s="383"/>
      <c r="DZ62" s="383"/>
      <c r="EA62" s="383"/>
      <c r="EB62" s="383"/>
      <c r="EC62" s="383"/>
      <c r="ED62" s="383"/>
      <c r="EE62" s="383"/>
      <c r="EF62" s="383"/>
      <c r="EG62" s="383"/>
      <c r="EH62" s="383"/>
      <c r="EI62" s="383"/>
      <c r="EJ62" s="383"/>
      <c r="EK62" s="383"/>
      <c r="EL62" s="383"/>
      <c r="EM62" s="383"/>
      <c r="EN62" s="383"/>
      <c r="EO62" s="383"/>
      <c r="EP62" s="383"/>
      <c r="EQ62" s="383"/>
      <c r="ER62" s="383"/>
      <c r="ES62" s="383"/>
      <c r="ET62" s="383"/>
      <c r="EU62" s="383"/>
      <c r="EV62" s="383"/>
      <c r="EW62" s="383"/>
      <c r="EX62" s="383"/>
      <c r="EY62" s="383"/>
      <c r="EZ62" s="383"/>
      <c r="FA62" s="383"/>
      <c r="FB62" s="383"/>
      <c r="FC62" s="383"/>
      <c r="FD62" s="383"/>
      <c r="FE62" s="383"/>
      <c r="FF62" s="383"/>
      <c r="FG62" s="383"/>
      <c r="FH62" s="383"/>
      <c r="FI62" s="383"/>
      <c r="FJ62" s="383"/>
      <c r="FK62" s="383"/>
      <c r="FL62" s="383"/>
      <c r="FM62" s="383"/>
      <c r="FN62" s="383"/>
      <c r="FO62" s="383"/>
      <c r="FP62" s="383"/>
      <c r="FQ62" s="383"/>
      <c r="FR62" s="383"/>
      <c r="FS62" s="383"/>
      <c r="FT62" s="383"/>
      <c r="FU62" s="383"/>
      <c r="FV62" s="383"/>
      <c r="FW62" s="383"/>
      <c r="FX62" s="383"/>
      <c r="FY62" s="383"/>
      <c r="FZ62" s="383"/>
      <c r="GA62" s="383"/>
      <c r="GB62" s="383"/>
      <c r="GC62" s="383"/>
      <c r="GD62" s="383"/>
      <c r="GE62" s="383"/>
      <c r="GF62" s="383"/>
      <c r="GG62" s="383"/>
      <c r="GH62" s="383"/>
      <c r="GI62" s="383"/>
      <c r="GJ62" s="383"/>
      <c r="GK62" s="383"/>
      <c r="GL62" s="383"/>
      <c r="GM62" s="383"/>
      <c r="GN62" s="383"/>
      <c r="GO62" s="383"/>
      <c r="GP62" s="383"/>
      <c r="GQ62" s="383"/>
      <c r="GR62" s="383"/>
      <c r="GS62" s="383"/>
      <c r="GT62" s="383"/>
      <c r="GU62" s="383"/>
      <c r="GV62" s="383"/>
      <c r="GW62" s="383"/>
      <c r="GX62" s="383"/>
      <c r="GY62" s="383"/>
      <c r="GZ62" s="383"/>
      <c r="HA62" s="383"/>
      <c r="HB62" s="383"/>
      <c r="HC62" s="383"/>
      <c r="HD62" s="383"/>
      <c r="HE62" s="383"/>
      <c r="HF62" s="383"/>
      <c r="HG62" s="383"/>
      <c r="HH62" s="383"/>
      <c r="HI62" s="383"/>
      <c r="HJ62" s="383"/>
      <c r="HK62" s="383"/>
      <c r="HL62" s="383"/>
      <c r="HM62" s="383"/>
      <c r="HN62" s="383"/>
      <c r="HO62" s="383"/>
      <c r="HP62" s="383"/>
      <c r="HQ62" s="383"/>
      <c r="HR62" s="383"/>
      <c r="HS62" s="383"/>
      <c r="HT62" s="383"/>
      <c r="HU62" s="383"/>
      <c r="HV62" s="383"/>
      <c r="HW62" s="383"/>
      <c r="HX62" s="383"/>
      <c r="HY62" s="383"/>
      <c r="HZ62" s="383"/>
      <c r="IA62" s="383"/>
      <c r="IB62" s="383"/>
      <c r="IC62" s="383"/>
      <c r="ID62" s="383"/>
      <c r="IE62" s="383"/>
      <c r="IF62" s="383"/>
      <c r="IG62" s="383"/>
      <c r="IH62" s="383"/>
      <c r="II62" s="383"/>
      <c r="IJ62" s="383"/>
      <c r="IK62" s="383"/>
      <c r="IL62" s="383"/>
      <c r="IM62" s="383"/>
      <c r="IN62" s="383"/>
      <c r="IO62" s="383"/>
      <c r="IP62" s="383"/>
      <c r="IQ62" s="383"/>
      <c r="IR62" s="383"/>
      <c r="IS62" s="383"/>
      <c r="IT62" s="383"/>
      <c r="IU62" s="383"/>
    </row>
    <row r="63" spans="1:255" s="310" customFormat="1" hidden="1" outlineLevel="1">
      <c r="A63" s="174"/>
      <c r="B63" s="336">
        <v>6</v>
      </c>
      <c r="C63" s="175"/>
      <c r="D63" s="168"/>
      <c r="E63" s="169"/>
      <c r="F63" s="169"/>
      <c r="G63" s="257"/>
      <c r="H63" s="170"/>
      <c r="I63" s="170"/>
      <c r="J63" s="170"/>
      <c r="K63" s="170"/>
      <c r="L63" s="170"/>
      <c r="M63" s="298"/>
      <c r="N63" s="170"/>
      <c r="O63" s="170"/>
      <c r="P63" s="298"/>
      <c r="Q63" s="195"/>
      <c r="R63" s="194"/>
      <c r="S63" s="382"/>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c r="CX63" s="383"/>
      <c r="CY63" s="383"/>
      <c r="CZ63" s="383"/>
      <c r="DA63" s="383"/>
      <c r="DB63" s="383"/>
      <c r="DC63" s="383"/>
      <c r="DD63" s="383"/>
      <c r="DE63" s="383"/>
      <c r="DF63" s="383"/>
      <c r="DG63" s="383"/>
      <c r="DH63" s="383"/>
      <c r="DI63" s="383"/>
      <c r="DJ63" s="383"/>
      <c r="DK63" s="383"/>
      <c r="DL63" s="383"/>
      <c r="DM63" s="383"/>
      <c r="DN63" s="383"/>
      <c r="DO63" s="383"/>
      <c r="DP63" s="383"/>
      <c r="DQ63" s="383"/>
      <c r="DR63" s="383"/>
      <c r="DS63" s="383"/>
      <c r="DT63" s="383"/>
      <c r="DU63" s="383"/>
      <c r="DV63" s="383"/>
      <c r="DW63" s="383"/>
      <c r="DX63" s="383"/>
      <c r="DY63" s="383"/>
      <c r="DZ63" s="383"/>
      <c r="EA63" s="383"/>
      <c r="EB63" s="383"/>
      <c r="EC63" s="383"/>
      <c r="ED63" s="383"/>
      <c r="EE63" s="383"/>
      <c r="EF63" s="383"/>
      <c r="EG63" s="383"/>
      <c r="EH63" s="383"/>
      <c r="EI63" s="383"/>
      <c r="EJ63" s="383"/>
      <c r="EK63" s="383"/>
      <c r="EL63" s="383"/>
      <c r="EM63" s="383"/>
      <c r="EN63" s="383"/>
      <c r="EO63" s="383"/>
      <c r="EP63" s="383"/>
      <c r="EQ63" s="383"/>
      <c r="ER63" s="383"/>
      <c r="ES63" s="383"/>
      <c r="ET63" s="383"/>
      <c r="EU63" s="383"/>
      <c r="EV63" s="383"/>
      <c r="EW63" s="383"/>
      <c r="EX63" s="383"/>
      <c r="EY63" s="383"/>
      <c r="EZ63" s="383"/>
      <c r="FA63" s="383"/>
      <c r="FB63" s="383"/>
      <c r="FC63" s="383"/>
      <c r="FD63" s="383"/>
      <c r="FE63" s="383"/>
      <c r="FF63" s="383"/>
      <c r="FG63" s="383"/>
      <c r="FH63" s="383"/>
      <c r="FI63" s="383"/>
      <c r="FJ63" s="383"/>
      <c r="FK63" s="383"/>
      <c r="FL63" s="383"/>
      <c r="FM63" s="383"/>
      <c r="FN63" s="383"/>
      <c r="FO63" s="383"/>
      <c r="FP63" s="383"/>
      <c r="FQ63" s="383"/>
      <c r="FR63" s="383"/>
      <c r="FS63" s="383"/>
      <c r="FT63" s="383"/>
      <c r="FU63" s="383"/>
      <c r="FV63" s="383"/>
      <c r="FW63" s="383"/>
      <c r="FX63" s="383"/>
      <c r="FY63" s="383"/>
      <c r="FZ63" s="383"/>
      <c r="GA63" s="383"/>
      <c r="GB63" s="383"/>
      <c r="GC63" s="383"/>
      <c r="GD63" s="383"/>
      <c r="GE63" s="383"/>
      <c r="GF63" s="383"/>
      <c r="GG63" s="383"/>
      <c r="GH63" s="383"/>
      <c r="GI63" s="383"/>
      <c r="GJ63" s="383"/>
      <c r="GK63" s="383"/>
      <c r="GL63" s="383"/>
      <c r="GM63" s="383"/>
      <c r="GN63" s="383"/>
      <c r="GO63" s="383"/>
      <c r="GP63" s="383"/>
      <c r="GQ63" s="383"/>
      <c r="GR63" s="383"/>
      <c r="GS63" s="383"/>
      <c r="GT63" s="383"/>
      <c r="GU63" s="383"/>
      <c r="GV63" s="383"/>
      <c r="GW63" s="383"/>
      <c r="GX63" s="383"/>
      <c r="GY63" s="383"/>
      <c r="GZ63" s="383"/>
      <c r="HA63" s="383"/>
      <c r="HB63" s="383"/>
      <c r="HC63" s="383"/>
      <c r="HD63" s="383"/>
      <c r="HE63" s="383"/>
      <c r="HF63" s="383"/>
      <c r="HG63" s="383"/>
      <c r="HH63" s="383"/>
      <c r="HI63" s="383"/>
      <c r="HJ63" s="383"/>
      <c r="HK63" s="383"/>
      <c r="HL63" s="383"/>
      <c r="HM63" s="383"/>
      <c r="HN63" s="383"/>
      <c r="HO63" s="383"/>
      <c r="HP63" s="383"/>
      <c r="HQ63" s="383"/>
      <c r="HR63" s="383"/>
      <c r="HS63" s="383"/>
      <c r="HT63" s="383"/>
      <c r="HU63" s="383"/>
      <c r="HV63" s="383"/>
      <c r="HW63" s="383"/>
      <c r="HX63" s="383"/>
      <c r="HY63" s="383"/>
      <c r="HZ63" s="383"/>
      <c r="IA63" s="383"/>
      <c r="IB63" s="383"/>
      <c r="IC63" s="383"/>
      <c r="ID63" s="383"/>
      <c r="IE63" s="383"/>
      <c r="IF63" s="383"/>
      <c r="IG63" s="383"/>
      <c r="IH63" s="383"/>
      <c r="II63" s="383"/>
      <c r="IJ63" s="383"/>
      <c r="IK63" s="383"/>
      <c r="IL63" s="383"/>
      <c r="IM63" s="383"/>
      <c r="IN63" s="383"/>
      <c r="IO63" s="383"/>
      <c r="IP63" s="383"/>
      <c r="IQ63" s="383"/>
      <c r="IR63" s="383"/>
      <c r="IS63" s="383"/>
      <c r="IT63" s="383"/>
      <c r="IU63" s="383"/>
    </row>
    <row r="64" spans="1:255" s="310" customFormat="1" hidden="1" outlineLevel="1">
      <c r="A64" s="174"/>
      <c r="B64" s="336">
        <v>7</v>
      </c>
      <c r="C64" s="175"/>
      <c r="D64" s="168"/>
      <c r="E64" s="169"/>
      <c r="F64" s="169"/>
      <c r="G64" s="257"/>
      <c r="H64" s="170"/>
      <c r="I64" s="170"/>
      <c r="J64" s="170"/>
      <c r="K64" s="170"/>
      <c r="L64" s="170"/>
      <c r="M64" s="298"/>
      <c r="N64" s="170"/>
      <c r="O64" s="170"/>
      <c r="P64" s="298"/>
      <c r="Q64" s="195"/>
      <c r="R64" s="194"/>
      <c r="S64" s="382"/>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3"/>
      <c r="BH64" s="383"/>
      <c r="BI64" s="383"/>
      <c r="BJ64" s="383"/>
      <c r="BK64" s="383"/>
      <c r="BL64" s="383"/>
      <c r="BM64" s="383"/>
      <c r="BN64" s="383"/>
      <c r="BO64" s="383"/>
      <c r="BP64" s="383"/>
      <c r="BQ64" s="383"/>
      <c r="BR64" s="383"/>
      <c r="BS64" s="383"/>
      <c r="BT64" s="383"/>
      <c r="BU64" s="383"/>
      <c r="BV64" s="383"/>
      <c r="BW64" s="383"/>
      <c r="BX64" s="383"/>
      <c r="BY64" s="383"/>
      <c r="BZ64" s="383"/>
      <c r="CA64" s="383"/>
      <c r="CB64" s="383"/>
      <c r="CC64" s="383"/>
      <c r="CD64" s="383"/>
      <c r="CE64" s="383"/>
      <c r="CF64" s="383"/>
      <c r="CG64" s="383"/>
      <c r="CH64" s="383"/>
      <c r="CI64" s="383"/>
      <c r="CJ64" s="383"/>
      <c r="CK64" s="383"/>
      <c r="CL64" s="383"/>
      <c r="CM64" s="383"/>
      <c r="CN64" s="383"/>
      <c r="CO64" s="383"/>
      <c r="CP64" s="383"/>
      <c r="CQ64" s="383"/>
      <c r="CR64" s="383"/>
      <c r="CS64" s="383"/>
      <c r="CT64" s="383"/>
      <c r="CU64" s="383"/>
      <c r="CV64" s="383"/>
      <c r="CW64" s="383"/>
      <c r="CX64" s="383"/>
      <c r="CY64" s="383"/>
      <c r="CZ64" s="383"/>
      <c r="DA64" s="383"/>
      <c r="DB64" s="383"/>
      <c r="DC64" s="383"/>
      <c r="DD64" s="383"/>
      <c r="DE64" s="383"/>
      <c r="DF64" s="383"/>
      <c r="DG64" s="383"/>
      <c r="DH64" s="383"/>
      <c r="DI64" s="383"/>
      <c r="DJ64" s="383"/>
      <c r="DK64" s="383"/>
      <c r="DL64" s="383"/>
      <c r="DM64" s="383"/>
      <c r="DN64" s="383"/>
      <c r="DO64" s="383"/>
      <c r="DP64" s="383"/>
      <c r="DQ64" s="383"/>
      <c r="DR64" s="383"/>
      <c r="DS64" s="383"/>
      <c r="DT64" s="383"/>
      <c r="DU64" s="383"/>
      <c r="DV64" s="383"/>
      <c r="DW64" s="383"/>
      <c r="DX64" s="383"/>
      <c r="DY64" s="383"/>
      <c r="DZ64" s="383"/>
      <c r="EA64" s="383"/>
      <c r="EB64" s="383"/>
      <c r="EC64" s="383"/>
      <c r="ED64" s="383"/>
      <c r="EE64" s="383"/>
      <c r="EF64" s="383"/>
      <c r="EG64" s="383"/>
      <c r="EH64" s="383"/>
      <c r="EI64" s="383"/>
      <c r="EJ64" s="383"/>
      <c r="EK64" s="383"/>
      <c r="EL64" s="383"/>
      <c r="EM64" s="383"/>
      <c r="EN64" s="383"/>
      <c r="EO64" s="383"/>
      <c r="EP64" s="383"/>
      <c r="EQ64" s="383"/>
      <c r="ER64" s="383"/>
      <c r="ES64" s="383"/>
      <c r="ET64" s="383"/>
      <c r="EU64" s="383"/>
      <c r="EV64" s="383"/>
      <c r="EW64" s="383"/>
      <c r="EX64" s="383"/>
      <c r="EY64" s="383"/>
      <c r="EZ64" s="383"/>
      <c r="FA64" s="383"/>
      <c r="FB64" s="383"/>
      <c r="FC64" s="383"/>
      <c r="FD64" s="383"/>
      <c r="FE64" s="383"/>
      <c r="FF64" s="383"/>
      <c r="FG64" s="383"/>
      <c r="FH64" s="383"/>
      <c r="FI64" s="383"/>
      <c r="FJ64" s="383"/>
      <c r="FK64" s="383"/>
      <c r="FL64" s="383"/>
      <c r="FM64" s="383"/>
      <c r="FN64" s="383"/>
      <c r="FO64" s="383"/>
      <c r="FP64" s="383"/>
      <c r="FQ64" s="383"/>
      <c r="FR64" s="383"/>
      <c r="FS64" s="383"/>
      <c r="FT64" s="383"/>
      <c r="FU64" s="383"/>
      <c r="FV64" s="383"/>
      <c r="FW64" s="383"/>
      <c r="FX64" s="383"/>
      <c r="FY64" s="383"/>
      <c r="FZ64" s="383"/>
      <c r="GA64" s="383"/>
      <c r="GB64" s="383"/>
      <c r="GC64" s="383"/>
      <c r="GD64" s="383"/>
      <c r="GE64" s="383"/>
      <c r="GF64" s="383"/>
      <c r="GG64" s="383"/>
      <c r="GH64" s="383"/>
      <c r="GI64" s="383"/>
      <c r="GJ64" s="383"/>
      <c r="GK64" s="383"/>
      <c r="GL64" s="383"/>
      <c r="GM64" s="383"/>
      <c r="GN64" s="383"/>
      <c r="GO64" s="383"/>
      <c r="GP64" s="383"/>
      <c r="GQ64" s="383"/>
      <c r="GR64" s="383"/>
      <c r="GS64" s="383"/>
      <c r="GT64" s="383"/>
      <c r="GU64" s="383"/>
      <c r="GV64" s="383"/>
      <c r="GW64" s="383"/>
      <c r="GX64" s="383"/>
      <c r="GY64" s="383"/>
      <c r="GZ64" s="383"/>
      <c r="HA64" s="383"/>
      <c r="HB64" s="383"/>
      <c r="HC64" s="383"/>
      <c r="HD64" s="383"/>
      <c r="HE64" s="383"/>
      <c r="HF64" s="383"/>
      <c r="HG64" s="383"/>
      <c r="HH64" s="383"/>
      <c r="HI64" s="383"/>
      <c r="HJ64" s="383"/>
      <c r="HK64" s="383"/>
      <c r="HL64" s="383"/>
      <c r="HM64" s="383"/>
      <c r="HN64" s="383"/>
      <c r="HO64" s="383"/>
      <c r="HP64" s="383"/>
      <c r="HQ64" s="383"/>
      <c r="HR64" s="383"/>
      <c r="HS64" s="383"/>
      <c r="HT64" s="383"/>
      <c r="HU64" s="383"/>
      <c r="HV64" s="383"/>
      <c r="HW64" s="383"/>
      <c r="HX64" s="383"/>
      <c r="HY64" s="383"/>
      <c r="HZ64" s="383"/>
      <c r="IA64" s="383"/>
      <c r="IB64" s="383"/>
      <c r="IC64" s="383"/>
      <c r="ID64" s="383"/>
      <c r="IE64" s="383"/>
      <c r="IF64" s="383"/>
      <c r="IG64" s="383"/>
      <c r="IH64" s="383"/>
      <c r="II64" s="383"/>
      <c r="IJ64" s="383"/>
      <c r="IK64" s="383"/>
      <c r="IL64" s="383"/>
      <c r="IM64" s="383"/>
      <c r="IN64" s="383"/>
      <c r="IO64" s="383"/>
      <c r="IP64" s="383"/>
      <c r="IQ64" s="383"/>
      <c r="IR64" s="383"/>
      <c r="IS64" s="383"/>
      <c r="IT64" s="383"/>
      <c r="IU64" s="383"/>
    </row>
    <row r="65" spans="1:255"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3"/>
      <c r="BH65" s="383"/>
      <c r="BI65" s="383"/>
      <c r="BJ65" s="383"/>
      <c r="BK65" s="383"/>
      <c r="BL65" s="383"/>
      <c r="BM65" s="383"/>
      <c r="BN65" s="383"/>
      <c r="BO65" s="383"/>
      <c r="BP65" s="383"/>
      <c r="BQ65" s="383"/>
      <c r="BR65" s="383"/>
      <c r="BS65" s="383"/>
      <c r="BT65" s="383"/>
      <c r="BU65" s="383"/>
      <c r="BV65" s="383"/>
      <c r="BW65" s="383"/>
      <c r="BX65" s="383"/>
      <c r="BY65" s="383"/>
      <c r="BZ65" s="383"/>
      <c r="CA65" s="383"/>
      <c r="CB65" s="383"/>
      <c r="CC65" s="383"/>
      <c r="CD65" s="383"/>
      <c r="CE65" s="383"/>
      <c r="CF65" s="383"/>
      <c r="CG65" s="383"/>
      <c r="CH65" s="383"/>
      <c r="CI65" s="383"/>
      <c r="CJ65" s="383"/>
      <c r="CK65" s="383"/>
      <c r="CL65" s="383"/>
      <c r="CM65" s="383"/>
      <c r="CN65" s="383"/>
      <c r="CO65" s="383"/>
      <c r="CP65" s="383"/>
      <c r="CQ65" s="383"/>
      <c r="CR65" s="383"/>
      <c r="CS65" s="383"/>
      <c r="CT65" s="383"/>
      <c r="CU65" s="383"/>
      <c r="CV65" s="383"/>
      <c r="CW65" s="383"/>
      <c r="CX65" s="383"/>
      <c r="CY65" s="383"/>
      <c r="CZ65" s="383"/>
      <c r="DA65" s="383"/>
      <c r="DB65" s="383"/>
      <c r="DC65" s="383"/>
      <c r="DD65" s="383"/>
      <c r="DE65" s="383"/>
      <c r="DF65" s="383"/>
      <c r="DG65" s="383"/>
      <c r="DH65" s="383"/>
      <c r="DI65" s="383"/>
      <c r="DJ65" s="383"/>
      <c r="DK65" s="383"/>
      <c r="DL65" s="383"/>
      <c r="DM65" s="383"/>
      <c r="DN65" s="383"/>
      <c r="DO65" s="383"/>
      <c r="DP65" s="383"/>
      <c r="DQ65" s="383"/>
      <c r="DR65" s="383"/>
      <c r="DS65" s="383"/>
      <c r="DT65" s="383"/>
      <c r="DU65" s="383"/>
      <c r="DV65" s="383"/>
      <c r="DW65" s="383"/>
      <c r="DX65" s="383"/>
      <c r="DY65" s="383"/>
      <c r="DZ65" s="383"/>
      <c r="EA65" s="383"/>
      <c r="EB65" s="383"/>
      <c r="EC65" s="383"/>
      <c r="ED65" s="383"/>
      <c r="EE65" s="383"/>
      <c r="EF65" s="383"/>
      <c r="EG65" s="383"/>
      <c r="EH65" s="383"/>
      <c r="EI65" s="383"/>
      <c r="EJ65" s="383"/>
      <c r="EK65" s="383"/>
      <c r="EL65" s="383"/>
      <c r="EM65" s="383"/>
      <c r="EN65" s="383"/>
      <c r="EO65" s="383"/>
      <c r="EP65" s="383"/>
      <c r="EQ65" s="383"/>
      <c r="ER65" s="383"/>
      <c r="ES65" s="383"/>
      <c r="ET65" s="383"/>
      <c r="EU65" s="383"/>
      <c r="EV65" s="383"/>
      <c r="EW65" s="383"/>
      <c r="EX65" s="383"/>
      <c r="EY65" s="383"/>
      <c r="EZ65" s="383"/>
      <c r="FA65" s="383"/>
      <c r="FB65" s="383"/>
      <c r="FC65" s="383"/>
      <c r="FD65" s="383"/>
      <c r="FE65" s="383"/>
      <c r="FF65" s="383"/>
      <c r="FG65" s="383"/>
      <c r="FH65" s="383"/>
      <c r="FI65" s="383"/>
      <c r="FJ65" s="383"/>
      <c r="FK65" s="383"/>
      <c r="FL65" s="383"/>
      <c r="FM65" s="383"/>
      <c r="FN65" s="383"/>
      <c r="FO65" s="383"/>
      <c r="FP65" s="383"/>
      <c r="FQ65" s="383"/>
      <c r="FR65" s="383"/>
      <c r="FS65" s="383"/>
      <c r="FT65" s="383"/>
      <c r="FU65" s="383"/>
      <c r="FV65" s="383"/>
      <c r="FW65" s="383"/>
      <c r="FX65" s="383"/>
      <c r="FY65" s="383"/>
      <c r="FZ65" s="383"/>
      <c r="GA65" s="383"/>
      <c r="GB65" s="383"/>
      <c r="GC65" s="383"/>
      <c r="GD65" s="383"/>
      <c r="GE65" s="383"/>
      <c r="GF65" s="383"/>
      <c r="GG65" s="383"/>
      <c r="GH65" s="383"/>
      <c r="GI65" s="383"/>
      <c r="GJ65" s="383"/>
      <c r="GK65" s="383"/>
      <c r="GL65" s="383"/>
      <c r="GM65" s="383"/>
      <c r="GN65" s="383"/>
      <c r="GO65" s="383"/>
      <c r="GP65" s="383"/>
      <c r="GQ65" s="383"/>
      <c r="GR65" s="383"/>
      <c r="GS65" s="383"/>
      <c r="GT65" s="383"/>
      <c r="GU65" s="383"/>
      <c r="GV65" s="383"/>
      <c r="GW65" s="383"/>
      <c r="GX65" s="383"/>
      <c r="GY65" s="383"/>
      <c r="GZ65" s="383"/>
      <c r="HA65" s="383"/>
      <c r="HB65" s="383"/>
      <c r="HC65" s="383"/>
      <c r="HD65" s="383"/>
      <c r="HE65" s="383"/>
      <c r="HF65" s="383"/>
      <c r="HG65" s="383"/>
      <c r="HH65" s="383"/>
      <c r="HI65" s="383"/>
      <c r="HJ65" s="383"/>
      <c r="HK65" s="383"/>
      <c r="HL65" s="383"/>
      <c r="HM65" s="383"/>
      <c r="HN65" s="383"/>
      <c r="HO65" s="383"/>
      <c r="HP65" s="383"/>
      <c r="HQ65" s="383"/>
      <c r="HR65" s="383"/>
      <c r="HS65" s="383"/>
      <c r="HT65" s="383"/>
      <c r="HU65" s="383"/>
      <c r="HV65" s="383"/>
      <c r="HW65" s="383"/>
      <c r="HX65" s="383"/>
      <c r="HY65" s="383"/>
      <c r="HZ65" s="383"/>
      <c r="IA65" s="383"/>
      <c r="IB65" s="383"/>
      <c r="IC65" s="383"/>
      <c r="ID65" s="383"/>
      <c r="IE65" s="383"/>
      <c r="IF65" s="383"/>
      <c r="IG65" s="383"/>
      <c r="IH65" s="383"/>
      <c r="II65" s="383"/>
      <c r="IJ65" s="383"/>
      <c r="IK65" s="383"/>
      <c r="IL65" s="383"/>
      <c r="IM65" s="383"/>
      <c r="IN65" s="383"/>
      <c r="IO65" s="383"/>
      <c r="IP65" s="383"/>
      <c r="IQ65" s="383"/>
      <c r="IR65" s="383"/>
      <c r="IS65" s="383"/>
      <c r="IT65" s="383"/>
      <c r="IU65" s="383"/>
    </row>
    <row r="66" spans="1:255" s="318" customFormat="1" ht="27.75">
      <c r="A66" s="292"/>
      <c r="B66" s="362" t="s">
        <v>355</v>
      </c>
      <c r="C66" s="361" t="s">
        <v>341</v>
      </c>
      <c r="D66" s="283"/>
      <c r="E66" s="247"/>
      <c r="F66" s="247"/>
      <c r="G66" s="282"/>
      <c r="H66" s="347">
        <f>SUM(H67,H79)</f>
        <v>0</v>
      </c>
      <c r="I66" s="347">
        <f>SUM(I67,I79)</f>
        <v>0</v>
      </c>
      <c r="J66" s="347">
        <f>SUM(J67,J79)</f>
        <v>0</v>
      </c>
      <c r="K66" s="347">
        <f>SUM(K67,K79)</f>
        <v>0</v>
      </c>
      <c r="L66" s="347">
        <f>SUM(L67,L79)</f>
        <v>0</v>
      </c>
      <c r="M66" s="237"/>
      <c r="N66" s="237"/>
      <c r="O66" s="348">
        <f>SUM(H66:L66)/(COUNT(H66:L66)*2)</f>
        <v>0</v>
      </c>
      <c r="P66" s="282"/>
      <c r="Q66" s="247"/>
      <c r="R66" s="228"/>
      <c r="S66" s="349">
        <f>AVERAGE(S67:S90)</f>
        <v>0</v>
      </c>
      <c r="T66" s="379"/>
      <c r="U66" s="379"/>
      <c r="V66" s="379"/>
      <c r="W66" s="379"/>
      <c r="X66" s="379"/>
      <c r="Y66" s="379"/>
      <c r="Z66" s="379"/>
      <c r="AA66" s="379"/>
      <c r="AB66" s="379"/>
      <c r="AC66" s="379"/>
      <c r="AD66" s="379"/>
      <c r="AE66" s="379"/>
      <c r="AF66" s="379"/>
      <c r="AG66" s="379"/>
      <c r="AH66" s="379"/>
      <c r="AI66" s="379"/>
      <c r="AJ66" s="379"/>
      <c r="AK66" s="379"/>
      <c r="AL66" s="379"/>
      <c r="AM66" s="379"/>
      <c r="AN66" s="379"/>
      <c r="AO66" s="379"/>
      <c r="AP66" s="379"/>
      <c r="AQ66" s="379"/>
      <c r="AR66" s="379"/>
      <c r="AS66" s="379"/>
      <c r="AT66" s="379"/>
      <c r="AU66" s="379"/>
      <c r="AV66" s="379"/>
      <c r="AW66" s="379"/>
      <c r="AX66" s="379"/>
      <c r="AY66" s="379"/>
      <c r="AZ66" s="379"/>
      <c r="BA66" s="379"/>
      <c r="BB66" s="379"/>
      <c r="BC66" s="379"/>
      <c r="BD66" s="379"/>
      <c r="BE66" s="379"/>
      <c r="BF66" s="379"/>
      <c r="BG66" s="379"/>
      <c r="BH66" s="379"/>
      <c r="BI66" s="379"/>
      <c r="BJ66" s="379"/>
      <c r="BK66" s="379"/>
      <c r="BL66" s="379"/>
      <c r="BM66" s="379"/>
      <c r="BN66" s="379"/>
      <c r="BO66" s="379"/>
      <c r="BP66" s="379"/>
      <c r="BQ66" s="379"/>
      <c r="BR66" s="379"/>
      <c r="BS66" s="379"/>
      <c r="BT66" s="379"/>
      <c r="BU66" s="379"/>
      <c r="BV66" s="379"/>
      <c r="BW66" s="379"/>
      <c r="BX66" s="379"/>
      <c r="BY66" s="379"/>
      <c r="BZ66" s="379"/>
      <c r="CA66" s="379"/>
      <c r="CB66" s="379"/>
      <c r="CC66" s="379"/>
      <c r="CD66" s="379"/>
      <c r="CE66" s="379"/>
      <c r="CF66" s="379"/>
      <c r="CG66" s="379"/>
      <c r="CH66" s="379"/>
      <c r="CI66" s="379"/>
      <c r="CJ66" s="379"/>
      <c r="CK66" s="379"/>
      <c r="CL66" s="379"/>
      <c r="CM66" s="379"/>
      <c r="CN66" s="379"/>
      <c r="CO66" s="379"/>
      <c r="CP66" s="379"/>
      <c r="CQ66" s="379"/>
      <c r="CR66" s="379"/>
      <c r="CS66" s="379"/>
      <c r="CT66" s="379"/>
      <c r="CU66" s="379"/>
      <c r="CV66" s="379"/>
      <c r="CW66" s="379"/>
      <c r="CX66" s="379"/>
      <c r="CY66" s="379"/>
      <c r="CZ66" s="379"/>
      <c r="DA66" s="379"/>
      <c r="DB66" s="379"/>
      <c r="DC66" s="379"/>
      <c r="DD66" s="379"/>
      <c r="DE66" s="379"/>
      <c r="DF66" s="379"/>
      <c r="DG66" s="379"/>
      <c r="DH66" s="379"/>
      <c r="DI66" s="379"/>
      <c r="DJ66" s="379"/>
      <c r="DK66" s="379"/>
      <c r="DL66" s="379"/>
      <c r="DM66" s="379"/>
      <c r="DN66" s="379"/>
      <c r="DO66" s="379"/>
      <c r="DP66" s="379"/>
      <c r="DQ66" s="379"/>
      <c r="DR66" s="379"/>
      <c r="DS66" s="379"/>
      <c r="DT66" s="379"/>
      <c r="DU66" s="379"/>
      <c r="DV66" s="379"/>
      <c r="DW66" s="379"/>
      <c r="DX66" s="379"/>
      <c r="DY66" s="379"/>
      <c r="DZ66" s="379"/>
      <c r="EA66" s="379"/>
      <c r="EB66" s="379"/>
      <c r="EC66" s="379"/>
      <c r="ED66" s="379"/>
      <c r="EE66" s="379"/>
      <c r="EF66" s="379"/>
      <c r="EG66" s="379"/>
      <c r="EH66" s="379"/>
      <c r="EI66" s="379"/>
      <c r="EJ66" s="379"/>
      <c r="EK66" s="379"/>
      <c r="EL66" s="379"/>
      <c r="EM66" s="379"/>
      <c r="EN66" s="379"/>
      <c r="EO66" s="379"/>
      <c r="EP66" s="379"/>
      <c r="EQ66" s="379"/>
      <c r="ER66" s="379"/>
      <c r="ES66" s="379"/>
      <c r="ET66" s="379"/>
      <c r="EU66" s="379"/>
      <c r="EV66" s="379"/>
      <c r="EW66" s="379"/>
      <c r="EX66" s="379"/>
      <c r="EY66" s="379"/>
      <c r="EZ66" s="379"/>
      <c r="FA66" s="379"/>
      <c r="FB66" s="379"/>
      <c r="FC66" s="379"/>
      <c r="FD66" s="379"/>
      <c r="FE66" s="379"/>
      <c r="FF66" s="379"/>
      <c r="FG66" s="379"/>
      <c r="FH66" s="379"/>
      <c r="FI66" s="379"/>
      <c r="FJ66" s="379"/>
      <c r="FK66" s="379"/>
      <c r="FL66" s="379"/>
      <c r="FM66" s="379"/>
      <c r="FN66" s="379"/>
      <c r="FO66" s="379"/>
      <c r="FP66" s="379"/>
      <c r="FQ66" s="379"/>
      <c r="FR66" s="379"/>
      <c r="FS66" s="379"/>
      <c r="FT66" s="379"/>
      <c r="FU66" s="379"/>
      <c r="FV66" s="379"/>
      <c r="FW66" s="379"/>
      <c r="FX66" s="379"/>
      <c r="FY66" s="379"/>
      <c r="FZ66" s="379"/>
      <c r="GA66" s="379"/>
      <c r="GB66" s="379"/>
      <c r="GC66" s="379"/>
      <c r="GD66" s="379"/>
      <c r="GE66" s="379"/>
      <c r="GF66" s="379"/>
      <c r="GG66" s="379"/>
      <c r="GH66" s="379"/>
      <c r="GI66" s="379"/>
      <c r="GJ66" s="379"/>
      <c r="GK66" s="379"/>
      <c r="GL66" s="379"/>
      <c r="GM66" s="379"/>
      <c r="GN66" s="379"/>
      <c r="GO66" s="379"/>
      <c r="GP66" s="379"/>
      <c r="GQ66" s="379"/>
      <c r="GR66" s="379"/>
      <c r="GS66" s="379"/>
      <c r="GT66" s="379"/>
      <c r="GU66" s="379"/>
      <c r="GV66" s="379"/>
      <c r="GW66" s="379"/>
      <c r="GX66" s="379"/>
      <c r="GY66" s="379"/>
      <c r="GZ66" s="379"/>
      <c r="HA66" s="379"/>
      <c r="HB66" s="379"/>
      <c r="HC66" s="379"/>
      <c r="HD66" s="379"/>
      <c r="HE66" s="379"/>
      <c r="HF66" s="379"/>
      <c r="HG66" s="379"/>
      <c r="HH66" s="379"/>
      <c r="HI66" s="379"/>
      <c r="HJ66" s="379"/>
      <c r="HK66" s="379"/>
      <c r="HL66" s="379"/>
      <c r="HM66" s="379"/>
      <c r="HN66" s="379"/>
      <c r="HO66" s="379"/>
      <c r="HP66" s="379"/>
      <c r="HQ66" s="379"/>
      <c r="HR66" s="379"/>
      <c r="HS66" s="379"/>
      <c r="HT66" s="379"/>
      <c r="HU66" s="379"/>
      <c r="HV66" s="379"/>
      <c r="HW66" s="379"/>
      <c r="HX66" s="379"/>
      <c r="HY66" s="379"/>
      <c r="HZ66" s="379"/>
      <c r="IA66" s="379"/>
      <c r="IB66" s="379"/>
      <c r="IC66" s="379"/>
      <c r="ID66" s="379"/>
      <c r="IE66" s="379"/>
      <c r="IF66" s="379"/>
      <c r="IG66" s="379"/>
      <c r="IH66" s="379"/>
      <c r="II66" s="379"/>
      <c r="IJ66" s="379"/>
      <c r="IK66" s="379"/>
      <c r="IL66" s="379"/>
      <c r="IM66" s="379"/>
      <c r="IN66" s="379"/>
      <c r="IO66" s="379"/>
      <c r="IP66" s="379"/>
      <c r="IQ66" s="379"/>
      <c r="IR66" s="379"/>
      <c r="IS66" s="379"/>
      <c r="IT66" s="379"/>
      <c r="IU66" s="379"/>
    </row>
    <row r="67" spans="1:255" s="309" customFormat="1" ht="20.25" collapsed="1">
      <c r="A67" s="250"/>
      <c r="B67" s="358" t="s">
        <v>374</v>
      </c>
      <c r="C67" s="359" t="s">
        <v>510</v>
      </c>
      <c r="D67" s="293"/>
      <c r="E67" s="294"/>
      <c r="F67" s="294"/>
      <c r="G67" s="295"/>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95"/>
      <c r="Q67" s="443" t="str">
        <f>IF(COUNTA(Q70:Q78)=0,"",COUNTA(Q70:Q78))</f>
        <v/>
      </c>
      <c r="R67" s="229"/>
      <c r="S67" s="351">
        <f>IF(R67=Instructions!$B$25,Instructions!$C$25,IF(R67=Instructions!$B$26,Instructions!$C$26,IF(R67=Instructions!$B$27,Instructions!$C$27,0)))</f>
        <v>0</v>
      </c>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c r="BB67" s="379"/>
      <c r="BC67" s="379"/>
      <c r="BD67" s="379"/>
      <c r="BE67" s="379"/>
      <c r="BF67" s="379"/>
      <c r="BG67" s="379"/>
      <c r="BH67" s="379"/>
      <c r="BI67" s="379"/>
      <c r="BJ67" s="379"/>
      <c r="BK67" s="379"/>
      <c r="BL67" s="379"/>
      <c r="BM67" s="379"/>
      <c r="BN67" s="379"/>
      <c r="BO67" s="379"/>
      <c r="BP67" s="379"/>
      <c r="BQ67" s="379"/>
      <c r="BR67" s="379"/>
      <c r="BS67" s="379"/>
      <c r="BT67" s="379"/>
      <c r="BU67" s="379"/>
      <c r="BV67" s="379"/>
      <c r="BW67" s="379"/>
      <c r="BX67" s="379"/>
      <c r="BY67" s="379"/>
      <c r="BZ67" s="379"/>
      <c r="CA67" s="379"/>
      <c r="CB67" s="379"/>
      <c r="CC67" s="379"/>
      <c r="CD67" s="379"/>
      <c r="CE67" s="379"/>
      <c r="CF67" s="379"/>
      <c r="CG67" s="379"/>
      <c r="CH67" s="379"/>
      <c r="CI67" s="379"/>
      <c r="CJ67" s="379"/>
      <c r="CK67" s="379"/>
      <c r="CL67" s="379"/>
      <c r="CM67" s="379"/>
      <c r="CN67" s="379"/>
      <c r="CO67" s="379"/>
      <c r="CP67" s="379"/>
      <c r="CQ67" s="379"/>
      <c r="CR67" s="379"/>
      <c r="CS67" s="379"/>
      <c r="CT67" s="379"/>
      <c r="CU67" s="379"/>
      <c r="CV67" s="379"/>
      <c r="CW67" s="379"/>
      <c r="CX67" s="379"/>
      <c r="CY67" s="379"/>
      <c r="CZ67" s="379"/>
      <c r="DA67" s="379"/>
      <c r="DB67" s="379"/>
      <c r="DC67" s="379"/>
      <c r="DD67" s="379"/>
      <c r="DE67" s="379"/>
      <c r="DF67" s="379"/>
      <c r="DG67" s="379"/>
      <c r="DH67" s="379"/>
      <c r="DI67" s="379"/>
      <c r="DJ67" s="379"/>
      <c r="DK67" s="379"/>
      <c r="DL67" s="379"/>
      <c r="DM67" s="379"/>
      <c r="DN67" s="379"/>
      <c r="DO67" s="379"/>
      <c r="DP67" s="379"/>
      <c r="DQ67" s="379"/>
      <c r="DR67" s="379"/>
      <c r="DS67" s="379"/>
      <c r="DT67" s="379"/>
      <c r="DU67" s="379"/>
      <c r="DV67" s="379"/>
      <c r="DW67" s="379"/>
      <c r="DX67" s="379"/>
      <c r="DY67" s="379"/>
      <c r="DZ67" s="379"/>
      <c r="EA67" s="379"/>
      <c r="EB67" s="379"/>
      <c r="EC67" s="379"/>
      <c r="ED67" s="379"/>
      <c r="EE67" s="379"/>
      <c r="EF67" s="379"/>
      <c r="EG67" s="379"/>
      <c r="EH67" s="379"/>
      <c r="EI67" s="379"/>
      <c r="EJ67" s="379"/>
      <c r="EK67" s="379"/>
      <c r="EL67" s="379"/>
      <c r="EM67" s="379"/>
      <c r="EN67" s="379"/>
      <c r="EO67" s="379"/>
      <c r="EP67" s="379"/>
      <c r="EQ67" s="379"/>
      <c r="ER67" s="379"/>
      <c r="ES67" s="379"/>
      <c r="ET67" s="379"/>
      <c r="EU67" s="379"/>
      <c r="EV67" s="379"/>
      <c r="EW67" s="379"/>
      <c r="EX67" s="379"/>
      <c r="EY67" s="379"/>
      <c r="EZ67" s="379"/>
      <c r="FA67" s="379"/>
      <c r="FB67" s="379"/>
      <c r="FC67" s="379"/>
      <c r="FD67" s="379"/>
      <c r="FE67" s="379"/>
      <c r="FF67" s="379"/>
      <c r="FG67" s="379"/>
      <c r="FH67" s="379"/>
      <c r="FI67" s="379"/>
      <c r="FJ67" s="379"/>
      <c r="FK67" s="379"/>
      <c r="FL67" s="379"/>
      <c r="FM67" s="379"/>
      <c r="FN67" s="379"/>
      <c r="FO67" s="379"/>
      <c r="FP67" s="379"/>
      <c r="FQ67" s="379"/>
      <c r="FR67" s="379"/>
      <c r="FS67" s="379"/>
      <c r="FT67" s="379"/>
      <c r="FU67" s="379"/>
      <c r="FV67" s="379"/>
      <c r="FW67" s="379"/>
      <c r="FX67" s="379"/>
      <c r="FY67" s="379"/>
      <c r="FZ67" s="379"/>
      <c r="GA67" s="379"/>
      <c r="GB67" s="379"/>
      <c r="GC67" s="379"/>
      <c r="GD67" s="379"/>
      <c r="GE67" s="379"/>
      <c r="GF67" s="379"/>
      <c r="GG67" s="379"/>
      <c r="GH67" s="379"/>
      <c r="GI67" s="379"/>
      <c r="GJ67" s="379"/>
      <c r="GK67" s="379"/>
      <c r="GL67" s="379"/>
      <c r="GM67" s="379"/>
      <c r="GN67" s="379"/>
      <c r="GO67" s="379"/>
      <c r="GP67" s="379"/>
      <c r="GQ67" s="379"/>
      <c r="GR67" s="379"/>
      <c r="GS67" s="379"/>
      <c r="GT67" s="379"/>
      <c r="GU67" s="379"/>
      <c r="GV67" s="379"/>
      <c r="GW67" s="379"/>
      <c r="GX67" s="379"/>
      <c r="GY67" s="379"/>
      <c r="GZ67" s="379"/>
      <c r="HA67" s="379"/>
      <c r="HB67" s="379"/>
      <c r="HC67" s="379"/>
      <c r="HD67" s="379"/>
      <c r="HE67" s="379"/>
      <c r="HF67" s="379"/>
      <c r="HG67" s="379"/>
      <c r="HH67" s="379"/>
      <c r="HI67" s="379"/>
      <c r="HJ67" s="379"/>
      <c r="HK67" s="379"/>
      <c r="HL67" s="379"/>
      <c r="HM67" s="379"/>
      <c r="HN67" s="379"/>
      <c r="HO67" s="379"/>
      <c r="HP67" s="379"/>
      <c r="HQ67" s="379"/>
      <c r="HR67" s="379"/>
      <c r="HS67" s="379"/>
      <c r="HT67" s="379"/>
      <c r="HU67" s="379"/>
      <c r="HV67" s="379"/>
      <c r="HW67" s="379"/>
      <c r="HX67" s="379"/>
      <c r="HY67" s="379"/>
      <c r="HZ67" s="379"/>
      <c r="IA67" s="379"/>
      <c r="IB67" s="379"/>
      <c r="IC67" s="379"/>
      <c r="ID67" s="379"/>
      <c r="IE67" s="379"/>
      <c r="IF67" s="379"/>
      <c r="IG67" s="379"/>
      <c r="IH67" s="379"/>
      <c r="II67" s="379"/>
      <c r="IJ67" s="379"/>
      <c r="IK67" s="379"/>
      <c r="IL67" s="379"/>
      <c r="IM67" s="379"/>
      <c r="IN67" s="379"/>
      <c r="IO67" s="379"/>
      <c r="IP67" s="379"/>
      <c r="IQ67" s="379"/>
      <c r="IR67" s="379"/>
      <c r="IS67" s="379"/>
      <c r="IT67" s="379"/>
      <c r="IU67" s="379"/>
    </row>
    <row r="68" spans="1:255" s="310" customFormat="1" ht="76.5" hidden="1" outlineLevel="2">
      <c r="A68" s="2"/>
      <c r="B68" s="2"/>
      <c r="C68" s="337" t="s">
        <v>1112</v>
      </c>
      <c r="D68" s="191"/>
      <c r="E68" s="192"/>
      <c r="F68" s="192"/>
      <c r="G68" s="279"/>
      <c r="H68" s="193"/>
      <c r="I68" s="193"/>
      <c r="J68" s="193"/>
      <c r="K68" s="193"/>
      <c r="L68" s="193"/>
      <c r="M68" s="279"/>
      <c r="N68" s="193"/>
      <c r="O68" s="193"/>
      <c r="P68" s="279"/>
      <c r="Q68" s="192"/>
      <c r="R68" s="194"/>
      <c r="S68" s="382"/>
      <c r="T68" s="383"/>
      <c r="U68" s="396"/>
      <c r="V68" s="396"/>
      <c r="W68" s="396"/>
      <c r="X68" s="396"/>
      <c r="Y68" s="396"/>
      <c r="Z68" s="396"/>
      <c r="AA68" s="396"/>
      <c r="AB68" s="396"/>
      <c r="AC68" s="396"/>
      <c r="AD68" s="396"/>
      <c r="AE68" s="396"/>
      <c r="AF68" s="396"/>
      <c r="AG68" s="396"/>
      <c r="AH68" s="396"/>
      <c r="AI68" s="396"/>
      <c r="AJ68" s="396"/>
      <c r="AK68" s="396"/>
      <c r="AL68" s="396"/>
      <c r="AM68" s="396"/>
      <c r="AN68" s="396"/>
      <c r="AO68" s="396"/>
      <c r="AP68" s="396"/>
      <c r="AQ68" s="396"/>
      <c r="AR68" s="396"/>
      <c r="AS68" s="396"/>
      <c r="AT68" s="396"/>
      <c r="AU68" s="396"/>
      <c r="AV68" s="396"/>
      <c r="AW68" s="396"/>
      <c r="AX68" s="396"/>
      <c r="AY68" s="396"/>
      <c r="AZ68" s="396"/>
      <c r="BA68" s="396"/>
      <c r="BB68" s="396"/>
      <c r="BC68" s="396"/>
      <c r="BD68" s="396"/>
      <c r="BE68" s="396"/>
      <c r="BF68" s="396"/>
      <c r="BG68" s="396"/>
      <c r="BH68" s="396"/>
      <c r="BI68" s="396"/>
      <c r="BJ68" s="396"/>
      <c r="BK68" s="396"/>
      <c r="BL68" s="396"/>
      <c r="BM68" s="396"/>
      <c r="BN68" s="396"/>
      <c r="BO68" s="396"/>
      <c r="BP68" s="396"/>
      <c r="BQ68" s="396"/>
      <c r="BR68" s="396"/>
      <c r="BS68" s="396"/>
      <c r="BT68" s="396"/>
      <c r="BU68" s="396"/>
      <c r="BV68" s="396"/>
      <c r="BW68" s="396"/>
      <c r="BX68" s="396"/>
      <c r="BY68" s="396"/>
      <c r="BZ68" s="396"/>
      <c r="CA68" s="396"/>
      <c r="CB68" s="396"/>
      <c r="CC68" s="396"/>
      <c r="CD68" s="396"/>
      <c r="CE68" s="396"/>
      <c r="CF68" s="396"/>
      <c r="CG68" s="396"/>
      <c r="CH68" s="396"/>
      <c r="CI68" s="396"/>
      <c r="CJ68" s="396"/>
      <c r="CK68" s="396"/>
      <c r="CL68" s="396"/>
      <c r="CM68" s="396"/>
      <c r="CN68" s="396"/>
      <c r="CO68" s="396"/>
      <c r="CP68" s="396"/>
      <c r="CQ68" s="396"/>
      <c r="CR68" s="396"/>
      <c r="CS68" s="396"/>
      <c r="CT68" s="396"/>
      <c r="CU68" s="396"/>
      <c r="CV68" s="396"/>
      <c r="CW68" s="396"/>
      <c r="CX68" s="396"/>
      <c r="CY68" s="396"/>
      <c r="CZ68" s="396"/>
      <c r="DA68" s="396"/>
      <c r="DB68" s="396"/>
      <c r="DC68" s="396"/>
      <c r="DD68" s="396"/>
      <c r="DE68" s="396"/>
      <c r="DF68" s="396"/>
      <c r="DG68" s="396"/>
      <c r="DH68" s="396"/>
      <c r="DI68" s="396"/>
      <c r="DJ68" s="396"/>
      <c r="DK68" s="396"/>
      <c r="DL68" s="396"/>
      <c r="DM68" s="396"/>
      <c r="DN68" s="396"/>
      <c r="DO68" s="396"/>
      <c r="DP68" s="396"/>
      <c r="DQ68" s="396"/>
      <c r="DR68" s="396"/>
      <c r="DS68" s="396"/>
      <c r="DT68" s="396"/>
      <c r="DU68" s="396"/>
      <c r="DV68" s="396"/>
      <c r="DW68" s="396"/>
      <c r="DX68" s="396"/>
      <c r="DY68" s="396"/>
      <c r="DZ68" s="396"/>
      <c r="EA68" s="396"/>
      <c r="EB68" s="396"/>
      <c r="EC68" s="396"/>
      <c r="ED68" s="396"/>
      <c r="EE68" s="396"/>
      <c r="EF68" s="396"/>
      <c r="EG68" s="396"/>
      <c r="EH68" s="396"/>
      <c r="EI68" s="396"/>
      <c r="EJ68" s="396"/>
      <c r="EK68" s="396"/>
      <c r="EL68" s="396"/>
      <c r="EM68" s="396"/>
      <c r="EN68" s="396"/>
      <c r="EO68" s="396"/>
      <c r="EP68" s="396"/>
      <c r="EQ68" s="396"/>
      <c r="ER68" s="396"/>
      <c r="ES68" s="396"/>
      <c r="ET68" s="396"/>
      <c r="EU68" s="396"/>
      <c r="EV68" s="396"/>
      <c r="EW68" s="396"/>
      <c r="EX68" s="396"/>
      <c r="EY68" s="396"/>
      <c r="EZ68" s="396"/>
      <c r="FA68" s="396"/>
      <c r="FB68" s="396"/>
      <c r="FC68" s="396"/>
      <c r="FD68" s="396"/>
      <c r="FE68" s="396"/>
      <c r="FF68" s="396"/>
      <c r="FG68" s="396"/>
      <c r="FH68" s="396"/>
      <c r="FI68" s="396"/>
      <c r="FJ68" s="396"/>
      <c r="FK68" s="396"/>
      <c r="FL68" s="396"/>
      <c r="FM68" s="396"/>
      <c r="FN68" s="396"/>
      <c r="FO68" s="396"/>
      <c r="FP68" s="396"/>
      <c r="FQ68" s="396"/>
      <c r="FR68" s="396"/>
      <c r="FS68" s="396"/>
      <c r="FT68" s="396"/>
      <c r="FU68" s="396"/>
      <c r="FV68" s="396"/>
      <c r="FW68" s="396"/>
      <c r="FX68" s="396"/>
      <c r="FY68" s="396"/>
      <c r="FZ68" s="396"/>
      <c r="GA68" s="396"/>
      <c r="GB68" s="396"/>
      <c r="GC68" s="396"/>
      <c r="GD68" s="396"/>
      <c r="GE68" s="396"/>
      <c r="GF68" s="396"/>
      <c r="GG68" s="396"/>
      <c r="GH68" s="396"/>
      <c r="GI68" s="396"/>
      <c r="GJ68" s="396"/>
      <c r="GK68" s="396"/>
      <c r="GL68" s="396"/>
      <c r="GM68" s="396"/>
      <c r="GN68" s="396"/>
      <c r="GO68" s="396"/>
      <c r="GP68" s="396"/>
      <c r="GQ68" s="396"/>
      <c r="GR68" s="396"/>
      <c r="GS68" s="396"/>
      <c r="GT68" s="396"/>
      <c r="GU68" s="396"/>
      <c r="GV68" s="396"/>
      <c r="GW68" s="396"/>
      <c r="GX68" s="396"/>
      <c r="GY68" s="396"/>
      <c r="GZ68" s="396"/>
      <c r="HA68" s="396"/>
      <c r="HB68" s="396"/>
      <c r="HC68" s="396"/>
      <c r="HD68" s="396"/>
      <c r="HE68" s="396"/>
      <c r="HF68" s="396"/>
      <c r="HG68" s="396"/>
      <c r="HH68" s="396"/>
      <c r="HI68" s="396"/>
      <c r="HJ68" s="396"/>
      <c r="HK68" s="396"/>
      <c r="HL68" s="396"/>
      <c r="HM68" s="396"/>
      <c r="HN68" s="396"/>
      <c r="HO68" s="396"/>
      <c r="HP68" s="396"/>
      <c r="HQ68" s="396"/>
      <c r="HR68" s="396"/>
      <c r="HS68" s="396"/>
      <c r="HT68" s="396"/>
      <c r="HU68" s="396"/>
      <c r="HV68" s="396"/>
      <c r="HW68" s="396"/>
      <c r="HX68" s="396"/>
      <c r="HY68" s="396"/>
      <c r="HZ68" s="396"/>
      <c r="IA68" s="396"/>
      <c r="IB68" s="396"/>
      <c r="IC68" s="396"/>
      <c r="ID68" s="396"/>
      <c r="IE68" s="396"/>
      <c r="IF68" s="396"/>
      <c r="IG68" s="396"/>
      <c r="IH68" s="396"/>
      <c r="II68" s="396"/>
      <c r="IJ68" s="396"/>
      <c r="IK68" s="396"/>
      <c r="IL68" s="396"/>
      <c r="IM68" s="396"/>
      <c r="IN68" s="396"/>
      <c r="IO68" s="396"/>
      <c r="IP68" s="396"/>
      <c r="IQ68" s="396"/>
      <c r="IR68" s="396"/>
      <c r="IS68" s="396"/>
      <c r="IT68" s="396"/>
      <c r="IU68" s="396"/>
    </row>
    <row r="69" spans="1:255" s="310" customFormat="1" ht="114.75" hidden="1" outlineLevel="2">
      <c r="A69" s="2"/>
      <c r="B69" s="2"/>
      <c r="C69" s="337" t="s">
        <v>1113</v>
      </c>
      <c r="D69" s="191"/>
      <c r="E69" s="192"/>
      <c r="F69" s="192"/>
      <c r="G69" s="279"/>
      <c r="H69" s="193"/>
      <c r="I69" s="193"/>
      <c r="J69" s="193"/>
      <c r="K69" s="193"/>
      <c r="L69" s="193"/>
      <c r="M69" s="279"/>
      <c r="N69" s="193"/>
      <c r="O69" s="193"/>
      <c r="P69" s="279"/>
      <c r="Q69" s="192"/>
      <c r="R69" s="194"/>
      <c r="S69" s="382"/>
      <c r="T69" s="383"/>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96"/>
      <c r="BJ69" s="396"/>
      <c r="BK69" s="396"/>
      <c r="BL69" s="396"/>
      <c r="BM69" s="396"/>
      <c r="BN69" s="396"/>
      <c r="BO69" s="396"/>
      <c r="BP69" s="396"/>
      <c r="BQ69" s="396"/>
      <c r="BR69" s="396"/>
      <c r="BS69" s="396"/>
      <c r="BT69" s="396"/>
      <c r="BU69" s="396"/>
      <c r="BV69" s="396"/>
      <c r="BW69" s="396"/>
      <c r="BX69" s="396"/>
      <c r="BY69" s="396"/>
      <c r="BZ69" s="396"/>
      <c r="CA69" s="396"/>
      <c r="CB69" s="396"/>
      <c r="CC69" s="396"/>
      <c r="CD69" s="396"/>
      <c r="CE69" s="396"/>
      <c r="CF69" s="396"/>
      <c r="CG69" s="396"/>
      <c r="CH69" s="396"/>
      <c r="CI69" s="396"/>
      <c r="CJ69" s="396"/>
      <c r="CK69" s="396"/>
      <c r="CL69" s="396"/>
      <c r="CM69" s="396"/>
      <c r="CN69" s="396"/>
      <c r="CO69" s="396"/>
      <c r="CP69" s="396"/>
      <c r="CQ69" s="396"/>
      <c r="CR69" s="396"/>
      <c r="CS69" s="396"/>
      <c r="CT69" s="396"/>
      <c r="CU69" s="396"/>
      <c r="CV69" s="396"/>
      <c r="CW69" s="396"/>
      <c r="CX69" s="396"/>
      <c r="CY69" s="396"/>
      <c r="CZ69" s="396"/>
      <c r="DA69" s="396"/>
      <c r="DB69" s="396"/>
      <c r="DC69" s="396"/>
      <c r="DD69" s="396"/>
      <c r="DE69" s="396"/>
      <c r="DF69" s="396"/>
      <c r="DG69" s="396"/>
      <c r="DH69" s="396"/>
      <c r="DI69" s="396"/>
      <c r="DJ69" s="396"/>
      <c r="DK69" s="396"/>
      <c r="DL69" s="396"/>
      <c r="DM69" s="396"/>
      <c r="DN69" s="396"/>
      <c r="DO69" s="396"/>
      <c r="DP69" s="396"/>
      <c r="DQ69" s="396"/>
      <c r="DR69" s="396"/>
      <c r="DS69" s="396"/>
      <c r="DT69" s="396"/>
      <c r="DU69" s="396"/>
      <c r="DV69" s="396"/>
      <c r="DW69" s="396"/>
      <c r="DX69" s="396"/>
      <c r="DY69" s="396"/>
      <c r="DZ69" s="396"/>
      <c r="EA69" s="396"/>
      <c r="EB69" s="396"/>
      <c r="EC69" s="396"/>
      <c r="ED69" s="396"/>
      <c r="EE69" s="396"/>
      <c r="EF69" s="396"/>
      <c r="EG69" s="396"/>
      <c r="EH69" s="396"/>
      <c r="EI69" s="396"/>
      <c r="EJ69" s="396"/>
      <c r="EK69" s="396"/>
      <c r="EL69" s="396"/>
      <c r="EM69" s="396"/>
      <c r="EN69" s="396"/>
      <c r="EO69" s="396"/>
      <c r="EP69" s="396"/>
      <c r="EQ69" s="396"/>
      <c r="ER69" s="396"/>
      <c r="ES69" s="396"/>
      <c r="ET69" s="396"/>
      <c r="EU69" s="396"/>
      <c r="EV69" s="396"/>
      <c r="EW69" s="396"/>
      <c r="EX69" s="396"/>
      <c r="EY69" s="396"/>
      <c r="EZ69" s="396"/>
      <c r="FA69" s="396"/>
      <c r="FB69" s="396"/>
      <c r="FC69" s="396"/>
      <c r="FD69" s="396"/>
      <c r="FE69" s="396"/>
      <c r="FF69" s="396"/>
      <c r="FG69" s="396"/>
      <c r="FH69" s="396"/>
      <c r="FI69" s="396"/>
      <c r="FJ69" s="396"/>
      <c r="FK69" s="396"/>
      <c r="FL69" s="396"/>
      <c r="FM69" s="396"/>
      <c r="FN69" s="396"/>
      <c r="FO69" s="396"/>
      <c r="FP69" s="396"/>
      <c r="FQ69" s="396"/>
      <c r="FR69" s="396"/>
      <c r="FS69" s="396"/>
      <c r="FT69" s="396"/>
      <c r="FU69" s="396"/>
      <c r="FV69" s="396"/>
      <c r="FW69" s="396"/>
      <c r="FX69" s="396"/>
      <c r="FY69" s="396"/>
      <c r="FZ69" s="396"/>
      <c r="GA69" s="396"/>
      <c r="GB69" s="396"/>
      <c r="GC69" s="396"/>
      <c r="GD69" s="396"/>
      <c r="GE69" s="396"/>
      <c r="GF69" s="396"/>
      <c r="GG69" s="396"/>
      <c r="GH69" s="396"/>
      <c r="GI69" s="396"/>
      <c r="GJ69" s="396"/>
      <c r="GK69" s="396"/>
      <c r="GL69" s="396"/>
      <c r="GM69" s="396"/>
      <c r="GN69" s="396"/>
      <c r="GO69" s="396"/>
      <c r="GP69" s="396"/>
      <c r="GQ69" s="396"/>
      <c r="GR69" s="396"/>
      <c r="GS69" s="396"/>
      <c r="GT69" s="396"/>
      <c r="GU69" s="396"/>
      <c r="GV69" s="396"/>
      <c r="GW69" s="396"/>
      <c r="GX69" s="396"/>
      <c r="GY69" s="396"/>
      <c r="GZ69" s="396"/>
      <c r="HA69" s="396"/>
      <c r="HB69" s="396"/>
      <c r="HC69" s="396"/>
      <c r="HD69" s="396"/>
      <c r="HE69" s="396"/>
      <c r="HF69" s="396"/>
      <c r="HG69" s="396"/>
      <c r="HH69" s="396"/>
      <c r="HI69" s="396"/>
      <c r="HJ69" s="396"/>
      <c r="HK69" s="396"/>
      <c r="HL69" s="396"/>
      <c r="HM69" s="396"/>
      <c r="HN69" s="396"/>
      <c r="HO69" s="396"/>
      <c r="HP69" s="396"/>
      <c r="HQ69" s="396"/>
      <c r="HR69" s="396"/>
      <c r="HS69" s="396"/>
      <c r="HT69" s="396"/>
      <c r="HU69" s="396"/>
      <c r="HV69" s="396"/>
      <c r="HW69" s="396"/>
      <c r="HX69" s="396"/>
      <c r="HY69" s="396"/>
      <c r="HZ69" s="396"/>
      <c r="IA69" s="396"/>
      <c r="IB69" s="396"/>
      <c r="IC69" s="396"/>
      <c r="ID69" s="396"/>
      <c r="IE69" s="396"/>
      <c r="IF69" s="396"/>
      <c r="IG69" s="396"/>
      <c r="IH69" s="396"/>
      <c r="II69" s="396"/>
      <c r="IJ69" s="396"/>
      <c r="IK69" s="396"/>
      <c r="IL69" s="396"/>
      <c r="IM69" s="396"/>
      <c r="IN69" s="396"/>
      <c r="IO69" s="396"/>
      <c r="IP69" s="396"/>
      <c r="IQ69" s="396"/>
      <c r="IR69" s="396"/>
      <c r="IS69" s="396"/>
      <c r="IT69" s="396"/>
      <c r="IU69" s="396"/>
    </row>
    <row r="70" spans="1:255" s="310" customFormat="1" ht="51" hidden="1" outlineLevel="2">
      <c r="A70" s="2"/>
      <c r="B70" s="4"/>
      <c r="C70" s="337" t="s">
        <v>663</v>
      </c>
      <c r="D70" s="203"/>
      <c r="E70" s="195"/>
      <c r="F70" s="206"/>
      <c r="G70" s="296"/>
      <c r="H70" s="207"/>
      <c r="I70" s="207"/>
      <c r="J70" s="204"/>
      <c r="K70" s="204"/>
      <c r="L70" s="204"/>
      <c r="M70" s="297"/>
      <c r="N70" s="204"/>
      <c r="O70" s="204"/>
      <c r="P70" s="297"/>
      <c r="Q70" s="195"/>
      <c r="R70" s="194"/>
      <c r="S70" s="382"/>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c r="CS70" s="383"/>
      <c r="CT70" s="383"/>
      <c r="CU70" s="383"/>
      <c r="CV70" s="383"/>
      <c r="CW70" s="383"/>
      <c r="CX70" s="383"/>
      <c r="CY70" s="383"/>
      <c r="CZ70" s="383"/>
      <c r="DA70" s="383"/>
      <c r="DB70" s="383"/>
      <c r="DC70" s="383"/>
      <c r="DD70" s="383"/>
      <c r="DE70" s="383"/>
      <c r="DF70" s="383"/>
      <c r="DG70" s="383"/>
      <c r="DH70" s="383"/>
      <c r="DI70" s="383"/>
      <c r="DJ70" s="383"/>
      <c r="DK70" s="383"/>
      <c r="DL70" s="383"/>
      <c r="DM70" s="383"/>
      <c r="DN70" s="383"/>
      <c r="DO70" s="383"/>
      <c r="DP70" s="383"/>
      <c r="DQ70" s="383"/>
      <c r="DR70" s="383"/>
      <c r="DS70" s="383"/>
      <c r="DT70" s="383"/>
      <c r="DU70" s="383"/>
      <c r="DV70" s="383"/>
      <c r="DW70" s="383"/>
      <c r="DX70" s="383"/>
      <c r="DY70" s="383"/>
      <c r="DZ70" s="383"/>
      <c r="EA70" s="383"/>
      <c r="EB70" s="383"/>
      <c r="EC70" s="383"/>
      <c r="ED70" s="383"/>
      <c r="EE70" s="383"/>
      <c r="EF70" s="383"/>
      <c r="EG70" s="383"/>
      <c r="EH70" s="383"/>
      <c r="EI70" s="383"/>
      <c r="EJ70" s="383"/>
      <c r="EK70" s="383"/>
      <c r="EL70" s="383"/>
      <c r="EM70" s="383"/>
      <c r="EN70" s="383"/>
      <c r="EO70" s="383"/>
      <c r="EP70" s="383"/>
      <c r="EQ70" s="383"/>
      <c r="ER70" s="383"/>
      <c r="ES70" s="383"/>
      <c r="ET70" s="383"/>
      <c r="EU70" s="383"/>
      <c r="EV70" s="383"/>
      <c r="EW70" s="383"/>
      <c r="EX70" s="383"/>
      <c r="EY70" s="383"/>
      <c r="EZ70" s="383"/>
      <c r="FA70" s="383"/>
      <c r="FB70" s="383"/>
      <c r="FC70" s="383"/>
      <c r="FD70" s="383"/>
      <c r="FE70" s="383"/>
      <c r="FF70" s="383"/>
      <c r="FG70" s="383"/>
      <c r="FH70" s="383"/>
      <c r="FI70" s="383"/>
      <c r="FJ70" s="383"/>
      <c r="FK70" s="383"/>
      <c r="FL70" s="383"/>
      <c r="FM70" s="383"/>
      <c r="FN70" s="383"/>
      <c r="FO70" s="383"/>
      <c r="FP70" s="383"/>
      <c r="FQ70" s="383"/>
      <c r="FR70" s="383"/>
      <c r="FS70" s="383"/>
      <c r="FT70" s="383"/>
      <c r="FU70" s="383"/>
      <c r="FV70" s="383"/>
      <c r="FW70" s="383"/>
      <c r="FX70" s="383"/>
      <c r="FY70" s="383"/>
      <c r="FZ70" s="383"/>
      <c r="GA70" s="383"/>
      <c r="GB70" s="383"/>
      <c r="GC70" s="383"/>
      <c r="GD70" s="383"/>
      <c r="GE70" s="383"/>
      <c r="GF70" s="383"/>
      <c r="GG70" s="383"/>
      <c r="GH70" s="383"/>
      <c r="GI70" s="383"/>
      <c r="GJ70" s="383"/>
      <c r="GK70" s="383"/>
      <c r="GL70" s="383"/>
      <c r="GM70" s="383"/>
      <c r="GN70" s="383"/>
      <c r="GO70" s="383"/>
      <c r="GP70" s="383"/>
      <c r="GQ70" s="383"/>
      <c r="GR70" s="383"/>
      <c r="GS70" s="383"/>
      <c r="GT70" s="383"/>
      <c r="GU70" s="383"/>
      <c r="GV70" s="383"/>
      <c r="GW70" s="383"/>
      <c r="GX70" s="383"/>
      <c r="GY70" s="383"/>
      <c r="GZ70" s="383"/>
      <c r="HA70" s="383"/>
      <c r="HB70" s="383"/>
      <c r="HC70" s="383"/>
      <c r="HD70" s="383"/>
      <c r="HE70" s="383"/>
      <c r="HF70" s="383"/>
      <c r="HG70" s="383"/>
      <c r="HH70" s="383"/>
      <c r="HI70" s="383"/>
      <c r="HJ70" s="383"/>
      <c r="HK70" s="383"/>
      <c r="HL70" s="383"/>
      <c r="HM70" s="383"/>
      <c r="HN70" s="383"/>
      <c r="HO70" s="383"/>
      <c r="HP70" s="383"/>
      <c r="HQ70" s="383"/>
      <c r="HR70" s="383"/>
      <c r="HS70" s="383"/>
      <c r="HT70" s="383"/>
      <c r="HU70" s="383"/>
      <c r="HV70" s="383"/>
      <c r="HW70" s="383"/>
      <c r="HX70" s="383"/>
      <c r="HY70" s="383"/>
      <c r="HZ70" s="383"/>
      <c r="IA70" s="383"/>
      <c r="IB70" s="383"/>
      <c r="IC70" s="383"/>
      <c r="ID70" s="383"/>
      <c r="IE70" s="383"/>
      <c r="IF70" s="383"/>
      <c r="IG70" s="383"/>
      <c r="IH70" s="383"/>
      <c r="II70" s="383"/>
      <c r="IJ70" s="383"/>
      <c r="IK70" s="383"/>
      <c r="IL70" s="383"/>
      <c r="IM70" s="383"/>
      <c r="IN70" s="383"/>
      <c r="IO70" s="383"/>
      <c r="IP70" s="383"/>
      <c r="IQ70" s="383"/>
      <c r="IR70" s="383"/>
      <c r="IS70" s="383"/>
      <c r="IT70" s="383"/>
      <c r="IU70" s="383"/>
    </row>
    <row r="71" spans="1:255" s="310" customFormat="1" hidden="1" outlineLevel="1">
      <c r="A71" s="174"/>
      <c r="B71" s="336">
        <v>1</v>
      </c>
      <c r="C71" s="175"/>
      <c r="D71" s="168"/>
      <c r="E71" s="169"/>
      <c r="F71" s="172"/>
      <c r="G71" s="257"/>
      <c r="H71" s="170"/>
      <c r="I71" s="170"/>
      <c r="J71" s="170"/>
      <c r="K71" s="170"/>
      <c r="L71" s="170"/>
      <c r="M71" s="297"/>
      <c r="N71" s="170"/>
      <c r="O71" s="170"/>
      <c r="P71" s="297"/>
      <c r="Q71" s="195"/>
      <c r="R71" s="194"/>
      <c r="S71" s="382"/>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c r="CS71" s="383"/>
      <c r="CT71" s="383"/>
      <c r="CU71" s="383"/>
      <c r="CV71" s="383"/>
      <c r="CW71" s="383"/>
      <c r="CX71" s="383"/>
      <c r="CY71" s="383"/>
      <c r="CZ71" s="383"/>
      <c r="DA71" s="383"/>
      <c r="DB71" s="383"/>
      <c r="DC71" s="383"/>
      <c r="DD71" s="383"/>
      <c r="DE71" s="383"/>
      <c r="DF71" s="383"/>
      <c r="DG71" s="383"/>
      <c r="DH71" s="383"/>
      <c r="DI71" s="383"/>
      <c r="DJ71" s="383"/>
      <c r="DK71" s="383"/>
      <c r="DL71" s="383"/>
      <c r="DM71" s="383"/>
      <c r="DN71" s="383"/>
      <c r="DO71" s="383"/>
      <c r="DP71" s="383"/>
      <c r="DQ71" s="383"/>
      <c r="DR71" s="383"/>
      <c r="DS71" s="383"/>
      <c r="DT71" s="383"/>
      <c r="DU71" s="383"/>
      <c r="DV71" s="383"/>
      <c r="DW71" s="383"/>
      <c r="DX71" s="383"/>
      <c r="DY71" s="383"/>
      <c r="DZ71" s="383"/>
      <c r="EA71" s="383"/>
      <c r="EB71" s="383"/>
      <c r="EC71" s="383"/>
      <c r="ED71" s="383"/>
      <c r="EE71" s="383"/>
      <c r="EF71" s="383"/>
      <c r="EG71" s="383"/>
      <c r="EH71" s="383"/>
      <c r="EI71" s="383"/>
      <c r="EJ71" s="383"/>
      <c r="EK71" s="383"/>
      <c r="EL71" s="383"/>
      <c r="EM71" s="383"/>
      <c r="EN71" s="383"/>
      <c r="EO71" s="383"/>
      <c r="EP71" s="383"/>
      <c r="EQ71" s="383"/>
      <c r="ER71" s="383"/>
      <c r="ES71" s="383"/>
      <c r="ET71" s="383"/>
      <c r="EU71" s="383"/>
      <c r="EV71" s="383"/>
      <c r="EW71" s="383"/>
      <c r="EX71" s="383"/>
      <c r="EY71" s="383"/>
      <c r="EZ71" s="383"/>
      <c r="FA71" s="383"/>
      <c r="FB71" s="383"/>
      <c r="FC71" s="383"/>
      <c r="FD71" s="383"/>
      <c r="FE71" s="383"/>
      <c r="FF71" s="383"/>
      <c r="FG71" s="383"/>
      <c r="FH71" s="383"/>
      <c r="FI71" s="383"/>
      <c r="FJ71" s="383"/>
      <c r="FK71" s="383"/>
      <c r="FL71" s="383"/>
      <c r="FM71" s="383"/>
      <c r="FN71" s="383"/>
      <c r="FO71" s="383"/>
      <c r="FP71" s="383"/>
      <c r="FQ71" s="383"/>
      <c r="FR71" s="383"/>
      <c r="FS71" s="383"/>
      <c r="FT71" s="383"/>
      <c r="FU71" s="383"/>
      <c r="FV71" s="383"/>
      <c r="FW71" s="383"/>
      <c r="FX71" s="383"/>
      <c r="FY71" s="383"/>
      <c r="FZ71" s="383"/>
      <c r="GA71" s="383"/>
      <c r="GB71" s="383"/>
      <c r="GC71" s="383"/>
      <c r="GD71" s="383"/>
      <c r="GE71" s="383"/>
      <c r="GF71" s="383"/>
      <c r="GG71" s="383"/>
      <c r="GH71" s="383"/>
      <c r="GI71" s="383"/>
      <c r="GJ71" s="383"/>
      <c r="GK71" s="383"/>
      <c r="GL71" s="383"/>
      <c r="GM71" s="383"/>
      <c r="GN71" s="383"/>
      <c r="GO71" s="383"/>
      <c r="GP71" s="383"/>
      <c r="GQ71" s="383"/>
      <c r="GR71" s="383"/>
      <c r="GS71" s="383"/>
      <c r="GT71" s="383"/>
      <c r="GU71" s="383"/>
      <c r="GV71" s="383"/>
      <c r="GW71" s="383"/>
      <c r="GX71" s="383"/>
      <c r="GY71" s="383"/>
      <c r="GZ71" s="383"/>
      <c r="HA71" s="383"/>
      <c r="HB71" s="383"/>
      <c r="HC71" s="383"/>
      <c r="HD71" s="383"/>
      <c r="HE71" s="383"/>
      <c r="HF71" s="383"/>
      <c r="HG71" s="383"/>
      <c r="HH71" s="383"/>
      <c r="HI71" s="383"/>
      <c r="HJ71" s="383"/>
      <c r="HK71" s="383"/>
      <c r="HL71" s="383"/>
      <c r="HM71" s="383"/>
      <c r="HN71" s="383"/>
      <c r="HO71" s="383"/>
      <c r="HP71" s="383"/>
      <c r="HQ71" s="383"/>
      <c r="HR71" s="383"/>
      <c r="HS71" s="383"/>
      <c r="HT71" s="383"/>
      <c r="HU71" s="383"/>
      <c r="HV71" s="383"/>
      <c r="HW71" s="383"/>
      <c r="HX71" s="383"/>
      <c r="HY71" s="383"/>
      <c r="HZ71" s="383"/>
      <c r="IA71" s="383"/>
      <c r="IB71" s="383"/>
      <c r="IC71" s="383"/>
      <c r="ID71" s="383"/>
      <c r="IE71" s="383"/>
      <c r="IF71" s="383"/>
      <c r="IG71" s="383"/>
      <c r="IH71" s="383"/>
      <c r="II71" s="383"/>
      <c r="IJ71" s="383"/>
      <c r="IK71" s="383"/>
      <c r="IL71" s="383"/>
      <c r="IM71" s="383"/>
      <c r="IN71" s="383"/>
      <c r="IO71" s="383"/>
      <c r="IP71" s="383"/>
      <c r="IQ71" s="383"/>
      <c r="IR71" s="383"/>
      <c r="IS71" s="383"/>
      <c r="IT71" s="383"/>
      <c r="IU71" s="383"/>
    </row>
    <row r="72" spans="1:255" s="310" customFormat="1" hidden="1" outlineLevel="1">
      <c r="A72" s="174"/>
      <c r="B72" s="336">
        <v>2</v>
      </c>
      <c r="C72" s="175"/>
      <c r="D72" s="168"/>
      <c r="E72" s="169"/>
      <c r="F72" s="172"/>
      <c r="G72" s="257"/>
      <c r="H72" s="170"/>
      <c r="I72" s="170"/>
      <c r="J72" s="170"/>
      <c r="K72" s="170"/>
      <c r="L72" s="170"/>
      <c r="M72" s="297"/>
      <c r="N72" s="170"/>
      <c r="O72" s="170"/>
      <c r="P72" s="297"/>
      <c r="Q72" s="195"/>
      <c r="R72" s="194"/>
      <c r="S72" s="382"/>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c r="CS72" s="383"/>
      <c r="CT72" s="383"/>
      <c r="CU72" s="383"/>
      <c r="CV72" s="383"/>
      <c r="CW72" s="383"/>
      <c r="CX72" s="383"/>
      <c r="CY72" s="383"/>
      <c r="CZ72" s="383"/>
      <c r="DA72" s="383"/>
      <c r="DB72" s="383"/>
      <c r="DC72" s="383"/>
      <c r="DD72" s="383"/>
      <c r="DE72" s="383"/>
      <c r="DF72" s="383"/>
      <c r="DG72" s="383"/>
      <c r="DH72" s="383"/>
      <c r="DI72" s="383"/>
      <c r="DJ72" s="383"/>
      <c r="DK72" s="383"/>
      <c r="DL72" s="383"/>
      <c r="DM72" s="383"/>
      <c r="DN72" s="383"/>
      <c r="DO72" s="383"/>
      <c r="DP72" s="383"/>
      <c r="DQ72" s="383"/>
      <c r="DR72" s="383"/>
      <c r="DS72" s="383"/>
      <c r="DT72" s="383"/>
      <c r="DU72" s="383"/>
      <c r="DV72" s="383"/>
      <c r="DW72" s="383"/>
      <c r="DX72" s="383"/>
      <c r="DY72" s="383"/>
      <c r="DZ72" s="383"/>
      <c r="EA72" s="383"/>
      <c r="EB72" s="383"/>
      <c r="EC72" s="383"/>
      <c r="ED72" s="383"/>
      <c r="EE72" s="383"/>
      <c r="EF72" s="383"/>
      <c r="EG72" s="383"/>
      <c r="EH72" s="383"/>
      <c r="EI72" s="383"/>
      <c r="EJ72" s="383"/>
      <c r="EK72" s="383"/>
      <c r="EL72" s="383"/>
      <c r="EM72" s="383"/>
      <c r="EN72" s="383"/>
      <c r="EO72" s="383"/>
      <c r="EP72" s="383"/>
      <c r="EQ72" s="383"/>
      <c r="ER72" s="383"/>
      <c r="ES72" s="383"/>
      <c r="ET72" s="383"/>
      <c r="EU72" s="383"/>
      <c r="EV72" s="383"/>
      <c r="EW72" s="383"/>
      <c r="EX72" s="383"/>
      <c r="EY72" s="383"/>
      <c r="EZ72" s="383"/>
      <c r="FA72" s="383"/>
      <c r="FB72" s="383"/>
      <c r="FC72" s="383"/>
      <c r="FD72" s="383"/>
      <c r="FE72" s="383"/>
      <c r="FF72" s="383"/>
      <c r="FG72" s="383"/>
      <c r="FH72" s="383"/>
      <c r="FI72" s="383"/>
      <c r="FJ72" s="383"/>
      <c r="FK72" s="383"/>
      <c r="FL72" s="383"/>
      <c r="FM72" s="383"/>
      <c r="FN72" s="383"/>
      <c r="FO72" s="383"/>
      <c r="FP72" s="383"/>
      <c r="FQ72" s="383"/>
      <c r="FR72" s="383"/>
      <c r="FS72" s="383"/>
      <c r="FT72" s="383"/>
      <c r="FU72" s="383"/>
      <c r="FV72" s="383"/>
      <c r="FW72" s="383"/>
      <c r="FX72" s="383"/>
      <c r="FY72" s="383"/>
      <c r="FZ72" s="383"/>
      <c r="GA72" s="383"/>
      <c r="GB72" s="383"/>
      <c r="GC72" s="383"/>
      <c r="GD72" s="383"/>
      <c r="GE72" s="383"/>
      <c r="GF72" s="383"/>
      <c r="GG72" s="383"/>
      <c r="GH72" s="383"/>
      <c r="GI72" s="383"/>
      <c r="GJ72" s="383"/>
      <c r="GK72" s="383"/>
      <c r="GL72" s="383"/>
      <c r="GM72" s="383"/>
      <c r="GN72" s="383"/>
      <c r="GO72" s="383"/>
      <c r="GP72" s="383"/>
      <c r="GQ72" s="383"/>
      <c r="GR72" s="383"/>
      <c r="GS72" s="383"/>
      <c r="GT72" s="383"/>
      <c r="GU72" s="383"/>
      <c r="GV72" s="383"/>
      <c r="GW72" s="383"/>
      <c r="GX72" s="383"/>
      <c r="GY72" s="383"/>
      <c r="GZ72" s="383"/>
      <c r="HA72" s="383"/>
      <c r="HB72" s="383"/>
      <c r="HC72" s="383"/>
      <c r="HD72" s="383"/>
      <c r="HE72" s="383"/>
      <c r="HF72" s="383"/>
      <c r="HG72" s="383"/>
      <c r="HH72" s="383"/>
      <c r="HI72" s="383"/>
      <c r="HJ72" s="383"/>
      <c r="HK72" s="383"/>
      <c r="HL72" s="383"/>
      <c r="HM72" s="383"/>
      <c r="HN72" s="383"/>
      <c r="HO72" s="383"/>
      <c r="HP72" s="383"/>
      <c r="HQ72" s="383"/>
      <c r="HR72" s="383"/>
      <c r="HS72" s="383"/>
      <c r="HT72" s="383"/>
      <c r="HU72" s="383"/>
      <c r="HV72" s="383"/>
      <c r="HW72" s="383"/>
      <c r="HX72" s="383"/>
      <c r="HY72" s="383"/>
      <c r="HZ72" s="383"/>
      <c r="IA72" s="383"/>
      <c r="IB72" s="383"/>
      <c r="IC72" s="383"/>
      <c r="ID72" s="383"/>
      <c r="IE72" s="383"/>
      <c r="IF72" s="383"/>
      <c r="IG72" s="383"/>
      <c r="IH72" s="383"/>
      <c r="II72" s="383"/>
      <c r="IJ72" s="383"/>
      <c r="IK72" s="383"/>
      <c r="IL72" s="383"/>
      <c r="IM72" s="383"/>
      <c r="IN72" s="383"/>
      <c r="IO72" s="383"/>
      <c r="IP72" s="383"/>
      <c r="IQ72" s="383"/>
      <c r="IR72" s="383"/>
      <c r="IS72" s="383"/>
      <c r="IT72" s="383"/>
      <c r="IU72" s="383"/>
    </row>
    <row r="73" spans="1:255" s="310" customFormat="1" hidden="1" outlineLevel="1">
      <c r="A73" s="174"/>
      <c r="B73" s="336">
        <v>3</v>
      </c>
      <c r="C73" s="175"/>
      <c r="D73" s="168"/>
      <c r="E73" s="169"/>
      <c r="F73" s="169"/>
      <c r="G73" s="257"/>
      <c r="H73" s="170"/>
      <c r="I73" s="170"/>
      <c r="J73" s="170"/>
      <c r="K73" s="170"/>
      <c r="L73" s="170"/>
      <c r="M73" s="297"/>
      <c r="N73" s="170"/>
      <c r="O73" s="170"/>
      <c r="P73" s="297"/>
      <c r="Q73" s="195"/>
      <c r="R73" s="194"/>
      <c r="S73" s="382"/>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c r="CS73" s="383"/>
      <c r="CT73" s="383"/>
      <c r="CU73" s="383"/>
      <c r="CV73" s="383"/>
      <c r="CW73" s="383"/>
      <c r="CX73" s="383"/>
      <c r="CY73" s="383"/>
      <c r="CZ73" s="383"/>
      <c r="DA73" s="383"/>
      <c r="DB73" s="383"/>
      <c r="DC73" s="383"/>
      <c r="DD73" s="383"/>
      <c r="DE73" s="383"/>
      <c r="DF73" s="383"/>
      <c r="DG73" s="383"/>
      <c r="DH73" s="383"/>
      <c r="DI73" s="383"/>
      <c r="DJ73" s="383"/>
      <c r="DK73" s="383"/>
      <c r="DL73" s="383"/>
      <c r="DM73" s="383"/>
      <c r="DN73" s="383"/>
      <c r="DO73" s="383"/>
      <c r="DP73" s="383"/>
      <c r="DQ73" s="383"/>
      <c r="DR73" s="383"/>
      <c r="DS73" s="383"/>
      <c r="DT73" s="383"/>
      <c r="DU73" s="383"/>
      <c r="DV73" s="383"/>
      <c r="DW73" s="383"/>
      <c r="DX73" s="383"/>
      <c r="DY73" s="383"/>
      <c r="DZ73" s="383"/>
      <c r="EA73" s="383"/>
      <c r="EB73" s="383"/>
      <c r="EC73" s="383"/>
      <c r="ED73" s="383"/>
      <c r="EE73" s="383"/>
      <c r="EF73" s="383"/>
      <c r="EG73" s="383"/>
      <c r="EH73" s="383"/>
      <c r="EI73" s="383"/>
      <c r="EJ73" s="383"/>
      <c r="EK73" s="383"/>
      <c r="EL73" s="383"/>
      <c r="EM73" s="383"/>
      <c r="EN73" s="383"/>
      <c r="EO73" s="383"/>
      <c r="EP73" s="383"/>
      <c r="EQ73" s="383"/>
      <c r="ER73" s="383"/>
      <c r="ES73" s="383"/>
      <c r="ET73" s="383"/>
      <c r="EU73" s="383"/>
      <c r="EV73" s="383"/>
      <c r="EW73" s="383"/>
      <c r="EX73" s="383"/>
      <c r="EY73" s="383"/>
      <c r="EZ73" s="383"/>
      <c r="FA73" s="383"/>
      <c r="FB73" s="383"/>
      <c r="FC73" s="383"/>
      <c r="FD73" s="383"/>
      <c r="FE73" s="383"/>
      <c r="FF73" s="383"/>
      <c r="FG73" s="383"/>
      <c r="FH73" s="383"/>
      <c r="FI73" s="383"/>
      <c r="FJ73" s="383"/>
      <c r="FK73" s="383"/>
      <c r="FL73" s="383"/>
      <c r="FM73" s="383"/>
      <c r="FN73" s="383"/>
      <c r="FO73" s="383"/>
      <c r="FP73" s="383"/>
      <c r="FQ73" s="383"/>
      <c r="FR73" s="383"/>
      <c r="FS73" s="383"/>
      <c r="FT73" s="383"/>
      <c r="FU73" s="383"/>
      <c r="FV73" s="383"/>
      <c r="FW73" s="383"/>
      <c r="FX73" s="383"/>
      <c r="FY73" s="383"/>
      <c r="FZ73" s="383"/>
      <c r="GA73" s="383"/>
      <c r="GB73" s="383"/>
      <c r="GC73" s="383"/>
      <c r="GD73" s="383"/>
      <c r="GE73" s="383"/>
      <c r="GF73" s="383"/>
      <c r="GG73" s="383"/>
      <c r="GH73" s="383"/>
      <c r="GI73" s="383"/>
      <c r="GJ73" s="383"/>
      <c r="GK73" s="383"/>
      <c r="GL73" s="383"/>
      <c r="GM73" s="383"/>
      <c r="GN73" s="383"/>
      <c r="GO73" s="383"/>
      <c r="GP73" s="383"/>
      <c r="GQ73" s="383"/>
      <c r="GR73" s="383"/>
      <c r="GS73" s="383"/>
      <c r="GT73" s="383"/>
      <c r="GU73" s="383"/>
      <c r="GV73" s="383"/>
      <c r="GW73" s="383"/>
      <c r="GX73" s="383"/>
      <c r="GY73" s="383"/>
      <c r="GZ73" s="383"/>
      <c r="HA73" s="383"/>
      <c r="HB73" s="383"/>
      <c r="HC73" s="383"/>
      <c r="HD73" s="383"/>
      <c r="HE73" s="383"/>
      <c r="HF73" s="383"/>
      <c r="HG73" s="383"/>
      <c r="HH73" s="383"/>
      <c r="HI73" s="383"/>
      <c r="HJ73" s="383"/>
      <c r="HK73" s="383"/>
      <c r="HL73" s="383"/>
      <c r="HM73" s="383"/>
      <c r="HN73" s="383"/>
      <c r="HO73" s="383"/>
      <c r="HP73" s="383"/>
      <c r="HQ73" s="383"/>
      <c r="HR73" s="383"/>
      <c r="HS73" s="383"/>
      <c r="HT73" s="383"/>
      <c r="HU73" s="383"/>
      <c r="HV73" s="383"/>
      <c r="HW73" s="383"/>
      <c r="HX73" s="383"/>
      <c r="HY73" s="383"/>
      <c r="HZ73" s="383"/>
      <c r="IA73" s="383"/>
      <c r="IB73" s="383"/>
      <c r="IC73" s="383"/>
      <c r="ID73" s="383"/>
      <c r="IE73" s="383"/>
      <c r="IF73" s="383"/>
      <c r="IG73" s="383"/>
      <c r="IH73" s="383"/>
      <c r="II73" s="383"/>
      <c r="IJ73" s="383"/>
      <c r="IK73" s="383"/>
      <c r="IL73" s="383"/>
      <c r="IM73" s="383"/>
      <c r="IN73" s="383"/>
      <c r="IO73" s="383"/>
      <c r="IP73" s="383"/>
      <c r="IQ73" s="383"/>
      <c r="IR73" s="383"/>
      <c r="IS73" s="383"/>
      <c r="IT73" s="383"/>
      <c r="IU73" s="383"/>
    </row>
    <row r="74" spans="1:255" s="310" customFormat="1" hidden="1" outlineLevel="1">
      <c r="A74" s="174"/>
      <c r="B74" s="336">
        <v>4</v>
      </c>
      <c r="C74" s="175"/>
      <c r="D74" s="168"/>
      <c r="E74" s="169"/>
      <c r="F74" s="172"/>
      <c r="G74" s="257"/>
      <c r="H74" s="170"/>
      <c r="I74" s="170"/>
      <c r="J74" s="170"/>
      <c r="K74" s="170"/>
      <c r="L74" s="170"/>
      <c r="M74" s="297"/>
      <c r="N74" s="170"/>
      <c r="O74" s="170"/>
      <c r="P74" s="297"/>
      <c r="Q74" s="195"/>
      <c r="R74" s="194"/>
      <c r="S74" s="382"/>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83"/>
      <c r="BC74" s="383"/>
      <c r="BD74" s="383"/>
      <c r="BE74" s="383"/>
      <c r="BF74" s="383"/>
      <c r="BG74" s="383"/>
      <c r="BH74" s="383"/>
      <c r="BI74" s="383"/>
      <c r="BJ74" s="383"/>
      <c r="BK74" s="383"/>
      <c r="BL74" s="383"/>
      <c r="BM74" s="383"/>
      <c r="BN74" s="383"/>
      <c r="BO74" s="383"/>
      <c r="BP74" s="383"/>
      <c r="BQ74" s="383"/>
      <c r="BR74" s="383"/>
      <c r="BS74" s="383"/>
      <c r="BT74" s="383"/>
      <c r="BU74" s="383"/>
      <c r="BV74" s="383"/>
      <c r="BW74" s="383"/>
      <c r="BX74" s="383"/>
      <c r="BY74" s="383"/>
      <c r="BZ74" s="383"/>
      <c r="CA74" s="383"/>
      <c r="CB74" s="383"/>
      <c r="CC74" s="383"/>
      <c r="CD74" s="383"/>
      <c r="CE74" s="383"/>
      <c r="CF74" s="383"/>
      <c r="CG74" s="383"/>
      <c r="CH74" s="383"/>
      <c r="CI74" s="383"/>
      <c r="CJ74" s="383"/>
      <c r="CK74" s="383"/>
      <c r="CL74" s="383"/>
      <c r="CM74" s="383"/>
      <c r="CN74" s="383"/>
      <c r="CO74" s="383"/>
      <c r="CP74" s="383"/>
      <c r="CQ74" s="383"/>
      <c r="CR74" s="383"/>
      <c r="CS74" s="383"/>
      <c r="CT74" s="383"/>
      <c r="CU74" s="383"/>
      <c r="CV74" s="383"/>
      <c r="CW74" s="383"/>
      <c r="CX74" s="383"/>
      <c r="CY74" s="383"/>
      <c r="CZ74" s="383"/>
      <c r="DA74" s="383"/>
      <c r="DB74" s="383"/>
      <c r="DC74" s="383"/>
      <c r="DD74" s="383"/>
      <c r="DE74" s="383"/>
      <c r="DF74" s="383"/>
      <c r="DG74" s="383"/>
      <c r="DH74" s="383"/>
      <c r="DI74" s="383"/>
      <c r="DJ74" s="383"/>
      <c r="DK74" s="383"/>
      <c r="DL74" s="383"/>
      <c r="DM74" s="383"/>
      <c r="DN74" s="383"/>
      <c r="DO74" s="383"/>
      <c r="DP74" s="383"/>
      <c r="DQ74" s="383"/>
      <c r="DR74" s="383"/>
      <c r="DS74" s="383"/>
      <c r="DT74" s="383"/>
      <c r="DU74" s="383"/>
      <c r="DV74" s="383"/>
      <c r="DW74" s="383"/>
      <c r="DX74" s="383"/>
      <c r="DY74" s="383"/>
      <c r="DZ74" s="383"/>
      <c r="EA74" s="383"/>
      <c r="EB74" s="383"/>
      <c r="EC74" s="383"/>
      <c r="ED74" s="383"/>
      <c r="EE74" s="383"/>
      <c r="EF74" s="383"/>
      <c r="EG74" s="383"/>
      <c r="EH74" s="383"/>
      <c r="EI74" s="383"/>
      <c r="EJ74" s="383"/>
      <c r="EK74" s="383"/>
      <c r="EL74" s="383"/>
      <c r="EM74" s="383"/>
      <c r="EN74" s="383"/>
      <c r="EO74" s="383"/>
      <c r="EP74" s="383"/>
      <c r="EQ74" s="383"/>
      <c r="ER74" s="383"/>
      <c r="ES74" s="383"/>
      <c r="ET74" s="383"/>
      <c r="EU74" s="383"/>
      <c r="EV74" s="383"/>
      <c r="EW74" s="383"/>
      <c r="EX74" s="383"/>
      <c r="EY74" s="383"/>
      <c r="EZ74" s="383"/>
      <c r="FA74" s="383"/>
      <c r="FB74" s="383"/>
      <c r="FC74" s="383"/>
      <c r="FD74" s="383"/>
      <c r="FE74" s="383"/>
      <c r="FF74" s="383"/>
      <c r="FG74" s="383"/>
      <c r="FH74" s="383"/>
      <c r="FI74" s="383"/>
      <c r="FJ74" s="383"/>
      <c r="FK74" s="383"/>
      <c r="FL74" s="383"/>
      <c r="FM74" s="383"/>
      <c r="FN74" s="383"/>
      <c r="FO74" s="383"/>
      <c r="FP74" s="383"/>
      <c r="FQ74" s="383"/>
      <c r="FR74" s="383"/>
      <c r="FS74" s="383"/>
      <c r="FT74" s="383"/>
      <c r="FU74" s="383"/>
      <c r="FV74" s="383"/>
      <c r="FW74" s="383"/>
      <c r="FX74" s="383"/>
      <c r="FY74" s="383"/>
      <c r="FZ74" s="383"/>
      <c r="GA74" s="383"/>
      <c r="GB74" s="383"/>
      <c r="GC74" s="383"/>
      <c r="GD74" s="383"/>
      <c r="GE74" s="383"/>
      <c r="GF74" s="383"/>
      <c r="GG74" s="383"/>
      <c r="GH74" s="383"/>
      <c r="GI74" s="383"/>
      <c r="GJ74" s="383"/>
      <c r="GK74" s="383"/>
      <c r="GL74" s="383"/>
      <c r="GM74" s="383"/>
      <c r="GN74" s="383"/>
      <c r="GO74" s="383"/>
      <c r="GP74" s="383"/>
      <c r="GQ74" s="383"/>
      <c r="GR74" s="383"/>
      <c r="GS74" s="383"/>
      <c r="GT74" s="383"/>
      <c r="GU74" s="383"/>
      <c r="GV74" s="383"/>
      <c r="GW74" s="383"/>
      <c r="GX74" s="383"/>
      <c r="GY74" s="383"/>
      <c r="GZ74" s="383"/>
      <c r="HA74" s="383"/>
      <c r="HB74" s="383"/>
      <c r="HC74" s="383"/>
      <c r="HD74" s="383"/>
      <c r="HE74" s="383"/>
      <c r="HF74" s="383"/>
      <c r="HG74" s="383"/>
      <c r="HH74" s="383"/>
      <c r="HI74" s="383"/>
      <c r="HJ74" s="383"/>
      <c r="HK74" s="383"/>
      <c r="HL74" s="383"/>
      <c r="HM74" s="383"/>
      <c r="HN74" s="383"/>
      <c r="HO74" s="383"/>
      <c r="HP74" s="383"/>
      <c r="HQ74" s="383"/>
      <c r="HR74" s="383"/>
      <c r="HS74" s="383"/>
      <c r="HT74" s="383"/>
      <c r="HU74" s="383"/>
      <c r="HV74" s="383"/>
      <c r="HW74" s="383"/>
      <c r="HX74" s="383"/>
      <c r="HY74" s="383"/>
      <c r="HZ74" s="383"/>
      <c r="IA74" s="383"/>
      <c r="IB74" s="383"/>
      <c r="IC74" s="383"/>
      <c r="ID74" s="383"/>
      <c r="IE74" s="383"/>
      <c r="IF74" s="383"/>
      <c r="IG74" s="383"/>
      <c r="IH74" s="383"/>
      <c r="II74" s="383"/>
      <c r="IJ74" s="383"/>
      <c r="IK74" s="383"/>
      <c r="IL74" s="383"/>
      <c r="IM74" s="383"/>
      <c r="IN74" s="383"/>
      <c r="IO74" s="383"/>
      <c r="IP74" s="383"/>
      <c r="IQ74" s="383"/>
      <c r="IR74" s="383"/>
      <c r="IS74" s="383"/>
      <c r="IT74" s="383"/>
      <c r="IU74" s="383"/>
    </row>
    <row r="75" spans="1:255" s="310" customFormat="1" hidden="1" outlineLevel="1">
      <c r="A75" s="174"/>
      <c r="B75" s="336">
        <v>5</v>
      </c>
      <c r="C75" s="175"/>
      <c r="D75" s="168"/>
      <c r="E75" s="169"/>
      <c r="F75" s="169"/>
      <c r="G75" s="257"/>
      <c r="H75" s="170"/>
      <c r="I75" s="170"/>
      <c r="J75" s="170"/>
      <c r="K75" s="170"/>
      <c r="L75" s="170"/>
      <c r="M75" s="297"/>
      <c r="N75" s="170"/>
      <c r="O75" s="170"/>
      <c r="P75" s="297"/>
      <c r="Q75" s="195"/>
      <c r="R75" s="194"/>
      <c r="S75" s="382"/>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83"/>
      <c r="BC75" s="383"/>
      <c r="BD75" s="383"/>
      <c r="BE75" s="383"/>
      <c r="BF75" s="383"/>
      <c r="BG75" s="383"/>
      <c r="BH75" s="383"/>
      <c r="BI75" s="383"/>
      <c r="BJ75" s="383"/>
      <c r="BK75" s="383"/>
      <c r="BL75" s="383"/>
      <c r="BM75" s="383"/>
      <c r="BN75" s="383"/>
      <c r="BO75" s="383"/>
      <c r="BP75" s="383"/>
      <c r="BQ75" s="383"/>
      <c r="BR75" s="383"/>
      <c r="BS75" s="383"/>
      <c r="BT75" s="383"/>
      <c r="BU75" s="383"/>
      <c r="BV75" s="383"/>
      <c r="BW75" s="383"/>
      <c r="BX75" s="383"/>
      <c r="BY75" s="383"/>
      <c r="BZ75" s="383"/>
      <c r="CA75" s="383"/>
      <c r="CB75" s="383"/>
      <c r="CC75" s="383"/>
      <c r="CD75" s="383"/>
      <c r="CE75" s="383"/>
      <c r="CF75" s="383"/>
      <c r="CG75" s="383"/>
      <c r="CH75" s="383"/>
      <c r="CI75" s="383"/>
      <c r="CJ75" s="383"/>
      <c r="CK75" s="383"/>
      <c r="CL75" s="383"/>
      <c r="CM75" s="383"/>
      <c r="CN75" s="383"/>
      <c r="CO75" s="383"/>
      <c r="CP75" s="383"/>
      <c r="CQ75" s="383"/>
      <c r="CR75" s="383"/>
      <c r="CS75" s="383"/>
      <c r="CT75" s="383"/>
      <c r="CU75" s="383"/>
      <c r="CV75" s="383"/>
      <c r="CW75" s="383"/>
      <c r="CX75" s="383"/>
      <c r="CY75" s="383"/>
      <c r="CZ75" s="383"/>
      <c r="DA75" s="383"/>
      <c r="DB75" s="383"/>
      <c r="DC75" s="383"/>
      <c r="DD75" s="383"/>
      <c r="DE75" s="383"/>
      <c r="DF75" s="383"/>
      <c r="DG75" s="383"/>
      <c r="DH75" s="383"/>
      <c r="DI75" s="383"/>
      <c r="DJ75" s="383"/>
      <c r="DK75" s="383"/>
      <c r="DL75" s="383"/>
      <c r="DM75" s="383"/>
      <c r="DN75" s="383"/>
      <c r="DO75" s="383"/>
      <c r="DP75" s="383"/>
      <c r="DQ75" s="383"/>
      <c r="DR75" s="383"/>
      <c r="DS75" s="383"/>
      <c r="DT75" s="383"/>
      <c r="DU75" s="383"/>
      <c r="DV75" s="383"/>
      <c r="DW75" s="383"/>
      <c r="DX75" s="383"/>
      <c r="DY75" s="383"/>
      <c r="DZ75" s="383"/>
      <c r="EA75" s="383"/>
      <c r="EB75" s="383"/>
      <c r="EC75" s="383"/>
      <c r="ED75" s="383"/>
      <c r="EE75" s="383"/>
      <c r="EF75" s="383"/>
      <c r="EG75" s="383"/>
      <c r="EH75" s="383"/>
      <c r="EI75" s="383"/>
      <c r="EJ75" s="383"/>
      <c r="EK75" s="383"/>
      <c r="EL75" s="383"/>
      <c r="EM75" s="383"/>
      <c r="EN75" s="383"/>
      <c r="EO75" s="383"/>
      <c r="EP75" s="383"/>
      <c r="EQ75" s="383"/>
      <c r="ER75" s="383"/>
      <c r="ES75" s="383"/>
      <c r="ET75" s="383"/>
      <c r="EU75" s="383"/>
      <c r="EV75" s="383"/>
      <c r="EW75" s="383"/>
      <c r="EX75" s="383"/>
      <c r="EY75" s="383"/>
      <c r="EZ75" s="383"/>
      <c r="FA75" s="383"/>
      <c r="FB75" s="383"/>
      <c r="FC75" s="383"/>
      <c r="FD75" s="383"/>
      <c r="FE75" s="383"/>
      <c r="FF75" s="383"/>
      <c r="FG75" s="383"/>
      <c r="FH75" s="383"/>
      <c r="FI75" s="383"/>
      <c r="FJ75" s="383"/>
      <c r="FK75" s="383"/>
      <c r="FL75" s="383"/>
      <c r="FM75" s="383"/>
      <c r="FN75" s="383"/>
      <c r="FO75" s="383"/>
      <c r="FP75" s="383"/>
      <c r="FQ75" s="383"/>
      <c r="FR75" s="383"/>
      <c r="FS75" s="383"/>
      <c r="FT75" s="383"/>
      <c r="FU75" s="383"/>
      <c r="FV75" s="383"/>
      <c r="FW75" s="383"/>
      <c r="FX75" s="383"/>
      <c r="FY75" s="383"/>
      <c r="FZ75" s="383"/>
      <c r="GA75" s="383"/>
      <c r="GB75" s="383"/>
      <c r="GC75" s="383"/>
      <c r="GD75" s="383"/>
      <c r="GE75" s="383"/>
      <c r="GF75" s="383"/>
      <c r="GG75" s="383"/>
      <c r="GH75" s="383"/>
      <c r="GI75" s="383"/>
      <c r="GJ75" s="383"/>
      <c r="GK75" s="383"/>
      <c r="GL75" s="383"/>
      <c r="GM75" s="383"/>
      <c r="GN75" s="383"/>
      <c r="GO75" s="383"/>
      <c r="GP75" s="383"/>
      <c r="GQ75" s="383"/>
      <c r="GR75" s="383"/>
      <c r="GS75" s="383"/>
      <c r="GT75" s="383"/>
      <c r="GU75" s="383"/>
      <c r="GV75" s="383"/>
      <c r="GW75" s="383"/>
      <c r="GX75" s="383"/>
      <c r="GY75" s="383"/>
      <c r="GZ75" s="383"/>
      <c r="HA75" s="383"/>
      <c r="HB75" s="383"/>
      <c r="HC75" s="383"/>
      <c r="HD75" s="383"/>
      <c r="HE75" s="383"/>
      <c r="HF75" s="383"/>
      <c r="HG75" s="383"/>
      <c r="HH75" s="383"/>
      <c r="HI75" s="383"/>
      <c r="HJ75" s="383"/>
      <c r="HK75" s="383"/>
      <c r="HL75" s="383"/>
      <c r="HM75" s="383"/>
      <c r="HN75" s="383"/>
      <c r="HO75" s="383"/>
      <c r="HP75" s="383"/>
      <c r="HQ75" s="383"/>
      <c r="HR75" s="383"/>
      <c r="HS75" s="383"/>
      <c r="HT75" s="383"/>
      <c r="HU75" s="383"/>
      <c r="HV75" s="383"/>
      <c r="HW75" s="383"/>
      <c r="HX75" s="383"/>
      <c r="HY75" s="383"/>
      <c r="HZ75" s="383"/>
      <c r="IA75" s="383"/>
      <c r="IB75" s="383"/>
      <c r="IC75" s="383"/>
      <c r="ID75" s="383"/>
      <c r="IE75" s="383"/>
      <c r="IF75" s="383"/>
      <c r="IG75" s="383"/>
      <c r="IH75" s="383"/>
      <c r="II75" s="383"/>
      <c r="IJ75" s="383"/>
      <c r="IK75" s="383"/>
      <c r="IL75" s="383"/>
      <c r="IM75" s="383"/>
      <c r="IN75" s="383"/>
      <c r="IO75" s="383"/>
      <c r="IP75" s="383"/>
      <c r="IQ75" s="383"/>
      <c r="IR75" s="383"/>
      <c r="IS75" s="383"/>
      <c r="IT75" s="383"/>
      <c r="IU75" s="383"/>
    </row>
    <row r="76" spans="1:255" s="310" customFormat="1" hidden="1" outlineLevel="1">
      <c r="A76" s="174"/>
      <c r="B76" s="336">
        <v>6</v>
      </c>
      <c r="C76" s="175"/>
      <c r="D76" s="168"/>
      <c r="E76" s="169"/>
      <c r="F76" s="169"/>
      <c r="G76" s="257"/>
      <c r="H76" s="170"/>
      <c r="I76" s="170"/>
      <c r="J76" s="170"/>
      <c r="K76" s="170"/>
      <c r="L76" s="170"/>
      <c r="M76" s="279"/>
      <c r="N76" s="170"/>
      <c r="O76" s="170"/>
      <c r="P76" s="279"/>
      <c r="Q76" s="192"/>
      <c r="R76" s="194"/>
      <c r="S76" s="382"/>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83"/>
      <c r="BC76" s="383"/>
      <c r="BD76" s="383"/>
      <c r="BE76" s="383"/>
      <c r="BF76" s="383"/>
      <c r="BG76" s="383"/>
      <c r="BH76" s="383"/>
      <c r="BI76" s="383"/>
      <c r="BJ76" s="383"/>
      <c r="BK76" s="383"/>
      <c r="BL76" s="383"/>
      <c r="BM76" s="383"/>
      <c r="BN76" s="383"/>
      <c r="BO76" s="383"/>
      <c r="BP76" s="383"/>
      <c r="BQ76" s="383"/>
      <c r="BR76" s="383"/>
      <c r="BS76" s="383"/>
      <c r="BT76" s="383"/>
      <c r="BU76" s="383"/>
      <c r="BV76" s="383"/>
      <c r="BW76" s="383"/>
      <c r="BX76" s="383"/>
      <c r="BY76" s="383"/>
      <c r="BZ76" s="383"/>
      <c r="CA76" s="383"/>
      <c r="CB76" s="383"/>
      <c r="CC76" s="383"/>
      <c r="CD76" s="383"/>
      <c r="CE76" s="383"/>
      <c r="CF76" s="383"/>
      <c r="CG76" s="383"/>
      <c r="CH76" s="383"/>
      <c r="CI76" s="383"/>
      <c r="CJ76" s="383"/>
      <c r="CK76" s="383"/>
      <c r="CL76" s="383"/>
      <c r="CM76" s="383"/>
      <c r="CN76" s="383"/>
      <c r="CO76" s="383"/>
      <c r="CP76" s="383"/>
      <c r="CQ76" s="383"/>
      <c r="CR76" s="383"/>
      <c r="CS76" s="383"/>
      <c r="CT76" s="383"/>
      <c r="CU76" s="383"/>
      <c r="CV76" s="383"/>
      <c r="CW76" s="383"/>
      <c r="CX76" s="383"/>
      <c r="CY76" s="383"/>
      <c r="CZ76" s="383"/>
      <c r="DA76" s="383"/>
      <c r="DB76" s="383"/>
      <c r="DC76" s="383"/>
      <c r="DD76" s="383"/>
      <c r="DE76" s="383"/>
      <c r="DF76" s="383"/>
      <c r="DG76" s="383"/>
      <c r="DH76" s="383"/>
      <c r="DI76" s="383"/>
      <c r="DJ76" s="383"/>
      <c r="DK76" s="383"/>
      <c r="DL76" s="383"/>
      <c r="DM76" s="383"/>
      <c r="DN76" s="383"/>
      <c r="DO76" s="383"/>
      <c r="DP76" s="383"/>
      <c r="DQ76" s="383"/>
      <c r="DR76" s="383"/>
      <c r="DS76" s="383"/>
      <c r="DT76" s="383"/>
      <c r="DU76" s="383"/>
      <c r="DV76" s="383"/>
      <c r="DW76" s="383"/>
      <c r="DX76" s="383"/>
      <c r="DY76" s="383"/>
      <c r="DZ76" s="383"/>
      <c r="EA76" s="383"/>
      <c r="EB76" s="383"/>
      <c r="EC76" s="383"/>
      <c r="ED76" s="383"/>
      <c r="EE76" s="383"/>
      <c r="EF76" s="383"/>
      <c r="EG76" s="383"/>
      <c r="EH76" s="383"/>
      <c r="EI76" s="383"/>
      <c r="EJ76" s="383"/>
      <c r="EK76" s="383"/>
      <c r="EL76" s="383"/>
      <c r="EM76" s="383"/>
      <c r="EN76" s="383"/>
      <c r="EO76" s="383"/>
      <c r="EP76" s="383"/>
      <c r="EQ76" s="383"/>
      <c r="ER76" s="383"/>
      <c r="ES76" s="383"/>
      <c r="ET76" s="383"/>
      <c r="EU76" s="383"/>
      <c r="EV76" s="383"/>
      <c r="EW76" s="383"/>
      <c r="EX76" s="383"/>
      <c r="EY76" s="383"/>
      <c r="EZ76" s="383"/>
      <c r="FA76" s="383"/>
      <c r="FB76" s="383"/>
      <c r="FC76" s="383"/>
      <c r="FD76" s="383"/>
      <c r="FE76" s="383"/>
      <c r="FF76" s="383"/>
      <c r="FG76" s="383"/>
      <c r="FH76" s="383"/>
      <c r="FI76" s="383"/>
      <c r="FJ76" s="383"/>
      <c r="FK76" s="383"/>
      <c r="FL76" s="383"/>
      <c r="FM76" s="383"/>
      <c r="FN76" s="383"/>
      <c r="FO76" s="383"/>
      <c r="FP76" s="383"/>
      <c r="FQ76" s="383"/>
      <c r="FR76" s="383"/>
      <c r="FS76" s="383"/>
      <c r="FT76" s="383"/>
      <c r="FU76" s="383"/>
      <c r="FV76" s="383"/>
      <c r="FW76" s="383"/>
      <c r="FX76" s="383"/>
      <c r="FY76" s="383"/>
      <c r="FZ76" s="383"/>
      <c r="GA76" s="383"/>
      <c r="GB76" s="383"/>
      <c r="GC76" s="383"/>
      <c r="GD76" s="383"/>
      <c r="GE76" s="383"/>
      <c r="GF76" s="383"/>
      <c r="GG76" s="383"/>
      <c r="GH76" s="383"/>
      <c r="GI76" s="383"/>
      <c r="GJ76" s="383"/>
      <c r="GK76" s="383"/>
      <c r="GL76" s="383"/>
      <c r="GM76" s="383"/>
      <c r="GN76" s="383"/>
      <c r="GO76" s="383"/>
      <c r="GP76" s="383"/>
      <c r="GQ76" s="383"/>
      <c r="GR76" s="383"/>
      <c r="GS76" s="383"/>
      <c r="GT76" s="383"/>
      <c r="GU76" s="383"/>
      <c r="GV76" s="383"/>
      <c r="GW76" s="383"/>
      <c r="GX76" s="383"/>
      <c r="GY76" s="383"/>
      <c r="GZ76" s="383"/>
      <c r="HA76" s="383"/>
      <c r="HB76" s="383"/>
      <c r="HC76" s="383"/>
      <c r="HD76" s="383"/>
      <c r="HE76" s="383"/>
      <c r="HF76" s="383"/>
      <c r="HG76" s="383"/>
      <c r="HH76" s="383"/>
      <c r="HI76" s="383"/>
      <c r="HJ76" s="383"/>
      <c r="HK76" s="383"/>
      <c r="HL76" s="383"/>
      <c r="HM76" s="383"/>
      <c r="HN76" s="383"/>
      <c r="HO76" s="383"/>
      <c r="HP76" s="383"/>
      <c r="HQ76" s="383"/>
      <c r="HR76" s="383"/>
      <c r="HS76" s="383"/>
      <c r="HT76" s="383"/>
      <c r="HU76" s="383"/>
      <c r="HV76" s="383"/>
      <c r="HW76" s="383"/>
      <c r="HX76" s="383"/>
      <c r="HY76" s="383"/>
      <c r="HZ76" s="383"/>
      <c r="IA76" s="383"/>
      <c r="IB76" s="383"/>
      <c r="IC76" s="383"/>
      <c r="ID76" s="383"/>
      <c r="IE76" s="383"/>
      <c r="IF76" s="383"/>
      <c r="IG76" s="383"/>
      <c r="IH76" s="383"/>
      <c r="II76" s="383"/>
      <c r="IJ76" s="383"/>
      <c r="IK76" s="383"/>
      <c r="IL76" s="383"/>
      <c r="IM76" s="383"/>
      <c r="IN76" s="383"/>
      <c r="IO76" s="383"/>
      <c r="IP76" s="383"/>
      <c r="IQ76" s="383"/>
      <c r="IR76" s="383"/>
      <c r="IS76" s="383"/>
      <c r="IT76" s="383"/>
      <c r="IU76" s="383"/>
    </row>
    <row r="77" spans="1:255" s="310" customFormat="1" hidden="1" outlineLevel="1">
      <c r="A77" s="174"/>
      <c r="B77" s="336">
        <v>7</v>
      </c>
      <c r="C77" s="175"/>
      <c r="D77" s="168"/>
      <c r="E77" s="169"/>
      <c r="F77" s="169"/>
      <c r="G77" s="257"/>
      <c r="H77" s="170"/>
      <c r="I77" s="170"/>
      <c r="J77" s="170"/>
      <c r="K77" s="170"/>
      <c r="L77" s="170"/>
      <c r="M77" s="297"/>
      <c r="N77" s="170"/>
      <c r="O77" s="170"/>
      <c r="P77" s="297"/>
      <c r="Q77" s="195"/>
      <c r="R77" s="194"/>
      <c r="S77" s="382"/>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c r="CS77" s="383"/>
      <c r="CT77" s="383"/>
      <c r="CU77" s="383"/>
      <c r="CV77" s="383"/>
      <c r="CW77" s="383"/>
      <c r="CX77" s="383"/>
      <c r="CY77" s="383"/>
      <c r="CZ77" s="383"/>
      <c r="DA77" s="383"/>
      <c r="DB77" s="383"/>
      <c r="DC77" s="383"/>
      <c r="DD77" s="383"/>
      <c r="DE77" s="383"/>
      <c r="DF77" s="383"/>
      <c r="DG77" s="383"/>
      <c r="DH77" s="383"/>
      <c r="DI77" s="383"/>
      <c r="DJ77" s="383"/>
      <c r="DK77" s="383"/>
      <c r="DL77" s="383"/>
      <c r="DM77" s="383"/>
      <c r="DN77" s="383"/>
      <c r="DO77" s="383"/>
      <c r="DP77" s="383"/>
      <c r="DQ77" s="383"/>
      <c r="DR77" s="383"/>
      <c r="DS77" s="383"/>
      <c r="DT77" s="383"/>
      <c r="DU77" s="383"/>
      <c r="DV77" s="383"/>
      <c r="DW77" s="383"/>
      <c r="DX77" s="383"/>
      <c r="DY77" s="383"/>
      <c r="DZ77" s="383"/>
      <c r="EA77" s="383"/>
      <c r="EB77" s="383"/>
      <c r="EC77" s="383"/>
      <c r="ED77" s="383"/>
      <c r="EE77" s="383"/>
      <c r="EF77" s="383"/>
      <c r="EG77" s="383"/>
      <c r="EH77" s="383"/>
      <c r="EI77" s="383"/>
      <c r="EJ77" s="383"/>
      <c r="EK77" s="383"/>
      <c r="EL77" s="383"/>
      <c r="EM77" s="383"/>
      <c r="EN77" s="383"/>
      <c r="EO77" s="383"/>
      <c r="EP77" s="383"/>
      <c r="EQ77" s="383"/>
      <c r="ER77" s="383"/>
      <c r="ES77" s="383"/>
      <c r="ET77" s="383"/>
      <c r="EU77" s="383"/>
      <c r="EV77" s="383"/>
      <c r="EW77" s="383"/>
      <c r="EX77" s="383"/>
      <c r="EY77" s="383"/>
      <c r="EZ77" s="383"/>
      <c r="FA77" s="383"/>
      <c r="FB77" s="383"/>
      <c r="FC77" s="383"/>
      <c r="FD77" s="383"/>
      <c r="FE77" s="383"/>
      <c r="FF77" s="383"/>
      <c r="FG77" s="383"/>
      <c r="FH77" s="383"/>
      <c r="FI77" s="383"/>
      <c r="FJ77" s="383"/>
      <c r="FK77" s="383"/>
      <c r="FL77" s="383"/>
      <c r="FM77" s="383"/>
      <c r="FN77" s="383"/>
      <c r="FO77" s="383"/>
      <c r="FP77" s="383"/>
      <c r="FQ77" s="383"/>
      <c r="FR77" s="383"/>
      <c r="FS77" s="383"/>
      <c r="FT77" s="383"/>
      <c r="FU77" s="383"/>
      <c r="FV77" s="383"/>
      <c r="FW77" s="383"/>
      <c r="FX77" s="383"/>
      <c r="FY77" s="383"/>
      <c r="FZ77" s="383"/>
      <c r="GA77" s="383"/>
      <c r="GB77" s="383"/>
      <c r="GC77" s="383"/>
      <c r="GD77" s="383"/>
      <c r="GE77" s="383"/>
      <c r="GF77" s="383"/>
      <c r="GG77" s="383"/>
      <c r="GH77" s="383"/>
      <c r="GI77" s="383"/>
      <c r="GJ77" s="383"/>
      <c r="GK77" s="383"/>
      <c r="GL77" s="383"/>
      <c r="GM77" s="383"/>
      <c r="GN77" s="383"/>
      <c r="GO77" s="383"/>
      <c r="GP77" s="383"/>
      <c r="GQ77" s="383"/>
      <c r="GR77" s="383"/>
      <c r="GS77" s="383"/>
      <c r="GT77" s="383"/>
      <c r="GU77" s="383"/>
      <c r="GV77" s="383"/>
      <c r="GW77" s="383"/>
      <c r="GX77" s="383"/>
      <c r="GY77" s="383"/>
      <c r="GZ77" s="383"/>
      <c r="HA77" s="383"/>
      <c r="HB77" s="383"/>
      <c r="HC77" s="383"/>
      <c r="HD77" s="383"/>
      <c r="HE77" s="383"/>
      <c r="HF77" s="383"/>
      <c r="HG77" s="383"/>
      <c r="HH77" s="383"/>
      <c r="HI77" s="383"/>
      <c r="HJ77" s="383"/>
      <c r="HK77" s="383"/>
      <c r="HL77" s="383"/>
      <c r="HM77" s="383"/>
      <c r="HN77" s="383"/>
      <c r="HO77" s="383"/>
      <c r="HP77" s="383"/>
      <c r="HQ77" s="383"/>
      <c r="HR77" s="383"/>
      <c r="HS77" s="383"/>
      <c r="HT77" s="383"/>
      <c r="HU77" s="383"/>
      <c r="HV77" s="383"/>
      <c r="HW77" s="383"/>
      <c r="HX77" s="383"/>
      <c r="HY77" s="383"/>
      <c r="HZ77" s="383"/>
      <c r="IA77" s="383"/>
      <c r="IB77" s="383"/>
      <c r="IC77" s="383"/>
      <c r="ID77" s="383"/>
      <c r="IE77" s="383"/>
      <c r="IF77" s="383"/>
      <c r="IG77" s="383"/>
      <c r="IH77" s="383"/>
      <c r="II77" s="383"/>
      <c r="IJ77" s="383"/>
      <c r="IK77" s="383"/>
      <c r="IL77" s="383"/>
      <c r="IM77" s="383"/>
      <c r="IN77" s="383"/>
      <c r="IO77" s="383"/>
      <c r="IP77" s="383"/>
      <c r="IQ77" s="383"/>
      <c r="IR77" s="383"/>
      <c r="IS77" s="383"/>
      <c r="IT77" s="383"/>
      <c r="IU77" s="383"/>
    </row>
    <row r="78" spans="1:255"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c r="CS78" s="383"/>
      <c r="CT78" s="383"/>
      <c r="CU78" s="383"/>
      <c r="CV78" s="383"/>
      <c r="CW78" s="383"/>
      <c r="CX78" s="383"/>
      <c r="CY78" s="383"/>
      <c r="CZ78" s="383"/>
      <c r="DA78" s="383"/>
      <c r="DB78" s="383"/>
      <c r="DC78" s="383"/>
      <c r="DD78" s="383"/>
      <c r="DE78" s="383"/>
      <c r="DF78" s="383"/>
      <c r="DG78" s="383"/>
      <c r="DH78" s="383"/>
      <c r="DI78" s="383"/>
      <c r="DJ78" s="383"/>
      <c r="DK78" s="383"/>
      <c r="DL78" s="383"/>
      <c r="DM78" s="383"/>
      <c r="DN78" s="383"/>
      <c r="DO78" s="383"/>
      <c r="DP78" s="383"/>
      <c r="DQ78" s="383"/>
      <c r="DR78" s="383"/>
      <c r="DS78" s="383"/>
      <c r="DT78" s="383"/>
      <c r="DU78" s="383"/>
      <c r="DV78" s="383"/>
      <c r="DW78" s="383"/>
      <c r="DX78" s="383"/>
      <c r="DY78" s="383"/>
      <c r="DZ78" s="383"/>
      <c r="EA78" s="383"/>
      <c r="EB78" s="383"/>
      <c r="EC78" s="383"/>
      <c r="ED78" s="383"/>
      <c r="EE78" s="383"/>
      <c r="EF78" s="383"/>
      <c r="EG78" s="383"/>
      <c r="EH78" s="383"/>
      <c r="EI78" s="383"/>
      <c r="EJ78" s="383"/>
      <c r="EK78" s="383"/>
      <c r="EL78" s="383"/>
      <c r="EM78" s="383"/>
      <c r="EN78" s="383"/>
      <c r="EO78" s="383"/>
      <c r="EP78" s="383"/>
      <c r="EQ78" s="383"/>
      <c r="ER78" s="383"/>
      <c r="ES78" s="383"/>
      <c r="ET78" s="383"/>
      <c r="EU78" s="383"/>
      <c r="EV78" s="383"/>
      <c r="EW78" s="383"/>
      <c r="EX78" s="383"/>
      <c r="EY78" s="383"/>
      <c r="EZ78" s="383"/>
      <c r="FA78" s="383"/>
      <c r="FB78" s="383"/>
      <c r="FC78" s="383"/>
      <c r="FD78" s="383"/>
      <c r="FE78" s="383"/>
      <c r="FF78" s="383"/>
      <c r="FG78" s="383"/>
      <c r="FH78" s="383"/>
      <c r="FI78" s="383"/>
      <c r="FJ78" s="383"/>
      <c r="FK78" s="383"/>
      <c r="FL78" s="383"/>
      <c r="FM78" s="383"/>
      <c r="FN78" s="383"/>
      <c r="FO78" s="383"/>
      <c r="FP78" s="383"/>
      <c r="FQ78" s="383"/>
      <c r="FR78" s="383"/>
      <c r="FS78" s="383"/>
      <c r="FT78" s="383"/>
      <c r="FU78" s="383"/>
      <c r="FV78" s="383"/>
      <c r="FW78" s="383"/>
      <c r="FX78" s="383"/>
      <c r="FY78" s="383"/>
      <c r="FZ78" s="383"/>
      <c r="GA78" s="383"/>
      <c r="GB78" s="383"/>
      <c r="GC78" s="383"/>
      <c r="GD78" s="383"/>
      <c r="GE78" s="383"/>
      <c r="GF78" s="383"/>
      <c r="GG78" s="383"/>
      <c r="GH78" s="383"/>
      <c r="GI78" s="383"/>
      <c r="GJ78" s="383"/>
      <c r="GK78" s="383"/>
      <c r="GL78" s="383"/>
      <c r="GM78" s="383"/>
      <c r="GN78" s="383"/>
      <c r="GO78" s="383"/>
      <c r="GP78" s="383"/>
      <c r="GQ78" s="383"/>
      <c r="GR78" s="383"/>
      <c r="GS78" s="383"/>
      <c r="GT78" s="383"/>
      <c r="GU78" s="383"/>
      <c r="GV78" s="383"/>
      <c r="GW78" s="383"/>
      <c r="GX78" s="383"/>
      <c r="GY78" s="383"/>
      <c r="GZ78" s="383"/>
      <c r="HA78" s="383"/>
      <c r="HB78" s="383"/>
      <c r="HC78" s="383"/>
      <c r="HD78" s="383"/>
      <c r="HE78" s="383"/>
      <c r="HF78" s="383"/>
      <c r="HG78" s="383"/>
      <c r="HH78" s="383"/>
      <c r="HI78" s="383"/>
      <c r="HJ78" s="383"/>
      <c r="HK78" s="383"/>
      <c r="HL78" s="383"/>
      <c r="HM78" s="383"/>
      <c r="HN78" s="383"/>
      <c r="HO78" s="383"/>
      <c r="HP78" s="383"/>
      <c r="HQ78" s="383"/>
      <c r="HR78" s="383"/>
      <c r="HS78" s="383"/>
      <c r="HT78" s="383"/>
      <c r="HU78" s="383"/>
      <c r="HV78" s="383"/>
      <c r="HW78" s="383"/>
      <c r="HX78" s="383"/>
      <c r="HY78" s="383"/>
      <c r="HZ78" s="383"/>
      <c r="IA78" s="383"/>
      <c r="IB78" s="383"/>
      <c r="IC78" s="383"/>
      <c r="ID78" s="383"/>
      <c r="IE78" s="383"/>
      <c r="IF78" s="383"/>
      <c r="IG78" s="383"/>
      <c r="IH78" s="383"/>
      <c r="II78" s="383"/>
      <c r="IJ78" s="383"/>
      <c r="IK78" s="383"/>
      <c r="IL78" s="383"/>
      <c r="IM78" s="383"/>
      <c r="IN78" s="383"/>
      <c r="IO78" s="383"/>
      <c r="IP78" s="383"/>
      <c r="IQ78" s="383"/>
      <c r="IR78" s="383"/>
      <c r="IS78" s="383"/>
      <c r="IT78" s="383"/>
      <c r="IU78" s="383"/>
    </row>
    <row r="79" spans="1:255" s="309" customFormat="1" ht="20.25" collapsed="1">
      <c r="A79" s="250"/>
      <c r="B79" s="358" t="s">
        <v>375</v>
      </c>
      <c r="C79" s="360" t="s">
        <v>1114</v>
      </c>
      <c r="D79" s="293"/>
      <c r="E79" s="294"/>
      <c r="F79" s="294"/>
      <c r="G79" s="29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95"/>
      <c r="Q79" s="443" t="str">
        <f>IF(COUNTA(Q82:Q90)=0,"",COUNTA(Q82:Q90))</f>
        <v/>
      </c>
      <c r="R79" s="229"/>
      <c r="S79" s="351">
        <f>IF(R79=Instructions!$B$25,Instructions!$C$25,IF(R79=Instructions!$B$26,Instructions!$C$26,IF(R79=Instructions!$B$27,Instructions!$C$27,0)))</f>
        <v>0</v>
      </c>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79"/>
      <c r="CP79" s="379"/>
      <c r="CQ79" s="379"/>
      <c r="CR79" s="379"/>
      <c r="CS79" s="379"/>
      <c r="CT79" s="379"/>
      <c r="CU79" s="379"/>
      <c r="CV79" s="379"/>
      <c r="CW79" s="379"/>
      <c r="CX79" s="379"/>
      <c r="CY79" s="379"/>
      <c r="CZ79" s="379"/>
      <c r="DA79" s="379"/>
      <c r="DB79" s="379"/>
      <c r="DC79" s="379"/>
      <c r="DD79" s="379"/>
      <c r="DE79" s="379"/>
      <c r="DF79" s="379"/>
      <c r="DG79" s="379"/>
      <c r="DH79" s="379"/>
      <c r="DI79" s="379"/>
      <c r="DJ79" s="379"/>
      <c r="DK79" s="379"/>
      <c r="DL79" s="379"/>
      <c r="DM79" s="379"/>
      <c r="DN79" s="379"/>
      <c r="DO79" s="379"/>
      <c r="DP79" s="379"/>
      <c r="DQ79" s="379"/>
      <c r="DR79" s="379"/>
      <c r="DS79" s="379"/>
      <c r="DT79" s="379"/>
      <c r="DU79" s="379"/>
      <c r="DV79" s="379"/>
      <c r="DW79" s="379"/>
      <c r="DX79" s="379"/>
      <c r="DY79" s="379"/>
      <c r="DZ79" s="379"/>
      <c r="EA79" s="379"/>
      <c r="EB79" s="379"/>
      <c r="EC79" s="379"/>
      <c r="ED79" s="379"/>
      <c r="EE79" s="379"/>
      <c r="EF79" s="379"/>
      <c r="EG79" s="379"/>
      <c r="EH79" s="379"/>
      <c r="EI79" s="379"/>
      <c r="EJ79" s="379"/>
      <c r="EK79" s="379"/>
      <c r="EL79" s="379"/>
      <c r="EM79" s="379"/>
      <c r="EN79" s="379"/>
      <c r="EO79" s="379"/>
      <c r="EP79" s="379"/>
      <c r="EQ79" s="379"/>
      <c r="ER79" s="379"/>
      <c r="ES79" s="379"/>
      <c r="ET79" s="379"/>
      <c r="EU79" s="379"/>
      <c r="EV79" s="379"/>
      <c r="EW79" s="379"/>
      <c r="EX79" s="379"/>
      <c r="EY79" s="379"/>
      <c r="EZ79" s="379"/>
      <c r="FA79" s="379"/>
      <c r="FB79" s="379"/>
      <c r="FC79" s="379"/>
      <c r="FD79" s="379"/>
      <c r="FE79" s="379"/>
      <c r="FF79" s="379"/>
      <c r="FG79" s="379"/>
      <c r="FH79" s="379"/>
      <c r="FI79" s="379"/>
      <c r="FJ79" s="379"/>
      <c r="FK79" s="379"/>
      <c r="FL79" s="379"/>
      <c r="FM79" s="379"/>
      <c r="FN79" s="379"/>
      <c r="FO79" s="379"/>
      <c r="FP79" s="379"/>
      <c r="FQ79" s="379"/>
      <c r="FR79" s="379"/>
      <c r="FS79" s="379"/>
      <c r="FT79" s="379"/>
      <c r="FU79" s="379"/>
      <c r="FV79" s="379"/>
      <c r="FW79" s="379"/>
      <c r="FX79" s="379"/>
      <c r="FY79" s="379"/>
      <c r="FZ79" s="379"/>
      <c r="GA79" s="379"/>
      <c r="GB79" s="379"/>
      <c r="GC79" s="379"/>
      <c r="GD79" s="379"/>
      <c r="GE79" s="379"/>
      <c r="GF79" s="379"/>
      <c r="GG79" s="379"/>
      <c r="GH79" s="379"/>
      <c r="GI79" s="379"/>
      <c r="GJ79" s="379"/>
      <c r="GK79" s="379"/>
      <c r="GL79" s="379"/>
      <c r="GM79" s="379"/>
      <c r="GN79" s="379"/>
      <c r="GO79" s="379"/>
      <c r="GP79" s="379"/>
      <c r="GQ79" s="379"/>
      <c r="GR79" s="379"/>
      <c r="GS79" s="379"/>
      <c r="GT79" s="379"/>
      <c r="GU79" s="379"/>
      <c r="GV79" s="379"/>
      <c r="GW79" s="379"/>
      <c r="GX79" s="379"/>
      <c r="GY79" s="379"/>
      <c r="GZ79" s="379"/>
      <c r="HA79" s="379"/>
      <c r="HB79" s="379"/>
      <c r="HC79" s="379"/>
      <c r="HD79" s="379"/>
      <c r="HE79" s="379"/>
      <c r="HF79" s="379"/>
      <c r="HG79" s="379"/>
      <c r="HH79" s="379"/>
      <c r="HI79" s="379"/>
      <c r="HJ79" s="379"/>
      <c r="HK79" s="379"/>
      <c r="HL79" s="379"/>
      <c r="HM79" s="379"/>
      <c r="HN79" s="379"/>
      <c r="HO79" s="379"/>
      <c r="HP79" s="379"/>
      <c r="HQ79" s="379"/>
      <c r="HR79" s="379"/>
      <c r="HS79" s="379"/>
      <c r="HT79" s="379"/>
      <c r="HU79" s="379"/>
      <c r="HV79" s="379"/>
      <c r="HW79" s="379"/>
      <c r="HX79" s="379"/>
      <c r="HY79" s="379"/>
      <c r="HZ79" s="379"/>
      <c r="IA79" s="379"/>
      <c r="IB79" s="379"/>
      <c r="IC79" s="379"/>
      <c r="ID79" s="379"/>
      <c r="IE79" s="379"/>
      <c r="IF79" s="379"/>
      <c r="IG79" s="379"/>
      <c r="IH79" s="379"/>
      <c r="II79" s="379"/>
      <c r="IJ79" s="379"/>
      <c r="IK79" s="379"/>
      <c r="IL79" s="379"/>
      <c r="IM79" s="379"/>
      <c r="IN79" s="379"/>
      <c r="IO79" s="379"/>
      <c r="IP79" s="379"/>
      <c r="IQ79" s="379"/>
      <c r="IR79" s="379"/>
      <c r="IS79" s="379"/>
      <c r="IT79" s="379"/>
      <c r="IU79" s="379"/>
    </row>
    <row r="80" spans="1:255" s="310" customFormat="1" ht="38.25" hidden="1" outlineLevel="2">
      <c r="A80" s="2"/>
      <c r="B80" s="2"/>
      <c r="C80" s="337" t="s">
        <v>1115</v>
      </c>
      <c r="D80" s="191"/>
      <c r="E80" s="192"/>
      <c r="F80" s="192"/>
      <c r="G80" s="279"/>
      <c r="H80" s="193"/>
      <c r="I80" s="193"/>
      <c r="J80" s="193"/>
      <c r="K80" s="193"/>
      <c r="L80" s="193"/>
      <c r="M80" s="279"/>
      <c r="N80" s="193"/>
      <c r="O80" s="193"/>
      <c r="P80" s="279"/>
      <c r="Q80" s="192"/>
      <c r="R80" s="194"/>
      <c r="S80" s="382"/>
      <c r="T80" s="383"/>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c r="DE80" s="396"/>
      <c r="DF80" s="396"/>
      <c r="DG80" s="396"/>
      <c r="DH80" s="396"/>
      <c r="DI80" s="396"/>
      <c r="DJ80" s="396"/>
      <c r="DK80" s="396"/>
      <c r="DL80" s="396"/>
      <c r="DM80" s="396"/>
      <c r="DN80" s="396"/>
      <c r="DO80" s="396"/>
      <c r="DP80" s="396"/>
      <c r="DQ80" s="396"/>
      <c r="DR80" s="396"/>
      <c r="DS80" s="396"/>
      <c r="DT80" s="396"/>
      <c r="DU80" s="396"/>
      <c r="DV80" s="396"/>
      <c r="DW80" s="396"/>
      <c r="DX80" s="396"/>
      <c r="DY80" s="396"/>
      <c r="DZ80" s="396"/>
      <c r="EA80" s="396"/>
      <c r="EB80" s="396"/>
      <c r="EC80" s="396"/>
      <c r="ED80" s="396"/>
      <c r="EE80" s="396"/>
      <c r="EF80" s="396"/>
      <c r="EG80" s="396"/>
      <c r="EH80" s="396"/>
      <c r="EI80" s="396"/>
      <c r="EJ80" s="396"/>
      <c r="EK80" s="396"/>
      <c r="EL80" s="396"/>
      <c r="EM80" s="396"/>
      <c r="EN80" s="396"/>
      <c r="EO80" s="396"/>
      <c r="EP80" s="396"/>
      <c r="EQ80" s="396"/>
      <c r="ER80" s="396"/>
      <c r="ES80" s="396"/>
      <c r="ET80" s="396"/>
      <c r="EU80" s="396"/>
      <c r="EV80" s="396"/>
      <c r="EW80" s="396"/>
      <c r="EX80" s="396"/>
      <c r="EY80" s="396"/>
      <c r="EZ80" s="396"/>
      <c r="FA80" s="396"/>
      <c r="FB80" s="396"/>
      <c r="FC80" s="396"/>
      <c r="FD80" s="396"/>
      <c r="FE80" s="396"/>
      <c r="FF80" s="396"/>
      <c r="FG80" s="396"/>
      <c r="FH80" s="396"/>
      <c r="FI80" s="396"/>
      <c r="FJ80" s="396"/>
      <c r="FK80" s="396"/>
      <c r="FL80" s="396"/>
      <c r="FM80" s="396"/>
      <c r="FN80" s="396"/>
      <c r="FO80" s="396"/>
      <c r="FP80" s="396"/>
      <c r="FQ80" s="396"/>
      <c r="FR80" s="396"/>
      <c r="FS80" s="396"/>
      <c r="FT80" s="396"/>
      <c r="FU80" s="396"/>
      <c r="FV80" s="396"/>
      <c r="FW80" s="396"/>
      <c r="FX80" s="396"/>
      <c r="FY80" s="396"/>
      <c r="FZ80" s="396"/>
      <c r="GA80" s="396"/>
      <c r="GB80" s="396"/>
      <c r="GC80" s="396"/>
      <c r="GD80" s="396"/>
      <c r="GE80" s="396"/>
      <c r="GF80" s="396"/>
      <c r="GG80" s="396"/>
      <c r="GH80" s="396"/>
      <c r="GI80" s="396"/>
      <c r="GJ80" s="396"/>
      <c r="GK80" s="396"/>
      <c r="GL80" s="396"/>
      <c r="GM80" s="396"/>
      <c r="GN80" s="396"/>
      <c r="GO80" s="396"/>
      <c r="GP80" s="396"/>
      <c r="GQ80" s="396"/>
      <c r="GR80" s="396"/>
      <c r="GS80" s="396"/>
      <c r="GT80" s="396"/>
      <c r="GU80" s="396"/>
      <c r="GV80" s="396"/>
      <c r="GW80" s="396"/>
      <c r="GX80" s="396"/>
      <c r="GY80" s="396"/>
      <c r="GZ80" s="396"/>
      <c r="HA80" s="396"/>
      <c r="HB80" s="396"/>
      <c r="HC80" s="396"/>
      <c r="HD80" s="396"/>
      <c r="HE80" s="396"/>
      <c r="HF80" s="396"/>
      <c r="HG80" s="396"/>
      <c r="HH80" s="396"/>
      <c r="HI80" s="396"/>
      <c r="HJ80" s="396"/>
      <c r="HK80" s="396"/>
      <c r="HL80" s="396"/>
      <c r="HM80" s="396"/>
      <c r="HN80" s="396"/>
      <c r="HO80" s="396"/>
      <c r="HP80" s="396"/>
      <c r="HQ80" s="396"/>
      <c r="HR80" s="396"/>
      <c r="HS80" s="396"/>
      <c r="HT80" s="396"/>
      <c r="HU80" s="396"/>
      <c r="HV80" s="396"/>
      <c r="HW80" s="396"/>
      <c r="HX80" s="396"/>
      <c r="HY80" s="396"/>
      <c r="HZ80" s="396"/>
      <c r="IA80" s="396"/>
      <c r="IB80" s="396"/>
      <c r="IC80" s="396"/>
      <c r="ID80" s="396"/>
      <c r="IE80" s="396"/>
      <c r="IF80" s="396"/>
      <c r="IG80" s="396"/>
      <c r="IH80" s="396"/>
      <c r="II80" s="396"/>
      <c r="IJ80" s="396"/>
      <c r="IK80" s="396"/>
      <c r="IL80" s="396"/>
      <c r="IM80" s="396"/>
      <c r="IN80" s="396"/>
      <c r="IO80" s="396"/>
      <c r="IP80" s="396"/>
      <c r="IQ80" s="396"/>
      <c r="IR80" s="396"/>
      <c r="IS80" s="396"/>
      <c r="IT80" s="396"/>
      <c r="IU80" s="396"/>
    </row>
    <row r="81" spans="1:255" s="310" customFormat="1" ht="102" hidden="1" outlineLevel="2">
      <c r="A81" s="2"/>
      <c r="B81" s="2"/>
      <c r="C81" s="363" t="s">
        <v>1116</v>
      </c>
      <c r="D81" s="191"/>
      <c r="E81" s="192"/>
      <c r="F81" s="192"/>
      <c r="G81" s="279"/>
      <c r="H81" s="193"/>
      <c r="I81" s="193"/>
      <c r="J81" s="193"/>
      <c r="K81" s="193"/>
      <c r="L81" s="193"/>
      <c r="M81" s="279"/>
      <c r="N81" s="193"/>
      <c r="O81" s="193"/>
      <c r="P81" s="279"/>
      <c r="Q81" s="192"/>
      <c r="R81" s="194"/>
      <c r="S81" s="382"/>
      <c r="T81" s="383"/>
      <c r="U81" s="396"/>
      <c r="V81" s="396"/>
      <c r="W81" s="396"/>
      <c r="X81" s="396"/>
      <c r="Y81" s="396"/>
      <c r="Z81" s="396"/>
      <c r="AA81" s="396"/>
      <c r="AB81" s="396"/>
      <c r="AC81" s="396"/>
      <c r="AD81" s="396"/>
      <c r="AE81" s="396"/>
      <c r="AF81" s="396"/>
      <c r="AG81" s="396"/>
      <c r="AH81" s="396"/>
      <c r="AI81" s="396"/>
      <c r="AJ81" s="396"/>
      <c r="AK81" s="396"/>
      <c r="AL81" s="396"/>
      <c r="AM81" s="396"/>
      <c r="AN81" s="396"/>
      <c r="AO81" s="396"/>
      <c r="AP81" s="396"/>
      <c r="AQ81" s="396"/>
      <c r="AR81" s="396"/>
      <c r="AS81" s="396"/>
      <c r="AT81" s="396"/>
      <c r="AU81" s="396"/>
      <c r="AV81" s="396"/>
      <c r="AW81" s="396"/>
      <c r="AX81" s="396"/>
      <c r="AY81" s="396"/>
      <c r="AZ81" s="396"/>
      <c r="BA81" s="396"/>
      <c r="BB81" s="396"/>
      <c r="BC81" s="396"/>
      <c r="BD81" s="396"/>
      <c r="BE81" s="396"/>
      <c r="BF81" s="396"/>
      <c r="BG81" s="396"/>
      <c r="BH81" s="396"/>
      <c r="BI81" s="396"/>
      <c r="BJ81" s="396"/>
      <c r="BK81" s="396"/>
      <c r="BL81" s="396"/>
      <c r="BM81" s="396"/>
      <c r="BN81" s="396"/>
      <c r="BO81" s="396"/>
      <c r="BP81" s="396"/>
      <c r="BQ81" s="396"/>
      <c r="BR81" s="396"/>
      <c r="BS81" s="396"/>
      <c r="BT81" s="396"/>
      <c r="BU81" s="396"/>
      <c r="BV81" s="396"/>
      <c r="BW81" s="396"/>
      <c r="BX81" s="396"/>
      <c r="BY81" s="396"/>
      <c r="BZ81" s="396"/>
      <c r="CA81" s="396"/>
      <c r="CB81" s="396"/>
      <c r="CC81" s="396"/>
      <c r="CD81" s="396"/>
      <c r="CE81" s="396"/>
      <c r="CF81" s="396"/>
      <c r="CG81" s="396"/>
      <c r="CH81" s="396"/>
      <c r="CI81" s="396"/>
      <c r="CJ81" s="396"/>
      <c r="CK81" s="396"/>
      <c r="CL81" s="396"/>
      <c r="CM81" s="396"/>
      <c r="CN81" s="396"/>
      <c r="CO81" s="396"/>
      <c r="CP81" s="396"/>
      <c r="CQ81" s="396"/>
      <c r="CR81" s="396"/>
      <c r="CS81" s="396"/>
      <c r="CT81" s="396"/>
      <c r="CU81" s="396"/>
      <c r="CV81" s="396"/>
      <c r="CW81" s="396"/>
      <c r="CX81" s="396"/>
      <c r="CY81" s="396"/>
      <c r="CZ81" s="396"/>
      <c r="DA81" s="396"/>
      <c r="DB81" s="396"/>
      <c r="DC81" s="396"/>
      <c r="DD81" s="396"/>
      <c r="DE81" s="396"/>
      <c r="DF81" s="396"/>
      <c r="DG81" s="396"/>
      <c r="DH81" s="396"/>
      <c r="DI81" s="396"/>
      <c r="DJ81" s="396"/>
      <c r="DK81" s="396"/>
      <c r="DL81" s="396"/>
      <c r="DM81" s="396"/>
      <c r="DN81" s="396"/>
      <c r="DO81" s="396"/>
      <c r="DP81" s="396"/>
      <c r="DQ81" s="396"/>
      <c r="DR81" s="396"/>
      <c r="DS81" s="396"/>
      <c r="DT81" s="396"/>
      <c r="DU81" s="396"/>
      <c r="DV81" s="396"/>
      <c r="DW81" s="396"/>
      <c r="DX81" s="396"/>
      <c r="DY81" s="396"/>
      <c r="DZ81" s="396"/>
      <c r="EA81" s="396"/>
      <c r="EB81" s="396"/>
      <c r="EC81" s="396"/>
      <c r="ED81" s="396"/>
      <c r="EE81" s="396"/>
      <c r="EF81" s="396"/>
      <c r="EG81" s="396"/>
      <c r="EH81" s="396"/>
      <c r="EI81" s="396"/>
      <c r="EJ81" s="396"/>
      <c r="EK81" s="396"/>
      <c r="EL81" s="396"/>
      <c r="EM81" s="396"/>
      <c r="EN81" s="396"/>
      <c r="EO81" s="396"/>
      <c r="EP81" s="396"/>
      <c r="EQ81" s="396"/>
      <c r="ER81" s="396"/>
      <c r="ES81" s="396"/>
      <c r="ET81" s="396"/>
      <c r="EU81" s="396"/>
      <c r="EV81" s="396"/>
      <c r="EW81" s="396"/>
      <c r="EX81" s="396"/>
      <c r="EY81" s="396"/>
      <c r="EZ81" s="396"/>
      <c r="FA81" s="396"/>
      <c r="FB81" s="396"/>
      <c r="FC81" s="396"/>
      <c r="FD81" s="396"/>
      <c r="FE81" s="396"/>
      <c r="FF81" s="396"/>
      <c r="FG81" s="396"/>
      <c r="FH81" s="396"/>
      <c r="FI81" s="396"/>
      <c r="FJ81" s="396"/>
      <c r="FK81" s="396"/>
      <c r="FL81" s="396"/>
      <c r="FM81" s="396"/>
      <c r="FN81" s="396"/>
      <c r="FO81" s="396"/>
      <c r="FP81" s="396"/>
      <c r="FQ81" s="396"/>
      <c r="FR81" s="396"/>
      <c r="FS81" s="396"/>
      <c r="FT81" s="396"/>
      <c r="FU81" s="396"/>
      <c r="FV81" s="396"/>
      <c r="FW81" s="396"/>
      <c r="FX81" s="396"/>
      <c r="FY81" s="396"/>
      <c r="FZ81" s="396"/>
      <c r="GA81" s="396"/>
      <c r="GB81" s="396"/>
      <c r="GC81" s="396"/>
      <c r="GD81" s="396"/>
      <c r="GE81" s="396"/>
      <c r="GF81" s="396"/>
      <c r="GG81" s="396"/>
      <c r="GH81" s="396"/>
      <c r="GI81" s="396"/>
      <c r="GJ81" s="396"/>
      <c r="GK81" s="396"/>
      <c r="GL81" s="396"/>
      <c r="GM81" s="396"/>
      <c r="GN81" s="396"/>
      <c r="GO81" s="396"/>
      <c r="GP81" s="396"/>
      <c r="GQ81" s="396"/>
      <c r="GR81" s="396"/>
      <c r="GS81" s="396"/>
      <c r="GT81" s="396"/>
      <c r="GU81" s="396"/>
      <c r="GV81" s="396"/>
      <c r="GW81" s="396"/>
      <c r="GX81" s="396"/>
      <c r="GY81" s="396"/>
      <c r="GZ81" s="396"/>
      <c r="HA81" s="396"/>
      <c r="HB81" s="396"/>
      <c r="HC81" s="396"/>
      <c r="HD81" s="396"/>
      <c r="HE81" s="396"/>
      <c r="HF81" s="396"/>
      <c r="HG81" s="396"/>
      <c r="HH81" s="396"/>
      <c r="HI81" s="396"/>
      <c r="HJ81" s="396"/>
      <c r="HK81" s="396"/>
      <c r="HL81" s="396"/>
      <c r="HM81" s="396"/>
      <c r="HN81" s="396"/>
      <c r="HO81" s="396"/>
      <c r="HP81" s="396"/>
      <c r="HQ81" s="396"/>
      <c r="HR81" s="396"/>
      <c r="HS81" s="396"/>
      <c r="HT81" s="396"/>
      <c r="HU81" s="396"/>
      <c r="HV81" s="396"/>
      <c r="HW81" s="396"/>
      <c r="HX81" s="396"/>
      <c r="HY81" s="396"/>
      <c r="HZ81" s="396"/>
      <c r="IA81" s="396"/>
      <c r="IB81" s="396"/>
      <c r="IC81" s="396"/>
      <c r="ID81" s="396"/>
      <c r="IE81" s="396"/>
      <c r="IF81" s="396"/>
      <c r="IG81" s="396"/>
      <c r="IH81" s="396"/>
      <c r="II81" s="396"/>
      <c r="IJ81" s="396"/>
      <c r="IK81" s="396"/>
      <c r="IL81" s="396"/>
      <c r="IM81" s="396"/>
      <c r="IN81" s="396"/>
      <c r="IO81" s="396"/>
      <c r="IP81" s="396"/>
      <c r="IQ81" s="396"/>
      <c r="IR81" s="396"/>
      <c r="IS81" s="396"/>
      <c r="IT81" s="396"/>
      <c r="IU81" s="396"/>
    </row>
    <row r="82" spans="1:255" s="310" customFormat="1" ht="114.75" hidden="1" outlineLevel="2">
      <c r="A82" s="2"/>
      <c r="B82" s="4"/>
      <c r="C82" s="337" t="s">
        <v>915</v>
      </c>
      <c r="D82" s="203"/>
      <c r="E82" s="195"/>
      <c r="F82" s="195"/>
      <c r="G82" s="296"/>
      <c r="H82" s="204"/>
      <c r="I82" s="204"/>
      <c r="J82" s="204"/>
      <c r="K82" s="204"/>
      <c r="L82" s="204"/>
      <c r="M82" s="297"/>
      <c r="N82" s="204"/>
      <c r="O82" s="204"/>
      <c r="P82" s="297"/>
      <c r="Q82" s="195"/>
      <c r="R82" s="194"/>
      <c r="S82" s="382"/>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83"/>
      <c r="BC82" s="383"/>
      <c r="BD82" s="383"/>
      <c r="BE82" s="383"/>
      <c r="BF82" s="383"/>
      <c r="BG82" s="383"/>
      <c r="BH82" s="383"/>
      <c r="BI82" s="383"/>
      <c r="BJ82" s="383"/>
      <c r="BK82" s="383"/>
      <c r="BL82" s="383"/>
      <c r="BM82" s="383"/>
      <c r="BN82" s="383"/>
      <c r="BO82" s="383"/>
      <c r="BP82" s="383"/>
      <c r="BQ82" s="383"/>
      <c r="BR82" s="383"/>
      <c r="BS82" s="383"/>
      <c r="BT82" s="383"/>
      <c r="BU82" s="383"/>
      <c r="BV82" s="383"/>
      <c r="BW82" s="383"/>
      <c r="BX82" s="383"/>
      <c r="BY82" s="383"/>
      <c r="BZ82" s="383"/>
      <c r="CA82" s="383"/>
      <c r="CB82" s="383"/>
      <c r="CC82" s="383"/>
      <c r="CD82" s="383"/>
      <c r="CE82" s="383"/>
      <c r="CF82" s="383"/>
      <c r="CG82" s="383"/>
      <c r="CH82" s="383"/>
      <c r="CI82" s="383"/>
      <c r="CJ82" s="383"/>
      <c r="CK82" s="383"/>
      <c r="CL82" s="383"/>
      <c r="CM82" s="383"/>
      <c r="CN82" s="383"/>
      <c r="CO82" s="383"/>
      <c r="CP82" s="383"/>
      <c r="CQ82" s="383"/>
      <c r="CR82" s="383"/>
      <c r="CS82" s="383"/>
      <c r="CT82" s="383"/>
      <c r="CU82" s="383"/>
      <c r="CV82" s="383"/>
      <c r="CW82" s="383"/>
      <c r="CX82" s="383"/>
      <c r="CY82" s="383"/>
      <c r="CZ82" s="383"/>
      <c r="DA82" s="383"/>
      <c r="DB82" s="383"/>
      <c r="DC82" s="383"/>
      <c r="DD82" s="383"/>
      <c r="DE82" s="383"/>
      <c r="DF82" s="383"/>
      <c r="DG82" s="383"/>
      <c r="DH82" s="383"/>
      <c r="DI82" s="383"/>
      <c r="DJ82" s="383"/>
      <c r="DK82" s="383"/>
      <c r="DL82" s="383"/>
      <c r="DM82" s="383"/>
      <c r="DN82" s="383"/>
      <c r="DO82" s="383"/>
      <c r="DP82" s="383"/>
      <c r="DQ82" s="383"/>
      <c r="DR82" s="383"/>
      <c r="DS82" s="383"/>
      <c r="DT82" s="383"/>
      <c r="DU82" s="383"/>
      <c r="DV82" s="383"/>
      <c r="DW82" s="383"/>
      <c r="DX82" s="383"/>
      <c r="DY82" s="383"/>
      <c r="DZ82" s="383"/>
      <c r="EA82" s="383"/>
      <c r="EB82" s="383"/>
      <c r="EC82" s="383"/>
      <c r="ED82" s="383"/>
      <c r="EE82" s="383"/>
      <c r="EF82" s="383"/>
      <c r="EG82" s="383"/>
      <c r="EH82" s="383"/>
      <c r="EI82" s="383"/>
      <c r="EJ82" s="383"/>
      <c r="EK82" s="383"/>
      <c r="EL82" s="383"/>
      <c r="EM82" s="383"/>
      <c r="EN82" s="383"/>
      <c r="EO82" s="383"/>
      <c r="EP82" s="383"/>
      <c r="EQ82" s="383"/>
      <c r="ER82" s="383"/>
      <c r="ES82" s="383"/>
      <c r="ET82" s="383"/>
      <c r="EU82" s="383"/>
      <c r="EV82" s="383"/>
      <c r="EW82" s="383"/>
      <c r="EX82" s="383"/>
      <c r="EY82" s="383"/>
      <c r="EZ82" s="383"/>
      <c r="FA82" s="383"/>
      <c r="FB82" s="383"/>
      <c r="FC82" s="383"/>
      <c r="FD82" s="383"/>
      <c r="FE82" s="383"/>
      <c r="FF82" s="383"/>
      <c r="FG82" s="383"/>
      <c r="FH82" s="383"/>
      <c r="FI82" s="383"/>
      <c r="FJ82" s="383"/>
      <c r="FK82" s="383"/>
      <c r="FL82" s="383"/>
      <c r="FM82" s="383"/>
      <c r="FN82" s="383"/>
      <c r="FO82" s="383"/>
      <c r="FP82" s="383"/>
      <c r="FQ82" s="383"/>
      <c r="FR82" s="383"/>
      <c r="FS82" s="383"/>
      <c r="FT82" s="383"/>
      <c r="FU82" s="383"/>
      <c r="FV82" s="383"/>
      <c r="FW82" s="383"/>
      <c r="FX82" s="383"/>
      <c r="FY82" s="383"/>
      <c r="FZ82" s="383"/>
      <c r="GA82" s="383"/>
      <c r="GB82" s="383"/>
      <c r="GC82" s="383"/>
      <c r="GD82" s="383"/>
      <c r="GE82" s="383"/>
      <c r="GF82" s="383"/>
      <c r="GG82" s="383"/>
      <c r="GH82" s="383"/>
      <c r="GI82" s="383"/>
      <c r="GJ82" s="383"/>
      <c r="GK82" s="383"/>
      <c r="GL82" s="383"/>
      <c r="GM82" s="383"/>
      <c r="GN82" s="383"/>
      <c r="GO82" s="383"/>
      <c r="GP82" s="383"/>
      <c r="GQ82" s="383"/>
      <c r="GR82" s="383"/>
      <c r="GS82" s="383"/>
      <c r="GT82" s="383"/>
      <c r="GU82" s="383"/>
      <c r="GV82" s="383"/>
      <c r="GW82" s="383"/>
      <c r="GX82" s="383"/>
      <c r="GY82" s="383"/>
      <c r="GZ82" s="383"/>
      <c r="HA82" s="383"/>
      <c r="HB82" s="383"/>
      <c r="HC82" s="383"/>
      <c r="HD82" s="383"/>
      <c r="HE82" s="383"/>
      <c r="HF82" s="383"/>
      <c r="HG82" s="383"/>
      <c r="HH82" s="383"/>
      <c r="HI82" s="383"/>
      <c r="HJ82" s="383"/>
      <c r="HK82" s="383"/>
      <c r="HL82" s="383"/>
      <c r="HM82" s="383"/>
      <c r="HN82" s="383"/>
      <c r="HO82" s="383"/>
      <c r="HP82" s="383"/>
      <c r="HQ82" s="383"/>
      <c r="HR82" s="383"/>
      <c r="HS82" s="383"/>
      <c r="HT82" s="383"/>
      <c r="HU82" s="383"/>
      <c r="HV82" s="383"/>
      <c r="HW82" s="383"/>
      <c r="HX82" s="383"/>
      <c r="HY82" s="383"/>
      <c r="HZ82" s="383"/>
      <c r="IA82" s="383"/>
      <c r="IB82" s="383"/>
      <c r="IC82" s="383"/>
      <c r="ID82" s="383"/>
      <c r="IE82" s="383"/>
      <c r="IF82" s="383"/>
      <c r="IG82" s="383"/>
      <c r="IH82" s="383"/>
      <c r="II82" s="383"/>
      <c r="IJ82" s="383"/>
      <c r="IK82" s="383"/>
      <c r="IL82" s="383"/>
      <c r="IM82" s="383"/>
      <c r="IN82" s="383"/>
      <c r="IO82" s="383"/>
      <c r="IP82" s="383"/>
      <c r="IQ82" s="383"/>
      <c r="IR82" s="383"/>
      <c r="IS82" s="383"/>
      <c r="IT82" s="383"/>
      <c r="IU82" s="383"/>
    </row>
    <row r="83" spans="1:255" s="310" customFormat="1" hidden="1" outlineLevel="1">
      <c r="A83" s="174"/>
      <c r="B83" s="336">
        <v>1</v>
      </c>
      <c r="C83" s="175"/>
      <c r="D83" s="168"/>
      <c r="E83" s="169"/>
      <c r="F83" s="172"/>
      <c r="G83" s="257"/>
      <c r="H83" s="170"/>
      <c r="I83" s="170"/>
      <c r="J83" s="170"/>
      <c r="K83" s="170"/>
      <c r="L83" s="170"/>
      <c r="M83" s="297"/>
      <c r="N83" s="170"/>
      <c r="O83" s="170"/>
      <c r="P83" s="297"/>
      <c r="Q83" s="195"/>
      <c r="R83" s="194"/>
      <c r="S83" s="382"/>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83"/>
      <c r="BC83" s="383"/>
      <c r="BD83" s="383"/>
      <c r="BE83" s="383"/>
      <c r="BF83" s="383"/>
      <c r="BG83" s="383"/>
      <c r="BH83" s="383"/>
      <c r="BI83" s="383"/>
      <c r="BJ83" s="383"/>
      <c r="BK83" s="383"/>
      <c r="BL83" s="383"/>
      <c r="BM83" s="383"/>
      <c r="BN83" s="383"/>
      <c r="BO83" s="383"/>
      <c r="BP83" s="383"/>
      <c r="BQ83" s="383"/>
      <c r="BR83" s="383"/>
      <c r="BS83" s="383"/>
      <c r="BT83" s="383"/>
      <c r="BU83" s="383"/>
      <c r="BV83" s="383"/>
      <c r="BW83" s="383"/>
      <c r="BX83" s="383"/>
      <c r="BY83" s="383"/>
      <c r="BZ83" s="383"/>
      <c r="CA83" s="383"/>
      <c r="CB83" s="383"/>
      <c r="CC83" s="383"/>
      <c r="CD83" s="383"/>
      <c r="CE83" s="383"/>
      <c r="CF83" s="383"/>
      <c r="CG83" s="383"/>
      <c r="CH83" s="383"/>
      <c r="CI83" s="383"/>
      <c r="CJ83" s="383"/>
      <c r="CK83" s="383"/>
      <c r="CL83" s="383"/>
      <c r="CM83" s="383"/>
      <c r="CN83" s="383"/>
      <c r="CO83" s="383"/>
      <c r="CP83" s="383"/>
      <c r="CQ83" s="383"/>
      <c r="CR83" s="383"/>
      <c r="CS83" s="383"/>
      <c r="CT83" s="383"/>
      <c r="CU83" s="383"/>
      <c r="CV83" s="383"/>
      <c r="CW83" s="383"/>
      <c r="CX83" s="383"/>
      <c r="CY83" s="383"/>
      <c r="CZ83" s="383"/>
      <c r="DA83" s="383"/>
      <c r="DB83" s="383"/>
      <c r="DC83" s="383"/>
      <c r="DD83" s="383"/>
      <c r="DE83" s="383"/>
      <c r="DF83" s="383"/>
      <c r="DG83" s="383"/>
      <c r="DH83" s="383"/>
      <c r="DI83" s="383"/>
      <c r="DJ83" s="383"/>
      <c r="DK83" s="383"/>
      <c r="DL83" s="383"/>
      <c r="DM83" s="383"/>
      <c r="DN83" s="383"/>
      <c r="DO83" s="383"/>
      <c r="DP83" s="383"/>
      <c r="DQ83" s="383"/>
      <c r="DR83" s="383"/>
      <c r="DS83" s="383"/>
      <c r="DT83" s="383"/>
      <c r="DU83" s="383"/>
      <c r="DV83" s="383"/>
      <c r="DW83" s="383"/>
      <c r="DX83" s="383"/>
      <c r="DY83" s="383"/>
      <c r="DZ83" s="383"/>
      <c r="EA83" s="383"/>
      <c r="EB83" s="383"/>
      <c r="EC83" s="383"/>
      <c r="ED83" s="383"/>
      <c r="EE83" s="383"/>
      <c r="EF83" s="383"/>
      <c r="EG83" s="383"/>
      <c r="EH83" s="383"/>
      <c r="EI83" s="383"/>
      <c r="EJ83" s="383"/>
      <c r="EK83" s="383"/>
      <c r="EL83" s="383"/>
      <c r="EM83" s="383"/>
      <c r="EN83" s="383"/>
      <c r="EO83" s="383"/>
      <c r="EP83" s="383"/>
      <c r="EQ83" s="383"/>
      <c r="ER83" s="383"/>
      <c r="ES83" s="383"/>
      <c r="ET83" s="383"/>
      <c r="EU83" s="383"/>
      <c r="EV83" s="383"/>
      <c r="EW83" s="383"/>
      <c r="EX83" s="383"/>
      <c r="EY83" s="383"/>
      <c r="EZ83" s="383"/>
      <c r="FA83" s="383"/>
      <c r="FB83" s="383"/>
      <c r="FC83" s="383"/>
      <c r="FD83" s="383"/>
      <c r="FE83" s="383"/>
      <c r="FF83" s="383"/>
      <c r="FG83" s="383"/>
      <c r="FH83" s="383"/>
      <c r="FI83" s="383"/>
      <c r="FJ83" s="383"/>
      <c r="FK83" s="383"/>
      <c r="FL83" s="383"/>
      <c r="FM83" s="383"/>
      <c r="FN83" s="383"/>
      <c r="FO83" s="383"/>
      <c r="FP83" s="383"/>
      <c r="FQ83" s="383"/>
      <c r="FR83" s="383"/>
      <c r="FS83" s="383"/>
      <c r="FT83" s="383"/>
      <c r="FU83" s="383"/>
      <c r="FV83" s="383"/>
      <c r="FW83" s="383"/>
      <c r="FX83" s="383"/>
      <c r="FY83" s="383"/>
      <c r="FZ83" s="383"/>
      <c r="GA83" s="383"/>
      <c r="GB83" s="383"/>
      <c r="GC83" s="383"/>
      <c r="GD83" s="383"/>
      <c r="GE83" s="383"/>
      <c r="GF83" s="383"/>
      <c r="GG83" s="383"/>
      <c r="GH83" s="383"/>
      <c r="GI83" s="383"/>
      <c r="GJ83" s="383"/>
      <c r="GK83" s="383"/>
      <c r="GL83" s="383"/>
      <c r="GM83" s="383"/>
      <c r="GN83" s="383"/>
      <c r="GO83" s="383"/>
      <c r="GP83" s="383"/>
      <c r="GQ83" s="383"/>
      <c r="GR83" s="383"/>
      <c r="GS83" s="383"/>
      <c r="GT83" s="383"/>
      <c r="GU83" s="383"/>
      <c r="GV83" s="383"/>
      <c r="GW83" s="383"/>
      <c r="GX83" s="383"/>
      <c r="GY83" s="383"/>
      <c r="GZ83" s="383"/>
      <c r="HA83" s="383"/>
      <c r="HB83" s="383"/>
      <c r="HC83" s="383"/>
      <c r="HD83" s="383"/>
      <c r="HE83" s="383"/>
      <c r="HF83" s="383"/>
      <c r="HG83" s="383"/>
      <c r="HH83" s="383"/>
      <c r="HI83" s="383"/>
      <c r="HJ83" s="383"/>
      <c r="HK83" s="383"/>
      <c r="HL83" s="383"/>
      <c r="HM83" s="383"/>
      <c r="HN83" s="383"/>
      <c r="HO83" s="383"/>
      <c r="HP83" s="383"/>
      <c r="HQ83" s="383"/>
      <c r="HR83" s="383"/>
      <c r="HS83" s="383"/>
      <c r="HT83" s="383"/>
      <c r="HU83" s="383"/>
      <c r="HV83" s="383"/>
      <c r="HW83" s="383"/>
      <c r="HX83" s="383"/>
      <c r="HY83" s="383"/>
      <c r="HZ83" s="383"/>
      <c r="IA83" s="383"/>
      <c r="IB83" s="383"/>
      <c r="IC83" s="383"/>
      <c r="ID83" s="383"/>
      <c r="IE83" s="383"/>
      <c r="IF83" s="383"/>
      <c r="IG83" s="383"/>
      <c r="IH83" s="383"/>
      <c r="II83" s="383"/>
      <c r="IJ83" s="383"/>
      <c r="IK83" s="383"/>
      <c r="IL83" s="383"/>
      <c r="IM83" s="383"/>
      <c r="IN83" s="383"/>
      <c r="IO83" s="383"/>
      <c r="IP83" s="383"/>
      <c r="IQ83" s="383"/>
      <c r="IR83" s="383"/>
      <c r="IS83" s="383"/>
      <c r="IT83" s="383"/>
      <c r="IU83" s="383"/>
    </row>
    <row r="84" spans="1:255" s="310" customFormat="1" hidden="1" outlineLevel="1">
      <c r="A84" s="174"/>
      <c r="B84" s="336">
        <v>2</v>
      </c>
      <c r="C84" s="175"/>
      <c r="D84" s="168"/>
      <c r="E84" s="169"/>
      <c r="F84" s="172"/>
      <c r="G84" s="257"/>
      <c r="H84" s="170"/>
      <c r="I84" s="170"/>
      <c r="J84" s="170"/>
      <c r="K84" s="170"/>
      <c r="L84" s="170"/>
      <c r="M84" s="297"/>
      <c r="N84" s="170"/>
      <c r="O84" s="170"/>
      <c r="P84" s="297"/>
      <c r="Q84" s="195"/>
      <c r="R84" s="194"/>
      <c r="S84" s="382"/>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83"/>
      <c r="BC84" s="383"/>
      <c r="BD84" s="383"/>
      <c r="BE84" s="383"/>
      <c r="BF84" s="383"/>
      <c r="BG84" s="383"/>
      <c r="BH84" s="383"/>
      <c r="BI84" s="383"/>
      <c r="BJ84" s="383"/>
      <c r="BK84" s="383"/>
      <c r="BL84" s="383"/>
      <c r="BM84" s="383"/>
      <c r="BN84" s="383"/>
      <c r="BO84" s="383"/>
      <c r="BP84" s="383"/>
      <c r="BQ84" s="383"/>
      <c r="BR84" s="383"/>
      <c r="BS84" s="383"/>
      <c r="BT84" s="383"/>
      <c r="BU84" s="383"/>
      <c r="BV84" s="383"/>
      <c r="BW84" s="383"/>
      <c r="BX84" s="383"/>
      <c r="BY84" s="383"/>
      <c r="BZ84" s="383"/>
      <c r="CA84" s="383"/>
      <c r="CB84" s="383"/>
      <c r="CC84" s="383"/>
      <c r="CD84" s="383"/>
      <c r="CE84" s="383"/>
      <c r="CF84" s="383"/>
      <c r="CG84" s="383"/>
      <c r="CH84" s="383"/>
      <c r="CI84" s="383"/>
      <c r="CJ84" s="383"/>
      <c r="CK84" s="383"/>
      <c r="CL84" s="383"/>
      <c r="CM84" s="383"/>
      <c r="CN84" s="383"/>
      <c r="CO84" s="383"/>
      <c r="CP84" s="383"/>
      <c r="CQ84" s="383"/>
      <c r="CR84" s="383"/>
      <c r="CS84" s="383"/>
      <c r="CT84" s="383"/>
      <c r="CU84" s="383"/>
      <c r="CV84" s="383"/>
      <c r="CW84" s="383"/>
      <c r="CX84" s="383"/>
      <c r="CY84" s="383"/>
      <c r="CZ84" s="383"/>
      <c r="DA84" s="383"/>
      <c r="DB84" s="383"/>
      <c r="DC84" s="383"/>
      <c r="DD84" s="383"/>
      <c r="DE84" s="383"/>
      <c r="DF84" s="383"/>
      <c r="DG84" s="383"/>
      <c r="DH84" s="383"/>
      <c r="DI84" s="383"/>
      <c r="DJ84" s="383"/>
      <c r="DK84" s="383"/>
      <c r="DL84" s="383"/>
      <c r="DM84" s="383"/>
      <c r="DN84" s="383"/>
      <c r="DO84" s="383"/>
      <c r="DP84" s="383"/>
      <c r="DQ84" s="383"/>
      <c r="DR84" s="383"/>
      <c r="DS84" s="383"/>
      <c r="DT84" s="383"/>
      <c r="DU84" s="383"/>
      <c r="DV84" s="383"/>
      <c r="DW84" s="383"/>
      <c r="DX84" s="383"/>
      <c r="DY84" s="383"/>
      <c r="DZ84" s="383"/>
      <c r="EA84" s="383"/>
      <c r="EB84" s="383"/>
      <c r="EC84" s="383"/>
      <c r="ED84" s="383"/>
      <c r="EE84" s="383"/>
      <c r="EF84" s="383"/>
      <c r="EG84" s="383"/>
      <c r="EH84" s="383"/>
      <c r="EI84" s="383"/>
      <c r="EJ84" s="383"/>
      <c r="EK84" s="383"/>
      <c r="EL84" s="383"/>
      <c r="EM84" s="383"/>
      <c r="EN84" s="383"/>
      <c r="EO84" s="383"/>
      <c r="EP84" s="383"/>
      <c r="EQ84" s="383"/>
      <c r="ER84" s="383"/>
      <c r="ES84" s="383"/>
      <c r="ET84" s="383"/>
      <c r="EU84" s="383"/>
      <c r="EV84" s="383"/>
      <c r="EW84" s="383"/>
      <c r="EX84" s="383"/>
      <c r="EY84" s="383"/>
      <c r="EZ84" s="383"/>
      <c r="FA84" s="383"/>
      <c r="FB84" s="383"/>
      <c r="FC84" s="383"/>
      <c r="FD84" s="383"/>
      <c r="FE84" s="383"/>
      <c r="FF84" s="383"/>
      <c r="FG84" s="383"/>
      <c r="FH84" s="383"/>
      <c r="FI84" s="383"/>
      <c r="FJ84" s="383"/>
      <c r="FK84" s="383"/>
      <c r="FL84" s="383"/>
      <c r="FM84" s="383"/>
      <c r="FN84" s="383"/>
      <c r="FO84" s="383"/>
      <c r="FP84" s="383"/>
      <c r="FQ84" s="383"/>
      <c r="FR84" s="383"/>
      <c r="FS84" s="383"/>
      <c r="FT84" s="383"/>
      <c r="FU84" s="383"/>
      <c r="FV84" s="383"/>
      <c r="FW84" s="383"/>
      <c r="FX84" s="383"/>
      <c r="FY84" s="383"/>
      <c r="FZ84" s="383"/>
      <c r="GA84" s="383"/>
      <c r="GB84" s="383"/>
      <c r="GC84" s="383"/>
      <c r="GD84" s="383"/>
      <c r="GE84" s="383"/>
      <c r="GF84" s="383"/>
      <c r="GG84" s="383"/>
      <c r="GH84" s="383"/>
      <c r="GI84" s="383"/>
      <c r="GJ84" s="383"/>
      <c r="GK84" s="383"/>
      <c r="GL84" s="383"/>
      <c r="GM84" s="383"/>
      <c r="GN84" s="383"/>
      <c r="GO84" s="383"/>
      <c r="GP84" s="383"/>
      <c r="GQ84" s="383"/>
      <c r="GR84" s="383"/>
      <c r="GS84" s="383"/>
      <c r="GT84" s="383"/>
      <c r="GU84" s="383"/>
      <c r="GV84" s="383"/>
      <c r="GW84" s="383"/>
      <c r="GX84" s="383"/>
      <c r="GY84" s="383"/>
      <c r="GZ84" s="383"/>
      <c r="HA84" s="383"/>
      <c r="HB84" s="383"/>
      <c r="HC84" s="383"/>
      <c r="HD84" s="383"/>
      <c r="HE84" s="383"/>
      <c r="HF84" s="383"/>
      <c r="HG84" s="383"/>
      <c r="HH84" s="383"/>
      <c r="HI84" s="383"/>
      <c r="HJ84" s="383"/>
      <c r="HK84" s="383"/>
      <c r="HL84" s="383"/>
      <c r="HM84" s="383"/>
      <c r="HN84" s="383"/>
      <c r="HO84" s="383"/>
      <c r="HP84" s="383"/>
      <c r="HQ84" s="383"/>
      <c r="HR84" s="383"/>
      <c r="HS84" s="383"/>
      <c r="HT84" s="383"/>
      <c r="HU84" s="383"/>
      <c r="HV84" s="383"/>
      <c r="HW84" s="383"/>
      <c r="HX84" s="383"/>
      <c r="HY84" s="383"/>
      <c r="HZ84" s="383"/>
      <c r="IA84" s="383"/>
      <c r="IB84" s="383"/>
      <c r="IC84" s="383"/>
      <c r="ID84" s="383"/>
      <c r="IE84" s="383"/>
      <c r="IF84" s="383"/>
      <c r="IG84" s="383"/>
      <c r="IH84" s="383"/>
      <c r="II84" s="383"/>
      <c r="IJ84" s="383"/>
      <c r="IK84" s="383"/>
      <c r="IL84" s="383"/>
      <c r="IM84" s="383"/>
      <c r="IN84" s="383"/>
      <c r="IO84" s="383"/>
      <c r="IP84" s="383"/>
      <c r="IQ84" s="383"/>
      <c r="IR84" s="383"/>
      <c r="IS84" s="383"/>
      <c r="IT84" s="383"/>
      <c r="IU84" s="383"/>
    </row>
    <row r="85" spans="1:255" s="310" customFormat="1" hidden="1" outlineLevel="1">
      <c r="A85" s="174"/>
      <c r="B85" s="336">
        <v>3</v>
      </c>
      <c r="C85" s="175"/>
      <c r="D85" s="168"/>
      <c r="E85" s="169"/>
      <c r="F85" s="169"/>
      <c r="G85" s="257"/>
      <c r="H85" s="170"/>
      <c r="I85" s="170"/>
      <c r="J85" s="170"/>
      <c r="K85" s="170"/>
      <c r="L85" s="170"/>
      <c r="M85" s="297"/>
      <c r="N85" s="170"/>
      <c r="O85" s="170"/>
      <c r="P85" s="297"/>
      <c r="Q85" s="195"/>
      <c r="R85" s="194"/>
      <c r="S85" s="382"/>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83"/>
      <c r="BC85" s="383"/>
      <c r="BD85" s="383"/>
      <c r="BE85" s="383"/>
      <c r="BF85" s="383"/>
      <c r="BG85" s="383"/>
      <c r="BH85" s="383"/>
      <c r="BI85" s="383"/>
      <c r="BJ85" s="383"/>
      <c r="BK85" s="383"/>
      <c r="BL85" s="383"/>
      <c r="BM85" s="383"/>
      <c r="BN85" s="383"/>
      <c r="BO85" s="383"/>
      <c r="BP85" s="383"/>
      <c r="BQ85" s="383"/>
      <c r="BR85" s="383"/>
      <c r="BS85" s="383"/>
      <c r="BT85" s="383"/>
      <c r="BU85" s="383"/>
      <c r="BV85" s="383"/>
      <c r="BW85" s="383"/>
      <c r="BX85" s="383"/>
      <c r="BY85" s="383"/>
      <c r="BZ85" s="383"/>
      <c r="CA85" s="383"/>
      <c r="CB85" s="383"/>
      <c r="CC85" s="383"/>
      <c r="CD85" s="383"/>
      <c r="CE85" s="383"/>
      <c r="CF85" s="383"/>
      <c r="CG85" s="383"/>
      <c r="CH85" s="383"/>
      <c r="CI85" s="383"/>
      <c r="CJ85" s="383"/>
      <c r="CK85" s="383"/>
      <c r="CL85" s="383"/>
      <c r="CM85" s="383"/>
      <c r="CN85" s="383"/>
      <c r="CO85" s="383"/>
      <c r="CP85" s="383"/>
      <c r="CQ85" s="383"/>
      <c r="CR85" s="383"/>
      <c r="CS85" s="383"/>
      <c r="CT85" s="383"/>
      <c r="CU85" s="383"/>
      <c r="CV85" s="383"/>
      <c r="CW85" s="383"/>
      <c r="CX85" s="383"/>
      <c r="CY85" s="383"/>
      <c r="CZ85" s="383"/>
      <c r="DA85" s="383"/>
      <c r="DB85" s="383"/>
      <c r="DC85" s="383"/>
      <c r="DD85" s="383"/>
      <c r="DE85" s="383"/>
      <c r="DF85" s="383"/>
      <c r="DG85" s="383"/>
      <c r="DH85" s="383"/>
      <c r="DI85" s="383"/>
      <c r="DJ85" s="383"/>
      <c r="DK85" s="383"/>
      <c r="DL85" s="383"/>
      <c r="DM85" s="383"/>
      <c r="DN85" s="383"/>
      <c r="DO85" s="383"/>
      <c r="DP85" s="383"/>
      <c r="DQ85" s="383"/>
      <c r="DR85" s="383"/>
      <c r="DS85" s="383"/>
      <c r="DT85" s="383"/>
      <c r="DU85" s="383"/>
      <c r="DV85" s="383"/>
      <c r="DW85" s="383"/>
      <c r="DX85" s="383"/>
      <c r="DY85" s="383"/>
      <c r="DZ85" s="383"/>
      <c r="EA85" s="383"/>
      <c r="EB85" s="383"/>
      <c r="EC85" s="383"/>
      <c r="ED85" s="383"/>
      <c r="EE85" s="383"/>
      <c r="EF85" s="383"/>
      <c r="EG85" s="383"/>
      <c r="EH85" s="383"/>
      <c r="EI85" s="383"/>
      <c r="EJ85" s="383"/>
      <c r="EK85" s="383"/>
      <c r="EL85" s="383"/>
      <c r="EM85" s="383"/>
      <c r="EN85" s="383"/>
      <c r="EO85" s="383"/>
      <c r="EP85" s="383"/>
      <c r="EQ85" s="383"/>
      <c r="ER85" s="383"/>
      <c r="ES85" s="383"/>
      <c r="ET85" s="383"/>
      <c r="EU85" s="383"/>
      <c r="EV85" s="383"/>
      <c r="EW85" s="383"/>
      <c r="EX85" s="383"/>
      <c r="EY85" s="383"/>
      <c r="EZ85" s="383"/>
      <c r="FA85" s="383"/>
      <c r="FB85" s="383"/>
      <c r="FC85" s="383"/>
      <c r="FD85" s="383"/>
      <c r="FE85" s="383"/>
      <c r="FF85" s="383"/>
      <c r="FG85" s="383"/>
      <c r="FH85" s="383"/>
      <c r="FI85" s="383"/>
      <c r="FJ85" s="383"/>
      <c r="FK85" s="383"/>
      <c r="FL85" s="383"/>
      <c r="FM85" s="383"/>
      <c r="FN85" s="383"/>
      <c r="FO85" s="383"/>
      <c r="FP85" s="383"/>
      <c r="FQ85" s="383"/>
      <c r="FR85" s="383"/>
      <c r="FS85" s="383"/>
      <c r="FT85" s="383"/>
      <c r="FU85" s="383"/>
      <c r="FV85" s="383"/>
      <c r="FW85" s="383"/>
      <c r="FX85" s="383"/>
      <c r="FY85" s="383"/>
      <c r="FZ85" s="383"/>
      <c r="GA85" s="383"/>
      <c r="GB85" s="383"/>
      <c r="GC85" s="383"/>
      <c r="GD85" s="383"/>
      <c r="GE85" s="383"/>
      <c r="GF85" s="383"/>
      <c r="GG85" s="383"/>
      <c r="GH85" s="383"/>
      <c r="GI85" s="383"/>
      <c r="GJ85" s="383"/>
      <c r="GK85" s="383"/>
      <c r="GL85" s="383"/>
      <c r="GM85" s="383"/>
      <c r="GN85" s="383"/>
      <c r="GO85" s="383"/>
      <c r="GP85" s="383"/>
      <c r="GQ85" s="383"/>
      <c r="GR85" s="383"/>
      <c r="GS85" s="383"/>
      <c r="GT85" s="383"/>
      <c r="GU85" s="383"/>
      <c r="GV85" s="383"/>
      <c r="GW85" s="383"/>
      <c r="GX85" s="383"/>
      <c r="GY85" s="383"/>
      <c r="GZ85" s="383"/>
      <c r="HA85" s="383"/>
      <c r="HB85" s="383"/>
      <c r="HC85" s="383"/>
      <c r="HD85" s="383"/>
      <c r="HE85" s="383"/>
      <c r="HF85" s="383"/>
      <c r="HG85" s="383"/>
      <c r="HH85" s="383"/>
      <c r="HI85" s="383"/>
      <c r="HJ85" s="383"/>
      <c r="HK85" s="383"/>
      <c r="HL85" s="383"/>
      <c r="HM85" s="383"/>
      <c r="HN85" s="383"/>
      <c r="HO85" s="383"/>
      <c r="HP85" s="383"/>
      <c r="HQ85" s="383"/>
      <c r="HR85" s="383"/>
      <c r="HS85" s="383"/>
      <c r="HT85" s="383"/>
      <c r="HU85" s="383"/>
      <c r="HV85" s="383"/>
      <c r="HW85" s="383"/>
      <c r="HX85" s="383"/>
      <c r="HY85" s="383"/>
      <c r="HZ85" s="383"/>
      <c r="IA85" s="383"/>
      <c r="IB85" s="383"/>
      <c r="IC85" s="383"/>
      <c r="ID85" s="383"/>
      <c r="IE85" s="383"/>
      <c r="IF85" s="383"/>
      <c r="IG85" s="383"/>
      <c r="IH85" s="383"/>
      <c r="II85" s="383"/>
      <c r="IJ85" s="383"/>
      <c r="IK85" s="383"/>
      <c r="IL85" s="383"/>
      <c r="IM85" s="383"/>
      <c r="IN85" s="383"/>
      <c r="IO85" s="383"/>
      <c r="IP85" s="383"/>
      <c r="IQ85" s="383"/>
      <c r="IR85" s="383"/>
      <c r="IS85" s="383"/>
      <c r="IT85" s="383"/>
      <c r="IU85" s="383"/>
    </row>
    <row r="86" spans="1:255" s="310" customFormat="1" hidden="1" outlineLevel="1">
      <c r="A86" s="174"/>
      <c r="B86" s="336">
        <v>4</v>
      </c>
      <c r="C86" s="175"/>
      <c r="D86" s="168"/>
      <c r="E86" s="169"/>
      <c r="F86" s="172"/>
      <c r="G86" s="257"/>
      <c r="H86" s="170"/>
      <c r="I86" s="170"/>
      <c r="J86" s="170"/>
      <c r="K86" s="170"/>
      <c r="L86" s="170"/>
      <c r="M86" s="297"/>
      <c r="N86" s="170"/>
      <c r="O86" s="170"/>
      <c r="P86" s="297"/>
      <c r="Q86" s="195"/>
      <c r="R86" s="194"/>
      <c r="S86" s="382"/>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83"/>
      <c r="BC86" s="383"/>
      <c r="BD86" s="383"/>
      <c r="BE86" s="383"/>
      <c r="BF86" s="383"/>
      <c r="BG86" s="383"/>
      <c r="BH86" s="383"/>
      <c r="BI86" s="383"/>
      <c r="BJ86" s="383"/>
      <c r="BK86" s="383"/>
      <c r="BL86" s="383"/>
      <c r="BM86" s="383"/>
      <c r="BN86" s="383"/>
      <c r="BO86" s="383"/>
      <c r="BP86" s="383"/>
      <c r="BQ86" s="383"/>
      <c r="BR86" s="383"/>
      <c r="BS86" s="383"/>
      <c r="BT86" s="383"/>
      <c r="BU86" s="383"/>
      <c r="BV86" s="383"/>
      <c r="BW86" s="383"/>
      <c r="BX86" s="383"/>
      <c r="BY86" s="383"/>
      <c r="BZ86" s="383"/>
      <c r="CA86" s="383"/>
      <c r="CB86" s="383"/>
      <c r="CC86" s="383"/>
      <c r="CD86" s="383"/>
      <c r="CE86" s="383"/>
      <c r="CF86" s="383"/>
      <c r="CG86" s="383"/>
      <c r="CH86" s="383"/>
      <c r="CI86" s="383"/>
      <c r="CJ86" s="383"/>
      <c r="CK86" s="383"/>
      <c r="CL86" s="383"/>
      <c r="CM86" s="383"/>
      <c r="CN86" s="383"/>
      <c r="CO86" s="383"/>
      <c r="CP86" s="383"/>
      <c r="CQ86" s="383"/>
      <c r="CR86" s="383"/>
      <c r="CS86" s="383"/>
      <c r="CT86" s="383"/>
      <c r="CU86" s="383"/>
      <c r="CV86" s="383"/>
      <c r="CW86" s="383"/>
      <c r="CX86" s="383"/>
      <c r="CY86" s="383"/>
      <c r="CZ86" s="383"/>
      <c r="DA86" s="383"/>
      <c r="DB86" s="383"/>
      <c r="DC86" s="383"/>
      <c r="DD86" s="383"/>
      <c r="DE86" s="383"/>
      <c r="DF86" s="383"/>
      <c r="DG86" s="383"/>
      <c r="DH86" s="383"/>
      <c r="DI86" s="383"/>
      <c r="DJ86" s="383"/>
      <c r="DK86" s="383"/>
      <c r="DL86" s="383"/>
      <c r="DM86" s="383"/>
      <c r="DN86" s="383"/>
      <c r="DO86" s="383"/>
      <c r="DP86" s="383"/>
      <c r="DQ86" s="383"/>
      <c r="DR86" s="383"/>
      <c r="DS86" s="383"/>
      <c r="DT86" s="383"/>
      <c r="DU86" s="383"/>
      <c r="DV86" s="383"/>
      <c r="DW86" s="383"/>
      <c r="DX86" s="383"/>
      <c r="DY86" s="383"/>
      <c r="DZ86" s="383"/>
      <c r="EA86" s="383"/>
      <c r="EB86" s="383"/>
      <c r="EC86" s="383"/>
      <c r="ED86" s="383"/>
      <c r="EE86" s="383"/>
      <c r="EF86" s="383"/>
      <c r="EG86" s="383"/>
      <c r="EH86" s="383"/>
      <c r="EI86" s="383"/>
      <c r="EJ86" s="383"/>
      <c r="EK86" s="383"/>
      <c r="EL86" s="383"/>
      <c r="EM86" s="383"/>
      <c r="EN86" s="383"/>
      <c r="EO86" s="383"/>
      <c r="EP86" s="383"/>
      <c r="EQ86" s="383"/>
      <c r="ER86" s="383"/>
      <c r="ES86" s="383"/>
      <c r="ET86" s="383"/>
      <c r="EU86" s="383"/>
      <c r="EV86" s="383"/>
      <c r="EW86" s="383"/>
      <c r="EX86" s="383"/>
      <c r="EY86" s="383"/>
      <c r="EZ86" s="383"/>
      <c r="FA86" s="383"/>
      <c r="FB86" s="383"/>
      <c r="FC86" s="383"/>
      <c r="FD86" s="383"/>
      <c r="FE86" s="383"/>
      <c r="FF86" s="383"/>
      <c r="FG86" s="383"/>
      <c r="FH86" s="383"/>
      <c r="FI86" s="383"/>
      <c r="FJ86" s="383"/>
      <c r="FK86" s="383"/>
      <c r="FL86" s="383"/>
      <c r="FM86" s="383"/>
      <c r="FN86" s="383"/>
      <c r="FO86" s="383"/>
      <c r="FP86" s="383"/>
      <c r="FQ86" s="383"/>
      <c r="FR86" s="383"/>
      <c r="FS86" s="383"/>
      <c r="FT86" s="383"/>
      <c r="FU86" s="383"/>
      <c r="FV86" s="383"/>
      <c r="FW86" s="383"/>
      <c r="FX86" s="383"/>
      <c r="FY86" s="383"/>
      <c r="FZ86" s="383"/>
      <c r="GA86" s="383"/>
      <c r="GB86" s="383"/>
      <c r="GC86" s="383"/>
      <c r="GD86" s="383"/>
      <c r="GE86" s="383"/>
      <c r="GF86" s="383"/>
      <c r="GG86" s="383"/>
      <c r="GH86" s="383"/>
      <c r="GI86" s="383"/>
      <c r="GJ86" s="383"/>
      <c r="GK86" s="383"/>
      <c r="GL86" s="383"/>
      <c r="GM86" s="383"/>
      <c r="GN86" s="383"/>
      <c r="GO86" s="383"/>
      <c r="GP86" s="383"/>
      <c r="GQ86" s="383"/>
      <c r="GR86" s="383"/>
      <c r="GS86" s="383"/>
      <c r="GT86" s="383"/>
      <c r="GU86" s="383"/>
      <c r="GV86" s="383"/>
      <c r="GW86" s="383"/>
      <c r="GX86" s="383"/>
      <c r="GY86" s="383"/>
      <c r="GZ86" s="383"/>
      <c r="HA86" s="383"/>
      <c r="HB86" s="383"/>
      <c r="HC86" s="383"/>
      <c r="HD86" s="383"/>
      <c r="HE86" s="383"/>
      <c r="HF86" s="383"/>
      <c r="HG86" s="383"/>
      <c r="HH86" s="383"/>
      <c r="HI86" s="383"/>
      <c r="HJ86" s="383"/>
      <c r="HK86" s="383"/>
      <c r="HL86" s="383"/>
      <c r="HM86" s="383"/>
      <c r="HN86" s="383"/>
      <c r="HO86" s="383"/>
      <c r="HP86" s="383"/>
      <c r="HQ86" s="383"/>
      <c r="HR86" s="383"/>
      <c r="HS86" s="383"/>
      <c r="HT86" s="383"/>
      <c r="HU86" s="383"/>
      <c r="HV86" s="383"/>
      <c r="HW86" s="383"/>
      <c r="HX86" s="383"/>
      <c r="HY86" s="383"/>
      <c r="HZ86" s="383"/>
      <c r="IA86" s="383"/>
      <c r="IB86" s="383"/>
      <c r="IC86" s="383"/>
      <c r="ID86" s="383"/>
      <c r="IE86" s="383"/>
      <c r="IF86" s="383"/>
      <c r="IG86" s="383"/>
      <c r="IH86" s="383"/>
      <c r="II86" s="383"/>
      <c r="IJ86" s="383"/>
      <c r="IK86" s="383"/>
      <c r="IL86" s="383"/>
      <c r="IM86" s="383"/>
      <c r="IN86" s="383"/>
      <c r="IO86" s="383"/>
      <c r="IP86" s="383"/>
      <c r="IQ86" s="383"/>
      <c r="IR86" s="383"/>
      <c r="IS86" s="383"/>
      <c r="IT86" s="383"/>
      <c r="IU86" s="383"/>
    </row>
    <row r="87" spans="1:255" s="310" customFormat="1" hidden="1" outlineLevel="1">
      <c r="A87" s="174"/>
      <c r="B87" s="336">
        <v>5</v>
      </c>
      <c r="C87" s="175"/>
      <c r="D87" s="168"/>
      <c r="E87" s="169"/>
      <c r="F87" s="169"/>
      <c r="G87" s="257"/>
      <c r="H87" s="170"/>
      <c r="I87" s="170"/>
      <c r="J87" s="170"/>
      <c r="K87" s="170"/>
      <c r="L87" s="170"/>
      <c r="M87" s="297"/>
      <c r="N87" s="170"/>
      <c r="O87" s="170"/>
      <c r="P87" s="297"/>
      <c r="Q87" s="195"/>
      <c r="R87" s="194"/>
      <c r="S87" s="382"/>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83"/>
      <c r="BC87" s="383"/>
      <c r="BD87" s="383"/>
      <c r="BE87" s="383"/>
      <c r="BF87" s="383"/>
      <c r="BG87" s="383"/>
      <c r="BH87" s="383"/>
      <c r="BI87" s="383"/>
      <c r="BJ87" s="383"/>
      <c r="BK87" s="383"/>
      <c r="BL87" s="383"/>
      <c r="BM87" s="383"/>
      <c r="BN87" s="383"/>
      <c r="BO87" s="383"/>
      <c r="BP87" s="383"/>
      <c r="BQ87" s="383"/>
      <c r="BR87" s="383"/>
      <c r="BS87" s="383"/>
      <c r="BT87" s="383"/>
      <c r="BU87" s="383"/>
      <c r="BV87" s="383"/>
      <c r="BW87" s="383"/>
      <c r="BX87" s="383"/>
      <c r="BY87" s="383"/>
      <c r="BZ87" s="383"/>
      <c r="CA87" s="383"/>
      <c r="CB87" s="383"/>
      <c r="CC87" s="383"/>
      <c r="CD87" s="383"/>
      <c r="CE87" s="383"/>
      <c r="CF87" s="383"/>
      <c r="CG87" s="383"/>
      <c r="CH87" s="383"/>
      <c r="CI87" s="383"/>
      <c r="CJ87" s="383"/>
      <c r="CK87" s="383"/>
      <c r="CL87" s="383"/>
      <c r="CM87" s="383"/>
      <c r="CN87" s="383"/>
      <c r="CO87" s="383"/>
      <c r="CP87" s="383"/>
      <c r="CQ87" s="383"/>
      <c r="CR87" s="383"/>
      <c r="CS87" s="383"/>
      <c r="CT87" s="383"/>
      <c r="CU87" s="383"/>
      <c r="CV87" s="383"/>
      <c r="CW87" s="383"/>
      <c r="CX87" s="383"/>
      <c r="CY87" s="383"/>
      <c r="CZ87" s="383"/>
      <c r="DA87" s="383"/>
      <c r="DB87" s="383"/>
      <c r="DC87" s="383"/>
      <c r="DD87" s="383"/>
      <c r="DE87" s="383"/>
      <c r="DF87" s="383"/>
      <c r="DG87" s="383"/>
      <c r="DH87" s="383"/>
      <c r="DI87" s="383"/>
      <c r="DJ87" s="383"/>
      <c r="DK87" s="383"/>
      <c r="DL87" s="383"/>
      <c r="DM87" s="383"/>
      <c r="DN87" s="383"/>
      <c r="DO87" s="383"/>
      <c r="DP87" s="383"/>
      <c r="DQ87" s="383"/>
      <c r="DR87" s="383"/>
      <c r="DS87" s="383"/>
      <c r="DT87" s="383"/>
      <c r="DU87" s="383"/>
      <c r="DV87" s="383"/>
      <c r="DW87" s="383"/>
      <c r="DX87" s="383"/>
      <c r="DY87" s="383"/>
      <c r="DZ87" s="383"/>
      <c r="EA87" s="383"/>
      <c r="EB87" s="383"/>
      <c r="EC87" s="383"/>
      <c r="ED87" s="383"/>
      <c r="EE87" s="383"/>
      <c r="EF87" s="383"/>
      <c r="EG87" s="383"/>
      <c r="EH87" s="383"/>
      <c r="EI87" s="383"/>
      <c r="EJ87" s="383"/>
      <c r="EK87" s="383"/>
      <c r="EL87" s="383"/>
      <c r="EM87" s="383"/>
      <c r="EN87" s="383"/>
      <c r="EO87" s="383"/>
      <c r="EP87" s="383"/>
      <c r="EQ87" s="383"/>
      <c r="ER87" s="383"/>
      <c r="ES87" s="383"/>
      <c r="ET87" s="383"/>
      <c r="EU87" s="383"/>
      <c r="EV87" s="383"/>
      <c r="EW87" s="383"/>
      <c r="EX87" s="383"/>
      <c r="EY87" s="383"/>
      <c r="EZ87" s="383"/>
      <c r="FA87" s="383"/>
      <c r="FB87" s="383"/>
      <c r="FC87" s="383"/>
      <c r="FD87" s="383"/>
      <c r="FE87" s="383"/>
      <c r="FF87" s="383"/>
      <c r="FG87" s="383"/>
      <c r="FH87" s="383"/>
      <c r="FI87" s="383"/>
      <c r="FJ87" s="383"/>
      <c r="FK87" s="383"/>
      <c r="FL87" s="383"/>
      <c r="FM87" s="383"/>
      <c r="FN87" s="383"/>
      <c r="FO87" s="383"/>
      <c r="FP87" s="383"/>
      <c r="FQ87" s="383"/>
      <c r="FR87" s="383"/>
      <c r="FS87" s="383"/>
      <c r="FT87" s="383"/>
      <c r="FU87" s="383"/>
      <c r="FV87" s="383"/>
      <c r="FW87" s="383"/>
      <c r="FX87" s="383"/>
      <c r="FY87" s="383"/>
      <c r="FZ87" s="383"/>
      <c r="GA87" s="383"/>
      <c r="GB87" s="383"/>
      <c r="GC87" s="383"/>
      <c r="GD87" s="383"/>
      <c r="GE87" s="383"/>
      <c r="GF87" s="383"/>
      <c r="GG87" s="383"/>
      <c r="GH87" s="383"/>
      <c r="GI87" s="383"/>
      <c r="GJ87" s="383"/>
      <c r="GK87" s="383"/>
      <c r="GL87" s="383"/>
      <c r="GM87" s="383"/>
      <c r="GN87" s="383"/>
      <c r="GO87" s="383"/>
      <c r="GP87" s="383"/>
      <c r="GQ87" s="383"/>
      <c r="GR87" s="383"/>
      <c r="GS87" s="383"/>
      <c r="GT87" s="383"/>
      <c r="GU87" s="383"/>
      <c r="GV87" s="383"/>
      <c r="GW87" s="383"/>
      <c r="GX87" s="383"/>
      <c r="GY87" s="383"/>
      <c r="GZ87" s="383"/>
      <c r="HA87" s="383"/>
      <c r="HB87" s="383"/>
      <c r="HC87" s="383"/>
      <c r="HD87" s="383"/>
      <c r="HE87" s="383"/>
      <c r="HF87" s="383"/>
      <c r="HG87" s="383"/>
      <c r="HH87" s="383"/>
      <c r="HI87" s="383"/>
      <c r="HJ87" s="383"/>
      <c r="HK87" s="383"/>
      <c r="HL87" s="383"/>
      <c r="HM87" s="383"/>
      <c r="HN87" s="383"/>
      <c r="HO87" s="383"/>
      <c r="HP87" s="383"/>
      <c r="HQ87" s="383"/>
      <c r="HR87" s="383"/>
      <c r="HS87" s="383"/>
      <c r="HT87" s="383"/>
      <c r="HU87" s="383"/>
      <c r="HV87" s="383"/>
      <c r="HW87" s="383"/>
      <c r="HX87" s="383"/>
      <c r="HY87" s="383"/>
      <c r="HZ87" s="383"/>
      <c r="IA87" s="383"/>
      <c r="IB87" s="383"/>
      <c r="IC87" s="383"/>
      <c r="ID87" s="383"/>
      <c r="IE87" s="383"/>
      <c r="IF87" s="383"/>
      <c r="IG87" s="383"/>
      <c r="IH87" s="383"/>
      <c r="II87" s="383"/>
      <c r="IJ87" s="383"/>
      <c r="IK87" s="383"/>
      <c r="IL87" s="383"/>
      <c r="IM87" s="383"/>
      <c r="IN87" s="383"/>
      <c r="IO87" s="383"/>
      <c r="IP87" s="383"/>
      <c r="IQ87" s="383"/>
      <c r="IR87" s="383"/>
      <c r="IS87" s="383"/>
      <c r="IT87" s="383"/>
      <c r="IU87" s="383"/>
    </row>
    <row r="88" spans="1:255"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83"/>
      <c r="BC88" s="383"/>
      <c r="BD88" s="383"/>
      <c r="BE88" s="383"/>
      <c r="BF88" s="383"/>
      <c r="BG88" s="383"/>
      <c r="BH88" s="383"/>
      <c r="BI88" s="383"/>
      <c r="BJ88" s="383"/>
      <c r="BK88" s="383"/>
      <c r="BL88" s="383"/>
      <c r="BM88" s="383"/>
      <c r="BN88" s="383"/>
      <c r="BO88" s="383"/>
      <c r="BP88" s="383"/>
      <c r="BQ88" s="383"/>
      <c r="BR88" s="383"/>
      <c r="BS88" s="383"/>
      <c r="BT88" s="383"/>
      <c r="BU88" s="383"/>
      <c r="BV88" s="383"/>
      <c r="BW88" s="383"/>
      <c r="BX88" s="383"/>
      <c r="BY88" s="383"/>
      <c r="BZ88" s="383"/>
      <c r="CA88" s="383"/>
      <c r="CB88" s="383"/>
      <c r="CC88" s="383"/>
      <c r="CD88" s="383"/>
      <c r="CE88" s="383"/>
      <c r="CF88" s="383"/>
      <c r="CG88" s="383"/>
      <c r="CH88" s="383"/>
      <c r="CI88" s="383"/>
      <c r="CJ88" s="383"/>
      <c r="CK88" s="383"/>
      <c r="CL88" s="383"/>
      <c r="CM88" s="383"/>
      <c r="CN88" s="383"/>
      <c r="CO88" s="383"/>
      <c r="CP88" s="383"/>
      <c r="CQ88" s="383"/>
      <c r="CR88" s="383"/>
      <c r="CS88" s="383"/>
      <c r="CT88" s="383"/>
      <c r="CU88" s="383"/>
      <c r="CV88" s="383"/>
      <c r="CW88" s="383"/>
      <c r="CX88" s="383"/>
      <c r="CY88" s="383"/>
      <c r="CZ88" s="383"/>
      <c r="DA88" s="383"/>
      <c r="DB88" s="383"/>
      <c r="DC88" s="383"/>
      <c r="DD88" s="383"/>
      <c r="DE88" s="383"/>
      <c r="DF88" s="383"/>
      <c r="DG88" s="383"/>
      <c r="DH88" s="383"/>
      <c r="DI88" s="383"/>
      <c r="DJ88" s="383"/>
      <c r="DK88" s="383"/>
      <c r="DL88" s="383"/>
      <c r="DM88" s="383"/>
      <c r="DN88" s="383"/>
      <c r="DO88" s="383"/>
      <c r="DP88" s="383"/>
      <c r="DQ88" s="383"/>
      <c r="DR88" s="383"/>
      <c r="DS88" s="383"/>
      <c r="DT88" s="383"/>
      <c r="DU88" s="383"/>
      <c r="DV88" s="383"/>
      <c r="DW88" s="383"/>
      <c r="DX88" s="383"/>
      <c r="DY88" s="383"/>
      <c r="DZ88" s="383"/>
      <c r="EA88" s="383"/>
      <c r="EB88" s="383"/>
      <c r="EC88" s="383"/>
      <c r="ED88" s="383"/>
      <c r="EE88" s="383"/>
      <c r="EF88" s="383"/>
      <c r="EG88" s="383"/>
      <c r="EH88" s="383"/>
      <c r="EI88" s="383"/>
      <c r="EJ88" s="383"/>
      <c r="EK88" s="383"/>
      <c r="EL88" s="383"/>
      <c r="EM88" s="383"/>
      <c r="EN88" s="383"/>
      <c r="EO88" s="383"/>
      <c r="EP88" s="383"/>
      <c r="EQ88" s="383"/>
      <c r="ER88" s="383"/>
      <c r="ES88" s="383"/>
      <c r="ET88" s="383"/>
      <c r="EU88" s="383"/>
      <c r="EV88" s="383"/>
      <c r="EW88" s="383"/>
      <c r="EX88" s="383"/>
      <c r="EY88" s="383"/>
      <c r="EZ88" s="383"/>
      <c r="FA88" s="383"/>
      <c r="FB88" s="383"/>
      <c r="FC88" s="383"/>
      <c r="FD88" s="383"/>
      <c r="FE88" s="383"/>
      <c r="FF88" s="383"/>
      <c r="FG88" s="383"/>
      <c r="FH88" s="383"/>
      <c r="FI88" s="383"/>
      <c r="FJ88" s="383"/>
      <c r="FK88" s="383"/>
      <c r="FL88" s="383"/>
      <c r="FM88" s="383"/>
      <c r="FN88" s="383"/>
      <c r="FO88" s="383"/>
      <c r="FP88" s="383"/>
      <c r="FQ88" s="383"/>
      <c r="FR88" s="383"/>
      <c r="FS88" s="383"/>
      <c r="FT88" s="383"/>
      <c r="FU88" s="383"/>
      <c r="FV88" s="383"/>
      <c r="FW88" s="383"/>
      <c r="FX88" s="383"/>
      <c r="FY88" s="383"/>
      <c r="FZ88" s="383"/>
      <c r="GA88" s="383"/>
      <c r="GB88" s="383"/>
      <c r="GC88" s="383"/>
      <c r="GD88" s="383"/>
      <c r="GE88" s="383"/>
      <c r="GF88" s="383"/>
      <c r="GG88" s="383"/>
      <c r="GH88" s="383"/>
      <c r="GI88" s="383"/>
      <c r="GJ88" s="383"/>
      <c r="GK88" s="383"/>
      <c r="GL88" s="383"/>
      <c r="GM88" s="383"/>
      <c r="GN88" s="383"/>
      <c r="GO88" s="383"/>
      <c r="GP88" s="383"/>
      <c r="GQ88" s="383"/>
      <c r="GR88" s="383"/>
      <c r="GS88" s="383"/>
      <c r="GT88" s="383"/>
      <c r="GU88" s="383"/>
      <c r="GV88" s="383"/>
      <c r="GW88" s="383"/>
      <c r="GX88" s="383"/>
      <c r="GY88" s="383"/>
      <c r="GZ88" s="383"/>
      <c r="HA88" s="383"/>
      <c r="HB88" s="383"/>
      <c r="HC88" s="383"/>
      <c r="HD88" s="383"/>
      <c r="HE88" s="383"/>
      <c r="HF88" s="383"/>
      <c r="HG88" s="383"/>
      <c r="HH88" s="383"/>
      <c r="HI88" s="383"/>
      <c r="HJ88" s="383"/>
      <c r="HK88" s="383"/>
      <c r="HL88" s="383"/>
      <c r="HM88" s="383"/>
      <c r="HN88" s="383"/>
      <c r="HO88" s="383"/>
      <c r="HP88" s="383"/>
      <c r="HQ88" s="383"/>
      <c r="HR88" s="383"/>
      <c r="HS88" s="383"/>
      <c r="HT88" s="383"/>
      <c r="HU88" s="383"/>
      <c r="HV88" s="383"/>
      <c r="HW88" s="383"/>
      <c r="HX88" s="383"/>
      <c r="HY88" s="383"/>
      <c r="HZ88" s="383"/>
      <c r="IA88" s="383"/>
      <c r="IB88" s="383"/>
      <c r="IC88" s="383"/>
      <c r="ID88" s="383"/>
      <c r="IE88" s="383"/>
      <c r="IF88" s="383"/>
      <c r="IG88" s="383"/>
      <c r="IH88" s="383"/>
      <c r="II88" s="383"/>
      <c r="IJ88" s="383"/>
      <c r="IK88" s="383"/>
      <c r="IL88" s="383"/>
      <c r="IM88" s="383"/>
      <c r="IN88" s="383"/>
      <c r="IO88" s="383"/>
      <c r="IP88" s="383"/>
      <c r="IQ88" s="383"/>
      <c r="IR88" s="383"/>
      <c r="IS88" s="383"/>
      <c r="IT88" s="383"/>
      <c r="IU88" s="383"/>
    </row>
    <row r="89" spans="1:255"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83"/>
      <c r="BC89" s="383"/>
      <c r="BD89" s="383"/>
      <c r="BE89" s="383"/>
      <c r="BF89" s="383"/>
      <c r="BG89" s="383"/>
      <c r="BH89" s="383"/>
      <c r="BI89" s="383"/>
      <c r="BJ89" s="383"/>
      <c r="BK89" s="383"/>
      <c r="BL89" s="383"/>
      <c r="BM89" s="383"/>
      <c r="BN89" s="383"/>
      <c r="BO89" s="383"/>
      <c r="BP89" s="383"/>
      <c r="BQ89" s="383"/>
      <c r="BR89" s="383"/>
      <c r="BS89" s="383"/>
      <c r="BT89" s="383"/>
      <c r="BU89" s="383"/>
      <c r="BV89" s="383"/>
      <c r="BW89" s="383"/>
      <c r="BX89" s="383"/>
      <c r="BY89" s="383"/>
      <c r="BZ89" s="383"/>
      <c r="CA89" s="383"/>
      <c r="CB89" s="383"/>
      <c r="CC89" s="383"/>
      <c r="CD89" s="383"/>
      <c r="CE89" s="383"/>
      <c r="CF89" s="383"/>
      <c r="CG89" s="383"/>
      <c r="CH89" s="383"/>
      <c r="CI89" s="383"/>
      <c r="CJ89" s="383"/>
      <c r="CK89" s="383"/>
      <c r="CL89" s="383"/>
      <c r="CM89" s="383"/>
      <c r="CN89" s="383"/>
      <c r="CO89" s="383"/>
      <c r="CP89" s="383"/>
      <c r="CQ89" s="383"/>
      <c r="CR89" s="383"/>
      <c r="CS89" s="383"/>
      <c r="CT89" s="383"/>
      <c r="CU89" s="383"/>
      <c r="CV89" s="383"/>
      <c r="CW89" s="383"/>
      <c r="CX89" s="383"/>
      <c r="CY89" s="383"/>
      <c r="CZ89" s="383"/>
      <c r="DA89" s="383"/>
      <c r="DB89" s="383"/>
      <c r="DC89" s="383"/>
      <c r="DD89" s="383"/>
      <c r="DE89" s="383"/>
      <c r="DF89" s="383"/>
      <c r="DG89" s="383"/>
      <c r="DH89" s="383"/>
      <c r="DI89" s="383"/>
      <c r="DJ89" s="383"/>
      <c r="DK89" s="383"/>
      <c r="DL89" s="383"/>
      <c r="DM89" s="383"/>
      <c r="DN89" s="383"/>
      <c r="DO89" s="383"/>
      <c r="DP89" s="383"/>
      <c r="DQ89" s="383"/>
      <c r="DR89" s="383"/>
      <c r="DS89" s="383"/>
      <c r="DT89" s="383"/>
      <c r="DU89" s="383"/>
      <c r="DV89" s="383"/>
      <c r="DW89" s="383"/>
      <c r="DX89" s="383"/>
      <c r="DY89" s="383"/>
      <c r="DZ89" s="383"/>
      <c r="EA89" s="383"/>
      <c r="EB89" s="383"/>
      <c r="EC89" s="383"/>
      <c r="ED89" s="383"/>
      <c r="EE89" s="383"/>
      <c r="EF89" s="383"/>
      <c r="EG89" s="383"/>
      <c r="EH89" s="383"/>
      <c r="EI89" s="383"/>
      <c r="EJ89" s="383"/>
      <c r="EK89" s="383"/>
      <c r="EL89" s="383"/>
      <c r="EM89" s="383"/>
      <c r="EN89" s="383"/>
      <c r="EO89" s="383"/>
      <c r="EP89" s="383"/>
      <c r="EQ89" s="383"/>
      <c r="ER89" s="383"/>
      <c r="ES89" s="383"/>
      <c r="ET89" s="383"/>
      <c r="EU89" s="383"/>
      <c r="EV89" s="383"/>
      <c r="EW89" s="383"/>
      <c r="EX89" s="383"/>
      <c r="EY89" s="383"/>
      <c r="EZ89" s="383"/>
      <c r="FA89" s="383"/>
      <c r="FB89" s="383"/>
      <c r="FC89" s="383"/>
      <c r="FD89" s="383"/>
      <c r="FE89" s="383"/>
      <c r="FF89" s="383"/>
      <c r="FG89" s="383"/>
      <c r="FH89" s="383"/>
      <c r="FI89" s="383"/>
      <c r="FJ89" s="383"/>
      <c r="FK89" s="383"/>
      <c r="FL89" s="383"/>
      <c r="FM89" s="383"/>
      <c r="FN89" s="383"/>
      <c r="FO89" s="383"/>
      <c r="FP89" s="383"/>
      <c r="FQ89" s="383"/>
      <c r="FR89" s="383"/>
      <c r="FS89" s="383"/>
      <c r="FT89" s="383"/>
      <c r="FU89" s="383"/>
      <c r="FV89" s="383"/>
      <c r="FW89" s="383"/>
      <c r="FX89" s="383"/>
      <c r="FY89" s="383"/>
      <c r="FZ89" s="383"/>
      <c r="GA89" s="383"/>
      <c r="GB89" s="383"/>
      <c r="GC89" s="383"/>
      <c r="GD89" s="383"/>
      <c r="GE89" s="383"/>
      <c r="GF89" s="383"/>
      <c r="GG89" s="383"/>
      <c r="GH89" s="383"/>
      <c r="GI89" s="383"/>
      <c r="GJ89" s="383"/>
      <c r="GK89" s="383"/>
      <c r="GL89" s="383"/>
      <c r="GM89" s="383"/>
      <c r="GN89" s="383"/>
      <c r="GO89" s="383"/>
      <c r="GP89" s="383"/>
      <c r="GQ89" s="383"/>
      <c r="GR89" s="383"/>
      <c r="GS89" s="383"/>
      <c r="GT89" s="383"/>
      <c r="GU89" s="383"/>
      <c r="GV89" s="383"/>
      <c r="GW89" s="383"/>
      <c r="GX89" s="383"/>
      <c r="GY89" s="383"/>
      <c r="GZ89" s="383"/>
      <c r="HA89" s="383"/>
      <c r="HB89" s="383"/>
      <c r="HC89" s="383"/>
      <c r="HD89" s="383"/>
      <c r="HE89" s="383"/>
      <c r="HF89" s="383"/>
      <c r="HG89" s="383"/>
      <c r="HH89" s="383"/>
      <c r="HI89" s="383"/>
      <c r="HJ89" s="383"/>
      <c r="HK89" s="383"/>
      <c r="HL89" s="383"/>
      <c r="HM89" s="383"/>
      <c r="HN89" s="383"/>
      <c r="HO89" s="383"/>
      <c r="HP89" s="383"/>
      <c r="HQ89" s="383"/>
      <c r="HR89" s="383"/>
      <c r="HS89" s="383"/>
      <c r="HT89" s="383"/>
      <c r="HU89" s="383"/>
      <c r="HV89" s="383"/>
      <c r="HW89" s="383"/>
      <c r="HX89" s="383"/>
      <c r="HY89" s="383"/>
      <c r="HZ89" s="383"/>
      <c r="IA89" s="383"/>
      <c r="IB89" s="383"/>
      <c r="IC89" s="383"/>
      <c r="ID89" s="383"/>
      <c r="IE89" s="383"/>
      <c r="IF89" s="383"/>
      <c r="IG89" s="383"/>
      <c r="IH89" s="383"/>
      <c r="II89" s="383"/>
      <c r="IJ89" s="383"/>
      <c r="IK89" s="383"/>
      <c r="IL89" s="383"/>
      <c r="IM89" s="383"/>
      <c r="IN89" s="383"/>
      <c r="IO89" s="383"/>
      <c r="IP89" s="383"/>
      <c r="IQ89" s="383"/>
      <c r="IR89" s="383"/>
      <c r="IS89" s="383"/>
      <c r="IT89" s="383"/>
      <c r="IU89" s="383"/>
    </row>
    <row r="90" spans="1:255"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383"/>
      <c r="BC90" s="383"/>
      <c r="BD90" s="383"/>
      <c r="BE90" s="383"/>
      <c r="BF90" s="383"/>
      <c r="BG90" s="383"/>
      <c r="BH90" s="383"/>
      <c r="BI90" s="383"/>
      <c r="BJ90" s="383"/>
      <c r="BK90" s="383"/>
      <c r="BL90" s="383"/>
      <c r="BM90" s="383"/>
      <c r="BN90" s="383"/>
      <c r="BO90" s="383"/>
      <c r="BP90" s="383"/>
      <c r="BQ90" s="383"/>
      <c r="BR90" s="383"/>
      <c r="BS90" s="383"/>
      <c r="BT90" s="383"/>
      <c r="BU90" s="383"/>
      <c r="BV90" s="383"/>
      <c r="BW90" s="383"/>
      <c r="BX90" s="383"/>
      <c r="BY90" s="383"/>
      <c r="BZ90" s="383"/>
      <c r="CA90" s="383"/>
      <c r="CB90" s="383"/>
      <c r="CC90" s="383"/>
      <c r="CD90" s="383"/>
      <c r="CE90" s="383"/>
      <c r="CF90" s="383"/>
      <c r="CG90" s="383"/>
      <c r="CH90" s="383"/>
      <c r="CI90" s="383"/>
      <c r="CJ90" s="383"/>
      <c r="CK90" s="383"/>
      <c r="CL90" s="383"/>
      <c r="CM90" s="383"/>
      <c r="CN90" s="383"/>
      <c r="CO90" s="383"/>
      <c r="CP90" s="383"/>
      <c r="CQ90" s="383"/>
      <c r="CR90" s="383"/>
      <c r="CS90" s="383"/>
      <c r="CT90" s="383"/>
      <c r="CU90" s="383"/>
      <c r="CV90" s="383"/>
      <c r="CW90" s="383"/>
      <c r="CX90" s="383"/>
      <c r="CY90" s="383"/>
      <c r="CZ90" s="383"/>
      <c r="DA90" s="383"/>
      <c r="DB90" s="383"/>
      <c r="DC90" s="383"/>
      <c r="DD90" s="383"/>
      <c r="DE90" s="383"/>
      <c r="DF90" s="383"/>
      <c r="DG90" s="383"/>
      <c r="DH90" s="383"/>
      <c r="DI90" s="383"/>
      <c r="DJ90" s="383"/>
      <c r="DK90" s="383"/>
      <c r="DL90" s="383"/>
      <c r="DM90" s="383"/>
      <c r="DN90" s="383"/>
      <c r="DO90" s="383"/>
      <c r="DP90" s="383"/>
      <c r="DQ90" s="383"/>
      <c r="DR90" s="383"/>
      <c r="DS90" s="383"/>
      <c r="DT90" s="383"/>
      <c r="DU90" s="383"/>
      <c r="DV90" s="383"/>
      <c r="DW90" s="383"/>
      <c r="DX90" s="383"/>
      <c r="DY90" s="383"/>
      <c r="DZ90" s="383"/>
      <c r="EA90" s="383"/>
      <c r="EB90" s="383"/>
      <c r="EC90" s="383"/>
      <c r="ED90" s="383"/>
      <c r="EE90" s="383"/>
      <c r="EF90" s="383"/>
      <c r="EG90" s="383"/>
      <c r="EH90" s="383"/>
      <c r="EI90" s="383"/>
      <c r="EJ90" s="383"/>
      <c r="EK90" s="383"/>
      <c r="EL90" s="383"/>
      <c r="EM90" s="383"/>
      <c r="EN90" s="383"/>
      <c r="EO90" s="383"/>
      <c r="EP90" s="383"/>
      <c r="EQ90" s="383"/>
      <c r="ER90" s="383"/>
      <c r="ES90" s="383"/>
      <c r="ET90" s="383"/>
      <c r="EU90" s="383"/>
      <c r="EV90" s="383"/>
      <c r="EW90" s="383"/>
      <c r="EX90" s="383"/>
      <c r="EY90" s="383"/>
      <c r="EZ90" s="383"/>
      <c r="FA90" s="383"/>
      <c r="FB90" s="383"/>
      <c r="FC90" s="383"/>
      <c r="FD90" s="383"/>
      <c r="FE90" s="383"/>
      <c r="FF90" s="383"/>
      <c r="FG90" s="383"/>
      <c r="FH90" s="383"/>
      <c r="FI90" s="383"/>
      <c r="FJ90" s="383"/>
      <c r="FK90" s="383"/>
      <c r="FL90" s="383"/>
      <c r="FM90" s="383"/>
      <c r="FN90" s="383"/>
      <c r="FO90" s="383"/>
      <c r="FP90" s="383"/>
      <c r="FQ90" s="383"/>
      <c r="FR90" s="383"/>
      <c r="FS90" s="383"/>
      <c r="FT90" s="383"/>
      <c r="FU90" s="383"/>
      <c r="FV90" s="383"/>
      <c r="FW90" s="383"/>
      <c r="FX90" s="383"/>
      <c r="FY90" s="383"/>
      <c r="FZ90" s="383"/>
      <c r="GA90" s="383"/>
      <c r="GB90" s="383"/>
      <c r="GC90" s="383"/>
      <c r="GD90" s="383"/>
      <c r="GE90" s="383"/>
      <c r="GF90" s="383"/>
      <c r="GG90" s="383"/>
      <c r="GH90" s="383"/>
      <c r="GI90" s="383"/>
      <c r="GJ90" s="383"/>
      <c r="GK90" s="383"/>
      <c r="GL90" s="383"/>
      <c r="GM90" s="383"/>
      <c r="GN90" s="383"/>
      <c r="GO90" s="383"/>
      <c r="GP90" s="383"/>
      <c r="GQ90" s="383"/>
      <c r="GR90" s="383"/>
      <c r="GS90" s="383"/>
      <c r="GT90" s="383"/>
      <c r="GU90" s="383"/>
      <c r="GV90" s="383"/>
      <c r="GW90" s="383"/>
      <c r="GX90" s="383"/>
      <c r="GY90" s="383"/>
      <c r="GZ90" s="383"/>
      <c r="HA90" s="383"/>
      <c r="HB90" s="383"/>
      <c r="HC90" s="383"/>
      <c r="HD90" s="383"/>
      <c r="HE90" s="383"/>
      <c r="HF90" s="383"/>
      <c r="HG90" s="383"/>
      <c r="HH90" s="383"/>
      <c r="HI90" s="383"/>
      <c r="HJ90" s="383"/>
      <c r="HK90" s="383"/>
      <c r="HL90" s="383"/>
      <c r="HM90" s="383"/>
      <c r="HN90" s="383"/>
      <c r="HO90" s="383"/>
      <c r="HP90" s="383"/>
      <c r="HQ90" s="383"/>
      <c r="HR90" s="383"/>
      <c r="HS90" s="383"/>
      <c r="HT90" s="383"/>
      <c r="HU90" s="383"/>
      <c r="HV90" s="383"/>
      <c r="HW90" s="383"/>
      <c r="HX90" s="383"/>
      <c r="HY90" s="383"/>
      <c r="HZ90" s="383"/>
      <c r="IA90" s="383"/>
      <c r="IB90" s="383"/>
      <c r="IC90" s="383"/>
      <c r="ID90" s="383"/>
      <c r="IE90" s="383"/>
      <c r="IF90" s="383"/>
      <c r="IG90" s="383"/>
      <c r="IH90" s="383"/>
      <c r="II90" s="383"/>
      <c r="IJ90" s="383"/>
      <c r="IK90" s="383"/>
      <c r="IL90" s="383"/>
      <c r="IM90" s="383"/>
      <c r="IN90" s="383"/>
      <c r="IO90" s="383"/>
      <c r="IP90" s="383"/>
      <c r="IQ90" s="383"/>
      <c r="IR90" s="383"/>
      <c r="IS90" s="383"/>
      <c r="IT90" s="383"/>
      <c r="IU90" s="383"/>
    </row>
    <row r="91" spans="1:255" s="305" customFormat="1" ht="27.75">
      <c r="A91" s="239"/>
      <c r="B91" s="332" t="s">
        <v>490</v>
      </c>
      <c r="C91" s="333" t="s">
        <v>491</v>
      </c>
      <c r="D91" s="240"/>
      <c r="E91" s="241"/>
      <c r="F91" s="241"/>
      <c r="G91" s="242"/>
      <c r="H91" s="347">
        <f>SUM(H92,H103,H114,H124,H135,H145,H155,H166,H177,H187)</f>
        <v>0</v>
      </c>
      <c r="I91" s="347">
        <f>SUM(I92,I103,I114,I124,I135,I145,I155,I166,I177,I187)</f>
        <v>0</v>
      </c>
      <c r="J91" s="347">
        <f>SUM(J92,J103,J114,J124,J135,J145,J155,J166,J177,J187)</f>
        <v>0</v>
      </c>
      <c r="K91" s="347">
        <f>SUM(K92,K103,K114,K124,K135,K145,K155,K166,K177,K187)</f>
        <v>0</v>
      </c>
      <c r="L91" s="347">
        <f>SUM(L92,L103,L114,L124,L135,L145,L155,L166,L177,L187)</f>
        <v>0</v>
      </c>
      <c r="M91" s="237"/>
      <c r="N91" s="237"/>
      <c r="O91" s="348">
        <f>SUM(H91:L91)/(COUNT(H91:L91)*10)</f>
        <v>0</v>
      </c>
      <c r="P91" s="242"/>
      <c r="Q91" s="235"/>
      <c r="R91" s="228"/>
      <c r="S91" s="349">
        <f>AVERAGE(S92:S187)</f>
        <v>0</v>
      </c>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379"/>
      <c r="BJ91" s="379"/>
      <c r="BK91" s="379"/>
      <c r="BL91" s="379"/>
      <c r="BM91" s="379"/>
      <c r="BN91" s="379"/>
      <c r="BO91" s="379"/>
      <c r="BP91" s="379"/>
      <c r="BQ91" s="379"/>
      <c r="BR91" s="379"/>
      <c r="BS91" s="379"/>
      <c r="BT91" s="379"/>
      <c r="BU91" s="379"/>
      <c r="BV91" s="379"/>
      <c r="BW91" s="379"/>
      <c r="BX91" s="379"/>
      <c r="BY91" s="379"/>
      <c r="BZ91" s="379"/>
      <c r="CA91" s="379"/>
      <c r="CB91" s="379"/>
      <c r="CC91" s="379"/>
      <c r="CD91" s="379"/>
      <c r="CE91" s="379"/>
      <c r="CF91" s="379"/>
      <c r="CG91" s="379"/>
      <c r="CH91" s="379"/>
      <c r="CI91" s="379"/>
      <c r="CJ91" s="379"/>
      <c r="CK91" s="379"/>
      <c r="CL91" s="379"/>
      <c r="CM91" s="379"/>
      <c r="CN91" s="379"/>
      <c r="CO91" s="379"/>
      <c r="CP91" s="379"/>
      <c r="CQ91" s="379"/>
      <c r="CR91" s="379"/>
      <c r="CS91" s="379"/>
      <c r="CT91" s="379"/>
      <c r="CU91" s="379"/>
      <c r="CV91" s="379"/>
      <c r="CW91" s="379"/>
      <c r="CX91" s="379"/>
      <c r="CY91" s="379"/>
      <c r="CZ91" s="379"/>
      <c r="DA91" s="379"/>
      <c r="DB91" s="379"/>
      <c r="DC91" s="379"/>
      <c r="DD91" s="379"/>
      <c r="DE91" s="379"/>
      <c r="DF91" s="379"/>
      <c r="DG91" s="379"/>
      <c r="DH91" s="379"/>
      <c r="DI91" s="379"/>
      <c r="DJ91" s="379"/>
      <c r="DK91" s="379"/>
      <c r="DL91" s="379"/>
      <c r="DM91" s="379"/>
      <c r="DN91" s="379"/>
      <c r="DO91" s="379"/>
      <c r="DP91" s="379"/>
      <c r="DQ91" s="379"/>
      <c r="DR91" s="379"/>
      <c r="DS91" s="379"/>
      <c r="DT91" s="379"/>
      <c r="DU91" s="379"/>
      <c r="DV91" s="379"/>
      <c r="DW91" s="379"/>
      <c r="DX91" s="379"/>
      <c r="DY91" s="379"/>
      <c r="DZ91" s="379"/>
      <c r="EA91" s="379"/>
      <c r="EB91" s="379"/>
      <c r="EC91" s="379"/>
      <c r="ED91" s="379"/>
      <c r="EE91" s="379"/>
      <c r="EF91" s="379"/>
      <c r="EG91" s="379"/>
      <c r="EH91" s="379"/>
      <c r="EI91" s="379"/>
      <c r="EJ91" s="379"/>
      <c r="EK91" s="379"/>
      <c r="EL91" s="379"/>
      <c r="EM91" s="379"/>
      <c r="EN91" s="379"/>
      <c r="EO91" s="379"/>
      <c r="EP91" s="379"/>
      <c r="EQ91" s="379"/>
      <c r="ER91" s="379"/>
      <c r="ES91" s="379"/>
      <c r="ET91" s="379"/>
      <c r="EU91" s="379"/>
      <c r="EV91" s="379"/>
      <c r="EW91" s="379"/>
      <c r="EX91" s="379"/>
      <c r="EY91" s="379"/>
      <c r="EZ91" s="379"/>
      <c r="FA91" s="379"/>
      <c r="FB91" s="379"/>
      <c r="FC91" s="379"/>
      <c r="FD91" s="379"/>
      <c r="FE91" s="379"/>
      <c r="FF91" s="379"/>
      <c r="FG91" s="379"/>
      <c r="FH91" s="379"/>
      <c r="FI91" s="379"/>
      <c r="FJ91" s="379"/>
      <c r="FK91" s="379"/>
      <c r="FL91" s="379"/>
      <c r="FM91" s="379"/>
      <c r="FN91" s="379"/>
      <c r="FO91" s="379"/>
      <c r="FP91" s="379"/>
      <c r="FQ91" s="379"/>
      <c r="FR91" s="379"/>
      <c r="FS91" s="379"/>
      <c r="FT91" s="379"/>
      <c r="FU91" s="379"/>
      <c r="FV91" s="379"/>
      <c r="FW91" s="379"/>
      <c r="FX91" s="379"/>
      <c r="FY91" s="379"/>
      <c r="FZ91" s="379"/>
      <c r="GA91" s="379"/>
      <c r="GB91" s="379"/>
      <c r="GC91" s="379"/>
      <c r="GD91" s="379"/>
      <c r="GE91" s="379"/>
      <c r="GF91" s="379"/>
      <c r="GG91" s="379"/>
      <c r="GH91" s="379"/>
      <c r="GI91" s="379"/>
      <c r="GJ91" s="379"/>
      <c r="GK91" s="379"/>
      <c r="GL91" s="379"/>
      <c r="GM91" s="379"/>
      <c r="GN91" s="379"/>
      <c r="GO91" s="379"/>
      <c r="GP91" s="379"/>
      <c r="GQ91" s="379"/>
      <c r="GR91" s="379"/>
      <c r="GS91" s="379"/>
      <c r="GT91" s="379"/>
      <c r="GU91" s="379"/>
      <c r="GV91" s="379"/>
      <c r="GW91" s="379"/>
      <c r="GX91" s="379"/>
      <c r="GY91" s="379"/>
      <c r="GZ91" s="379"/>
      <c r="HA91" s="379"/>
      <c r="HB91" s="379"/>
      <c r="HC91" s="379"/>
      <c r="HD91" s="379"/>
      <c r="HE91" s="379"/>
      <c r="HF91" s="379"/>
      <c r="HG91" s="379"/>
      <c r="HH91" s="379"/>
      <c r="HI91" s="379"/>
      <c r="HJ91" s="379"/>
      <c r="HK91" s="379"/>
      <c r="HL91" s="379"/>
      <c r="HM91" s="379"/>
      <c r="HN91" s="379"/>
      <c r="HO91" s="379"/>
      <c r="HP91" s="379"/>
      <c r="HQ91" s="379"/>
      <c r="HR91" s="379"/>
      <c r="HS91" s="379"/>
      <c r="HT91" s="379"/>
      <c r="HU91" s="379"/>
      <c r="HV91" s="379"/>
      <c r="HW91" s="379"/>
      <c r="HX91" s="379"/>
      <c r="HY91" s="379"/>
      <c r="HZ91" s="379"/>
      <c r="IA91" s="379"/>
      <c r="IB91" s="379"/>
      <c r="IC91" s="379"/>
      <c r="ID91" s="379"/>
      <c r="IE91" s="379"/>
      <c r="IF91" s="379"/>
      <c r="IG91" s="379"/>
      <c r="IH91" s="379"/>
      <c r="II91" s="379"/>
      <c r="IJ91" s="379"/>
      <c r="IK91" s="379"/>
      <c r="IL91" s="379"/>
      <c r="IM91" s="379"/>
      <c r="IN91" s="379"/>
      <c r="IO91" s="379"/>
      <c r="IP91" s="379"/>
      <c r="IQ91" s="379"/>
      <c r="IR91" s="379"/>
      <c r="IS91" s="379"/>
      <c r="IT91" s="379"/>
      <c r="IU91" s="379"/>
    </row>
    <row r="92" spans="1:255" s="306" customFormat="1" ht="31.5" collapsed="1">
      <c r="A92" s="243"/>
      <c r="B92" s="341" t="s">
        <v>489</v>
      </c>
      <c r="C92" s="335" t="s">
        <v>480</v>
      </c>
      <c r="D92" s="251"/>
      <c r="E92" s="255"/>
      <c r="F92" s="255"/>
      <c r="G92" s="256"/>
      <c r="H92" s="350" t="str">
        <f>IF(HasAffirmation(H95:H101,$O95:$O101),1,"")</f>
        <v/>
      </c>
      <c r="I92" s="350" t="str">
        <f>IF(HasAffirmation(I95:I101,$O95:$O101),1,"")</f>
        <v/>
      </c>
      <c r="J92" s="350" t="str">
        <f>IF(HasAffirmation(J95:J101,$O95:$O101),1,"")</f>
        <v/>
      </c>
      <c r="K92" s="350" t="str">
        <f>IF(HasAffirmation(K95:K101,$O95:$O101),1,"")</f>
        <v/>
      </c>
      <c r="L92" s="350" t="str">
        <f>IF(HasAffirmation(L95:L101,$O95:$O101),1,"")</f>
        <v/>
      </c>
      <c r="M92" s="254"/>
      <c r="N92" s="350">
        <f>COUNTA(N95:N101)</f>
        <v>0</v>
      </c>
      <c r="O92" s="350">
        <f>SUM(H92:L92)</f>
        <v>0</v>
      </c>
      <c r="P92" s="244"/>
      <c r="Q92" s="443" t="str">
        <f>IF(COUNTA(Q94:Q102)=0,"",COUNTA(Q94:Q102))</f>
        <v/>
      </c>
      <c r="R92" s="229"/>
      <c r="S92" s="351">
        <f>IF(R92=Instructions!$B$25,Instructions!$C$25,IF(R92=Instructions!$B$26,Instructions!$C$26,IF(R92=Instructions!$B$27,Instructions!$C$27,0)))</f>
        <v>0</v>
      </c>
      <c r="T92" s="384"/>
      <c r="U92" s="384"/>
      <c r="V92" s="384"/>
      <c r="W92" s="384"/>
      <c r="X92" s="384"/>
      <c r="Y92" s="384"/>
      <c r="Z92" s="384"/>
      <c r="AA92" s="384"/>
      <c r="AB92" s="384"/>
      <c r="AC92" s="384"/>
      <c r="AD92" s="384"/>
      <c r="AE92" s="384"/>
      <c r="AF92" s="384"/>
      <c r="AG92" s="384"/>
      <c r="AH92" s="384"/>
      <c r="AI92" s="384"/>
      <c r="AJ92" s="384"/>
      <c r="AK92" s="384"/>
      <c r="AL92" s="384"/>
      <c r="AM92" s="384"/>
      <c r="AN92" s="384"/>
      <c r="AO92" s="384"/>
      <c r="AP92" s="384"/>
      <c r="AQ92" s="384"/>
      <c r="AR92" s="384"/>
      <c r="AS92" s="384"/>
      <c r="AT92" s="384"/>
      <c r="AU92" s="384"/>
      <c r="AV92" s="384"/>
      <c r="AW92" s="384"/>
      <c r="AX92" s="384"/>
      <c r="AY92" s="384"/>
      <c r="AZ92" s="384"/>
      <c r="BA92" s="384"/>
      <c r="BB92" s="384"/>
      <c r="BC92" s="384"/>
      <c r="BD92" s="384"/>
      <c r="BE92" s="384"/>
      <c r="BF92" s="384"/>
      <c r="BG92" s="384"/>
      <c r="BH92" s="384"/>
      <c r="BI92" s="384"/>
      <c r="BJ92" s="384"/>
      <c r="BK92" s="384"/>
      <c r="BL92" s="384"/>
      <c r="BM92" s="384"/>
      <c r="BN92" s="384"/>
      <c r="BO92" s="384"/>
      <c r="BP92" s="384"/>
      <c r="BQ92" s="384"/>
      <c r="BR92" s="384"/>
      <c r="BS92" s="384"/>
      <c r="BT92" s="384"/>
      <c r="BU92" s="384"/>
      <c r="BV92" s="384"/>
      <c r="BW92" s="384"/>
      <c r="BX92" s="384"/>
      <c r="BY92" s="384"/>
      <c r="BZ92" s="384"/>
      <c r="CA92" s="384"/>
      <c r="CB92" s="384"/>
      <c r="CC92" s="384"/>
      <c r="CD92" s="384"/>
      <c r="CE92" s="384"/>
      <c r="CF92" s="384"/>
      <c r="CG92" s="384"/>
      <c r="CH92" s="384"/>
      <c r="CI92" s="384"/>
      <c r="CJ92" s="384"/>
      <c r="CK92" s="384"/>
      <c r="CL92" s="384"/>
      <c r="CM92" s="384"/>
      <c r="CN92" s="384"/>
      <c r="CO92" s="384"/>
      <c r="CP92" s="384"/>
      <c r="CQ92" s="384"/>
      <c r="CR92" s="384"/>
      <c r="CS92" s="384"/>
      <c r="CT92" s="384"/>
      <c r="CU92" s="384"/>
      <c r="CV92" s="384"/>
      <c r="CW92" s="384"/>
      <c r="CX92" s="384"/>
      <c r="CY92" s="384"/>
      <c r="CZ92" s="384"/>
      <c r="DA92" s="384"/>
      <c r="DB92" s="384"/>
      <c r="DC92" s="384"/>
      <c r="DD92" s="384"/>
      <c r="DE92" s="384"/>
      <c r="DF92" s="384"/>
      <c r="DG92" s="384"/>
      <c r="DH92" s="384"/>
      <c r="DI92" s="384"/>
      <c r="DJ92" s="384"/>
      <c r="DK92" s="384"/>
      <c r="DL92" s="384"/>
      <c r="DM92" s="384"/>
      <c r="DN92" s="384"/>
      <c r="DO92" s="384"/>
      <c r="DP92" s="384"/>
      <c r="DQ92" s="384"/>
      <c r="DR92" s="384"/>
      <c r="DS92" s="384"/>
      <c r="DT92" s="384"/>
      <c r="DU92" s="384"/>
      <c r="DV92" s="384"/>
      <c r="DW92" s="384"/>
      <c r="DX92" s="384"/>
      <c r="DY92" s="384"/>
      <c r="DZ92" s="384"/>
      <c r="EA92" s="384"/>
      <c r="EB92" s="384"/>
      <c r="EC92" s="384"/>
      <c r="ED92" s="384"/>
      <c r="EE92" s="384"/>
      <c r="EF92" s="384"/>
      <c r="EG92" s="384"/>
      <c r="EH92" s="384"/>
      <c r="EI92" s="384"/>
      <c r="EJ92" s="384"/>
      <c r="EK92" s="384"/>
      <c r="EL92" s="384"/>
      <c r="EM92" s="384"/>
      <c r="EN92" s="384"/>
      <c r="EO92" s="384"/>
      <c r="EP92" s="384"/>
      <c r="EQ92" s="384"/>
      <c r="ER92" s="384"/>
      <c r="ES92" s="384"/>
      <c r="ET92" s="384"/>
      <c r="EU92" s="384"/>
      <c r="EV92" s="384"/>
      <c r="EW92" s="384"/>
      <c r="EX92" s="384"/>
      <c r="EY92" s="384"/>
      <c r="EZ92" s="384"/>
      <c r="FA92" s="384"/>
      <c r="FB92" s="384"/>
      <c r="FC92" s="384"/>
      <c r="FD92" s="384"/>
      <c r="FE92" s="384"/>
      <c r="FF92" s="384"/>
      <c r="FG92" s="384"/>
      <c r="FH92" s="384"/>
      <c r="FI92" s="384"/>
      <c r="FJ92" s="384"/>
      <c r="FK92" s="384"/>
      <c r="FL92" s="384"/>
      <c r="FM92" s="384"/>
      <c r="FN92" s="384"/>
      <c r="FO92" s="384"/>
      <c r="FP92" s="384"/>
      <c r="FQ92" s="384"/>
      <c r="FR92" s="384"/>
      <c r="FS92" s="384"/>
      <c r="FT92" s="384"/>
      <c r="FU92" s="384"/>
      <c r="FV92" s="384"/>
      <c r="FW92" s="384"/>
      <c r="FX92" s="384"/>
      <c r="FY92" s="384"/>
      <c r="FZ92" s="384"/>
      <c r="GA92" s="384"/>
      <c r="GB92" s="384"/>
      <c r="GC92" s="384"/>
      <c r="GD92" s="384"/>
      <c r="GE92" s="384"/>
      <c r="GF92" s="384"/>
      <c r="GG92" s="384"/>
      <c r="GH92" s="384"/>
      <c r="GI92" s="384"/>
      <c r="GJ92" s="384"/>
      <c r="GK92" s="384"/>
      <c r="GL92" s="384"/>
      <c r="GM92" s="384"/>
      <c r="GN92" s="384"/>
      <c r="GO92" s="384"/>
      <c r="GP92" s="384"/>
      <c r="GQ92" s="384"/>
      <c r="GR92" s="384"/>
      <c r="GS92" s="384"/>
      <c r="GT92" s="384"/>
      <c r="GU92" s="384"/>
      <c r="GV92" s="384"/>
      <c r="GW92" s="384"/>
      <c r="GX92" s="384"/>
      <c r="GY92" s="384"/>
      <c r="GZ92" s="384"/>
      <c r="HA92" s="384"/>
      <c r="HB92" s="384"/>
      <c r="HC92" s="384"/>
      <c r="HD92" s="384"/>
      <c r="HE92" s="384"/>
      <c r="HF92" s="384"/>
      <c r="HG92" s="384"/>
      <c r="HH92" s="384"/>
      <c r="HI92" s="384"/>
      <c r="HJ92" s="384"/>
      <c r="HK92" s="384"/>
      <c r="HL92" s="384"/>
      <c r="HM92" s="384"/>
      <c r="HN92" s="384"/>
      <c r="HO92" s="384"/>
      <c r="HP92" s="384"/>
      <c r="HQ92" s="384"/>
      <c r="HR92" s="384"/>
      <c r="HS92" s="384"/>
      <c r="HT92" s="384"/>
      <c r="HU92" s="384"/>
      <c r="HV92" s="384"/>
      <c r="HW92" s="384"/>
      <c r="HX92" s="384"/>
      <c r="HY92" s="384"/>
      <c r="HZ92" s="384"/>
      <c r="IA92" s="384"/>
      <c r="IB92" s="384"/>
      <c r="IC92" s="384"/>
      <c r="ID92" s="384"/>
      <c r="IE92" s="384"/>
      <c r="IF92" s="384"/>
      <c r="IG92" s="384"/>
      <c r="IH92" s="384"/>
      <c r="II92" s="384"/>
      <c r="IJ92" s="384"/>
      <c r="IK92" s="384"/>
      <c r="IL92" s="384"/>
      <c r="IM92" s="384"/>
      <c r="IN92" s="384"/>
      <c r="IO92" s="384"/>
      <c r="IP92" s="384"/>
      <c r="IQ92" s="384"/>
      <c r="IR92" s="384"/>
      <c r="IS92" s="384"/>
      <c r="IT92" s="384"/>
      <c r="IU92" s="384"/>
    </row>
    <row r="93" spans="1:255" s="305" customFormat="1" ht="51" hidden="1" outlineLevel="2">
      <c r="A93" s="178"/>
      <c r="B93" s="4"/>
      <c r="C93" s="337" t="s">
        <v>1389</v>
      </c>
      <c r="D93" s="168"/>
      <c r="E93" s="169"/>
      <c r="F93" s="169"/>
      <c r="G93" s="257"/>
      <c r="H93" s="170"/>
      <c r="I93" s="170"/>
      <c r="J93" s="170"/>
      <c r="K93" s="170"/>
      <c r="L93" s="170"/>
      <c r="M93" s="245"/>
      <c r="N93" s="170"/>
      <c r="O93" s="170"/>
      <c r="P93" s="245"/>
      <c r="Q93" s="456"/>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c r="BB93" s="379"/>
      <c r="BC93" s="379"/>
      <c r="BD93" s="379"/>
      <c r="BE93" s="379"/>
      <c r="BF93" s="379"/>
      <c r="BG93" s="379"/>
      <c r="BH93" s="379"/>
      <c r="BI93" s="379"/>
      <c r="BJ93" s="379"/>
      <c r="BK93" s="379"/>
      <c r="BL93" s="379"/>
      <c r="BM93" s="379"/>
      <c r="BN93" s="379"/>
      <c r="BO93" s="379"/>
      <c r="BP93" s="379"/>
      <c r="BQ93" s="379"/>
      <c r="BR93" s="379"/>
      <c r="BS93" s="379"/>
      <c r="BT93" s="379"/>
      <c r="BU93" s="379"/>
      <c r="BV93" s="379"/>
      <c r="BW93" s="379"/>
      <c r="BX93" s="379"/>
      <c r="BY93" s="379"/>
      <c r="BZ93" s="379"/>
      <c r="CA93" s="379"/>
      <c r="CB93" s="379"/>
      <c r="CC93" s="379"/>
      <c r="CD93" s="379"/>
      <c r="CE93" s="379"/>
      <c r="CF93" s="379"/>
      <c r="CG93" s="379"/>
      <c r="CH93" s="379"/>
      <c r="CI93" s="379"/>
      <c r="CJ93" s="379"/>
      <c r="CK93" s="379"/>
      <c r="CL93" s="379"/>
      <c r="CM93" s="379"/>
      <c r="CN93" s="379"/>
      <c r="CO93" s="379"/>
      <c r="CP93" s="379"/>
      <c r="CQ93" s="379"/>
      <c r="CR93" s="379"/>
      <c r="CS93" s="379"/>
      <c r="CT93" s="379"/>
      <c r="CU93" s="379"/>
      <c r="CV93" s="379"/>
      <c r="CW93" s="379"/>
      <c r="CX93" s="379"/>
      <c r="CY93" s="379"/>
      <c r="CZ93" s="379"/>
      <c r="DA93" s="379"/>
      <c r="DB93" s="379"/>
      <c r="DC93" s="379"/>
      <c r="DD93" s="379"/>
      <c r="DE93" s="379"/>
      <c r="DF93" s="379"/>
      <c r="DG93" s="379"/>
      <c r="DH93" s="379"/>
      <c r="DI93" s="379"/>
      <c r="DJ93" s="379"/>
      <c r="DK93" s="379"/>
      <c r="DL93" s="379"/>
      <c r="DM93" s="379"/>
      <c r="DN93" s="379"/>
      <c r="DO93" s="379"/>
      <c r="DP93" s="379"/>
      <c r="DQ93" s="379"/>
      <c r="DR93" s="379"/>
      <c r="DS93" s="379"/>
      <c r="DT93" s="379"/>
      <c r="DU93" s="379"/>
      <c r="DV93" s="379"/>
      <c r="DW93" s="379"/>
      <c r="DX93" s="379"/>
      <c r="DY93" s="379"/>
      <c r="DZ93" s="379"/>
      <c r="EA93" s="379"/>
      <c r="EB93" s="379"/>
      <c r="EC93" s="379"/>
      <c r="ED93" s="379"/>
      <c r="EE93" s="379"/>
      <c r="EF93" s="379"/>
      <c r="EG93" s="379"/>
      <c r="EH93" s="379"/>
      <c r="EI93" s="379"/>
      <c r="EJ93" s="379"/>
      <c r="EK93" s="379"/>
      <c r="EL93" s="379"/>
      <c r="EM93" s="379"/>
      <c r="EN93" s="379"/>
      <c r="EO93" s="379"/>
      <c r="EP93" s="379"/>
      <c r="EQ93" s="379"/>
      <c r="ER93" s="379"/>
      <c r="ES93" s="379"/>
      <c r="ET93" s="379"/>
      <c r="EU93" s="379"/>
      <c r="EV93" s="379"/>
      <c r="EW93" s="379"/>
      <c r="EX93" s="379"/>
      <c r="EY93" s="379"/>
      <c r="EZ93" s="379"/>
      <c r="FA93" s="379"/>
      <c r="FB93" s="379"/>
      <c r="FC93" s="379"/>
      <c r="FD93" s="379"/>
      <c r="FE93" s="379"/>
      <c r="FF93" s="379"/>
      <c r="FG93" s="379"/>
      <c r="FH93" s="379"/>
      <c r="FI93" s="379"/>
      <c r="FJ93" s="379"/>
      <c r="FK93" s="379"/>
      <c r="FL93" s="379"/>
      <c r="FM93" s="379"/>
      <c r="FN93" s="379"/>
      <c r="FO93" s="379"/>
      <c r="FP93" s="379"/>
      <c r="FQ93" s="379"/>
      <c r="FR93" s="379"/>
      <c r="FS93" s="379"/>
      <c r="FT93" s="379"/>
      <c r="FU93" s="379"/>
      <c r="FV93" s="379"/>
      <c r="FW93" s="379"/>
      <c r="FX93" s="379"/>
      <c r="FY93" s="379"/>
      <c r="FZ93" s="379"/>
      <c r="GA93" s="379"/>
      <c r="GB93" s="379"/>
      <c r="GC93" s="379"/>
      <c r="GD93" s="379"/>
      <c r="GE93" s="379"/>
      <c r="GF93" s="379"/>
      <c r="GG93" s="379"/>
      <c r="GH93" s="379"/>
      <c r="GI93" s="379"/>
      <c r="GJ93" s="379"/>
      <c r="GK93" s="379"/>
      <c r="GL93" s="379"/>
      <c r="GM93" s="379"/>
      <c r="GN93" s="379"/>
      <c r="GO93" s="379"/>
      <c r="GP93" s="379"/>
      <c r="GQ93" s="379"/>
      <c r="GR93" s="379"/>
      <c r="GS93" s="379"/>
      <c r="GT93" s="379"/>
      <c r="GU93" s="379"/>
      <c r="GV93" s="379"/>
      <c r="GW93" s="379"/>
      <c r="GX93" s="379"/>
      <c r="GY93" s="379"/>
      <c r="GZ93" s="379"/>
      <c r="HA93" s="379"/>
      <c r="HB93" s="379"/>
      <c r="HC93" s="379"/>
      <c r="HD93" s="379"/>
      <c r="HE93" s="379"/>
      <c r="HF93" s="379"/>
      <c r="HG93" s="379"/>
      <c r="HH93" s="379"/>
      <c r="HI93" s="379"/>
      <c r="HJ93" s="379"/>
      <c r="HK93" s="379"/>
      <c r="HL93" s="379"/>
      <c r="HM93" s="379"/>
      <c r="HN93" s="379"/>
      <c r="HO93" s="379"/>
      <c r="HP93" s="379"/>
      <c r="HQ93" s="379"/>
      <c r="HR93" s="379"/>
      <c r="HS93" s="379"/>
      <c r="HT93" s="379"/>
      <c r="HU93" s="379"/>
      <c r="HV93" s="379"/>
      <c r="HW93" s="379"/>
      <c r="HX93" s="379"/>
      <c r="HY93" s="379"/>
      <c r="HZ93" s="379"/>
      <c r="IA93" s="379"/>
      <c r="IB93" s="379"/>
      <c r="IC93" s="379"/>
      <c r="ID93" s="379"/>
      <c r="IE93" s="379"/>
      <c r="IF93" s="379"/>
      <c r="IG93" s="379"/>
      <c r="IH93" s="379"/>
      <c r="II93" s="379"/>
      <c r="IJ93" s="379"/>
      <c r="IK93" s="379"/>
      <c r="IL93" s="379"/>
      <c r="IM93" s="379"/>
      <c r="IN93" s="379"/>
      <c r="IO93" s="379"/>
      <c r="IP93" s="379"/>
      <c r="IQ93" s="379"/>
      <c r="IR93" s="379"/>
      <c r="IS93" s="379"/>
      <c r="IT93" s="379"/>
      <c r="IU93" s="379"/>
    </row>
    <row r="94" spans="1:255" s="305" customFormat="1" ht="216.75" hidden="1" outlineLevel="2">
      <c r="A94" s="178"/>
      <c r="B94" s="4"/>
      <c r="C94" s="337" t="s">
        <v>916</v>
      </c>
      <c r="D94" s="168"/>
      <c r="E94" s="169"/>
      <c r="F94" s="169"/>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c r="BB94" s="379"/>
      <c r="BC94" s="379"/>
      <c r="BD94" s="379"/>
      <c r="BE94" s="379"/>
      <c r="BF94" s="379"/>
      <c r="BG94" s="379"/>
      <c r="BH94" s="379"/>
      <c r="BI94" s="379"/>
      <c r="BJ94" s="379"/>
      <c r="BK94" s="379"/>
      <c r="BL94" s="379"/>
      <c r="BM94" s="379"/>
      <c r="BN94" s="379"/>
      <c r="BO94" s="379"/>
      <c r="BP94" s="379"/>
      <c r="BQ94" s="379"/>
      <c r="BR94" s="379"/>
      <c r="BS94" s="379"/>
      <c r="BT94" s="379"/>
      <c r="BU94" s="379"/>
      <c r="BV94" s="379"/>
      <c r="BW94" s="379"/>
      <c r="BX94" s="379"/>
      <c r="BY94" s="379"/>
      <c r="BZ94" s="379"/>
      <c r="CA94" s="379"/>
      <c r="CB94" s="379"/>
      <c r="CC94" s="379"/>
      <c r="CD94" s="379"/>
      <c r="CE94" s="379"/>
      <c r="CF94" s="379"/>
      <c r="CG94" s="379"/>
      <c r="CH94" s="379"/>
      <c r="CI94" s="379"/>
      <c r="CJ94" s="379"/>
      <c r="CK94" s="379"/>
      <c r="CL94" s="379"/>
      <c r="CM94" s="379"/>
      <c r="CN94" s="379"/>
      <c r="CO94" s="379"/>
      <c r="CP94" s="379"/>
      <c r="CQ94" s="379"/>
      <c r="CR94" s="379"/>
      <c r="CS94" s="379"/>
      <c r="CT94" s="379"/>
      <c r="CU94" s="379"/>
      <c r="CV94" s="379"/>
      <c r="CW94" s="379"/>
      <c r="CX94" s="379"/>
      <c r="CY94" s="379"/>
      <c r="CZ94" s="379"/>
      <c r="DA94" s="379"/>
      <c r="DB94" s="379"/>
      <c r="DC94" s="379"/>
      <c r="DD94" s="379"/>
      <c r="DE94" s="379"/>
      <c r="DF94" s="379"/>
      <c r="DG94" s="379"/>
      <c r="DH94" s="379"/>
      <c r="DI94" s="379"/>
      <c r="DJ94" s="379"/>
      <c r="DK94" s="379"/>
      <c r="DL94" s="379"/>
      <c r="DM94" s="379"/>
      <c r="DN94" s="379"/>
      <c r="DO94" s="379"/>
      <c r="DP94" s="379"/>
      <c r="DQ94" s="379"/>
      <c r="DR94" s="379"/>
      <c r="DS94" s="379"/>
      <c r="DT94" s="379"/>
      <c r="DU94" s="379"/>
      <c r="DV94" s="379"/>
      <c r="DW94" s="379"/>
      <c r="DX94" s="379"/>
      <c r="DY94" s="379"/>
      <c r="DZ94" s="379"/>
      <c r="EA94" s="379"/>
      <c r="EB94" s="379"/>
      <c r="EC94" s="379"/>
      <c r="ED94" s="379"/>
      <c r="EE94" s="379"/>
      <c r="EF94" s="379"/>
      <c r="EG94" s="379"/>
      <c r="EH94" s="379"/>
      <c r="EI94" s="379"/>
      <c r="EJ94" s="379"/>
      <c r="EK94" s="379"/>
      <c r="EL94" s="379"/>
      <c r="EM94" s="379"/>
      <c r="EN94" s="379"/>
      <c r="EO94" s="379"/>
      <c r="EP94" s="379"/>
      <c r="EQ94" s="379"/>
      <c r="ER94" s="379"/>
      <c r="ES94" s="379"/>
      <c r="ET94" s="379"/>
      <c r="EU94" s="379"/>
      <c r="EV94" s="379"/>
      <c r="EW94" s="379"/>
      <c r="EX94" s="379"/>
      <c r="EY94" s="379"/>
      <c r="EZ94" s="379"/>
      <c r="FA94" s="379"/>
      <c r="FB94" s="379"/>
      <c r="FC94" s="379"/>
      <c r="FD94" s="379"/>
      <c r="FE94" s="379"/>
      <c r="FF94" s="379"/>
      <c r="FG94" s="379"/>
      <c r="FH94" s="379"/>
      <c r="FI94" s="379"/>
      <c r="FJ94" s="379"/>
      <c r="FK94" s="379"/>
      <c r="FL94" s="379"/>
      <c r="FM94" s="379"/>
      <c r="FN94" s="379"/>
      <c r="FO94" s="379"/>
      <c r="FP94" s="379"/>
      <c r="FQ94" s="379"/>
      <c r="FR94" s="379"/>
      <c r="FS94" s="379"/>
      <c r="FT94" s="379"/>
      <c r="FU94" s="379"/>
      <c r="FV94" s="379"/>
      <c r="FW94" s="379"/>
      <c r="FX94" s="379"/>
      <c r="FY94" s="379"/>
      <c r="FZ94" s="379"/>
      <c r="GA94" s="379"/>
      <c r="GB94" s="379"/>
      <c r="GC94" s="379"/>
      <c r="GD94" s="379"/>
      <c r="GE94" s="379"/>
      <c r="GF94" s="379"/>
      <c r="GG94" s="379"/>
      <c r="GH94" s="379"/>
      <c r="GI94" s="379"/>
      <c r="GJ94" s="379"/>
      <c r="GK94" s="379"/>
      <c r="GL94" s="379"/>
      <c r="GM94" s="379"/>
      <c r="GN94" s="379"/>
      <c r="GO94" s="379"/>
      <c r="GP94" s="379"/>
      <c r="GQ94" s="379"/>
      <c r="GR94" s="379"/>
      <c r="GS94" s="379"/>
      <c r="GT94" s="379"/>
      <c r="GU94" s="379"/>
      <c r="GV94" s="379"/>
      <c r="GW94" s="379"/>
      <c r="GX94" s="379"/>
      <c r="GY94" s="379"/>
      <c r="GZ94" s="379"/>
      <c r="HA94" s="379"/>
      <c r="HB94" s="379"/>
      <c r="HC94" s="379"/>
      <c r="HD94" s="379"/>
      <c r="HE94" s="379"/>
      <c r="HF94" s="379"/>
      <c r="HG94" s="379"/>
      <c r="HH94" s="379"/>
      <c r="HI94" s="379"/>
      <c r="HJ94" s="379"/>
      <c r="HK94" s="379"/>
      <c r="HL94" s="379"/>
      <c r="HM94" s="379"/>
      <c r="HN94" s="379"/>
      <c r="HO94" s="379"/>
      <c r="HP94" s="379"/>
      <c r="HQ94" s="379"/>
      <c r="HR94" s="379"/>
      <c r="HS94" s="379"/>
      <c r="HT94" s="379"/>
      <c r="HU94" s="379"/>
      <c r="HV94" s="379"/>
      <c r="HW94" s="379"/>
      <c r="HX94" s="379"/>
      <c r="HY94" s="379"/>
      <c r="HZ94" s="379"/>
      <c r="IA94" s="379"/>
      <c r="IB94" s="379"/>
      <c r="IC94" s="379"/>
      <c r="ID94" s="379"/>
      <c r="IE94" s="379"/>
      <c r="IF94" s="379"/>
      <c r="IG94" s="379"/>
      <c r="IH94" s="379"/>
      <c r="II94" s="379"/>
      <c r="IJ94" s="379"/>
      <c r="IK94" s="379"/>
      <c r="IL94" s="379"/>
      <c r="IM94" s="379"/>
      <c r="IN94" s="379"/>
      <c r="IO94" s="379"/>
      <c r="IP94" s="379"/>
      <c r="IQ94" s="379"/>
      <c r="IR94" s="379"/>
      <c r="IS94" s="379"/>
      <c r="IT94" s="379"/>
      <c r="IU94" s="379"/>
    </row>
    <row r="95" spans="1:255" s="305" customFormat="1" hidden="1" outlineLevel="1">
      <c r="A95" s="174"/>
      <c r="B95" s="336">
        <v>1</v>
      </c>
      <c r="C95" s="175"/>
      <c r="D95" s="168"/>
      <c r="E95" s="169"/>
      <c r="F95" s="172"/>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c r="BB95" s="379"/>
      <c r="BC95" s="379"/>
      <c r="BD95" s="379"/>
      <c r="BE95" s="379"/>
      <c r="BF95" s="379"/>
      <c r="BG95" s="379"/>
      <c r="BH95" s="379"/>
      <c r="BI95" s="379"/>
      <c r="BJ95" s="379"/>
      <c r="BK95" s="379"/>
      <c r="BL95" s="379"/>
      <c r="BM95" s="379"/>
      <c r="BN95" s="379"/>
      <c r="BO95" s="379"/>
      <c r="BP95" s="379"/>
      <c r="BQ95" s="379"/>
      <c r="BR95" s="379"/>
      <c r="BS95" s="379"/>
      <c r="BT95" s="379"/>
      <c r="BU95" s="379"/>
      <c r="BV95" s="379"/>
      <c r="BW95" s="379"/>
      <c r="BX95" s="379"/>
      <c r="BY95" s="379"/>
      <c r="BZ95" s="379"/>
      <c r="CA95" s="379"/>
      <c r="CB95" s="379"/>
      <c r="CC95" s="379"/>
      <c r="CD95" s="379"/>
      <c r="CE95" s="379"/>
      <c r="CF95" s="379"/>
      <c r="CG95" s="379"/>
      <c r="CH95" s="379"/>
      <c r="CI95" s="379"/>
      <c r="CJ95" s="379"/>
      <c r="CK95" s="379"/>
      <c r="CL95" s="379"/>
      <c r="CM95" s="379"/>
      <c r="CN95" s="379"/>
      <c r="CO95" s="379"/>
      <c r="CP95" s="379"/>
      <c r="CQ95" s="379"/>
      <c r="CR95" s="379"/>
      <c r="CS95" s="379"/>
      <c r="CT95" s="379"/>
      <c r="CU95" s="379"/>
      <c r="CV95" s="379"/>
      <c r="CW95" s="379"/>
      <c r="CX95" s="379"/>
      <c r="CY95" s="379"/>
      <c r="CZ95" s="379"/>
      <c r="DA95" s="379"/>
      <c r="DB95" s="379"/>
      <c r="DC95" s="379"/>
      <c r="DD95" s="379"/>
      <c r="DE95" s="379"/>
      <c r="DF95" s="379"/>
      <c r="DG95" s="379"/>
      <c r="DH95" s="379"/>
      <c r="DI95" s="379"/>
      <c r="DJ95" s="379"/>
      <c r="DK95" s="379"/>
      <c r="DL95" s="379"/>
      <c r="DM95" s="379"/>
      <c r="DN95" s="379"/>
      <c r="DO95" s="379"/>
      <c r="DP95" s="379"/>
      <c r="DQ95" s="379"/>
      <c r="DR95" s="379"/>
      <c r="DS95" s="379"/>
      <c r="DT95" s="379"/>
      <c r="DU95" s="379"/>
      <c r="DV95" s="379"/>
      <c r="DW95" s="379"/>
      <c r="DX95" s="379"/>
      <c r="DY95" s="379"/>
      <c r="DZ95" s="379"/>
      <c r="EA95" s="379"/>
      <c r="EB95" s="379"/>
      <c r="EC95" s="379"/>
      <c r="ED95" s="379"/>
      <c r="EE95" s="379"/>
      <c r="EF95" s="379"/>
      <c r="EG95" s="379"/>
      <c r="EH95" s="379"/>
      <c r="EI95" s="379"/>
      <c r="EJ95" s="379"/>
      <c r="EK95" s="379"/>
      <c r="EL95" s="379"/>
      <c r="EM95" s="379"/>
      <c r="EN95" s="379"/>
      <c r="EO95" s="379"/>
      <c r="EP95" s="379"/>
      <c r="EQ95" s="379"/>
      <c r="ER95" s="379"/>
      <c r="ES95" s="379"/>
      <c r="ET95" s="379"/>
      <c r="EU95" s="379"/>
      <c r="EV95" s="379"/>
      <c r="EW95" s="379"/>
      <c r="EX95" s="379"/>
      <c r="EY95" s="379"/>
      <c r="EZ95" s="379"/>
      <c r="FA95" s="379"/>
      <c r="FB95" s="379"/>
      <c r="FC95" s="379"/>
      <c r="FD95" s="379"/>
      <c r="FE95" s="379"/>
      <c r="FF95" s="379"/>
      <c r="FG95" s="379"/>
      <c r="FH95" s="379"/>
      <c r="FI95" s="379"/>
      <c r="FJ95" s="379"/>
      <c r="FK95" s="379"/>
      <c r="FL95" s="379"/>
      <c r="FM95" s="379"/>
      <c r="FN95" s="379"/>
      <c r="FO95" s="379"/>
      <c r="FP95" s="379"/>
      <c r="FQ95" s="379"/>
      <c r="FR95" s="379"/>
      <c r="FS95" s="379"/>
      <c r="FT95" s="379"/>
      <c r="FU95" s="379"/>
      <c r="FV95" s="379"/>
      <c r="FW95" s="379"/>
      <c r="FX95" s="379"/>
      <c r="FY95" s="379"/>
      <c r="FZ95" s="379"/>
      <c r="GA95" s="379"/>
      <c r="GB95" s="379"/>
      <c r="GC95" s="379"/>
      <c r="GD95" s="379"/>
      <c r="GE95" s="379"/>
      <c r="GF95" s="379"/>
      <c r="GG95" s="379"/>
      <c r="GH95" s="379"/>
      <c r="GI95" s="379"/>
      <c r="GJ95" s="379"/>
      <c r="GK95" s="379"/>
      <c r="GL95" s="379"/>
      <c r="GM95" s="379"/>
      <c r="GN95" s="379"/>
      <c r="GO95" s="379"/>
      <c r="GP95" s="379"/>
      <c r="GQ95" s="379"/>
      <c r="GR95" s="379"/>
      <c r="GS95" s="379"/>
      <c r="GT95" s="379"/>
      <c r="GU95" s="379"/>
      <c r="GV95" s="379"/>
      <c r="GW95" s="379"/>
      <c r="GX95" s="379"/>
      <c r="GY95" s="379"/>
      <c r="GZ95" s="379"/>
      <c r="HA95" s="379"/>
      <c r="HB95" s="379"/>
      <c r="HC95" s="379"/>
      <c r="HD95" s="379"/>
      <c r="HE95" s="379"/>
      <c r="HF95" s="379"/>
      <c r="HG95" s="379"/>
      <c r="HH95" s="379"/>
      <c r="HI95" s="379"/>
      <c r="HJ95" s="379"/>
      <c r="HK95" s="379"/>
      <c r="HL95" s="379"/>
      <c r="HM95" s="379"/>
      <c r="HN95" s="379"/>
      <c r="HO95" s="379"/>
      <c r="HP95" s="379"/>
      <c r="HQ95" s="379"/>
      <c r="HR95" s="379"/>
      <c r="HS95" s="379"/>
      <c r="HT95" s="379"/>
      <c r="HU95" s="379"/>
      <c r="HV95" s="379"/>
      <c r="HW95" s="379"/>
      <c r="HX95" s="379"/>
      <c r="HY95" s="379"/>
      <c r="HZ95" s="379"/>
      <c r="IA95" s="379"/>
      <c r="IB95" s="379"/>
      <c r="IC95" s="379"/>
      <c r="ID95" s="379"/>
      <c r="IE95" s="379"/>
      <c r="IF95" s="379"/>
      <c r="IG95" s="379"/>
      <c r="IH95" s="379"/>
      <c r="II95" s="379"/>
      <c r="IJ95" s="379"/>
      <c r="IK95" s="379"/>
      <c r="IL95" s="379"/>
      <c r="IM95" s="379"/>
      <c r="IN95" s="379"/>
      <c r="IO95" s="379"/>
      <c r="IP95" s="379"/>
      <c r="IQ95" s="379"/>
      <c r="IR95" s="379"/>
      <c r="IS95" s="379"/>
      <c r="IT95" s="379"/>
      <c r="IU95" s="379"/>
    </row>
    <row r="96" spans="1:255" s="305" customFormat="1" hidden="1" outlineLevel="1">
      <c r="A96" s="174"/>
      <c r="B96" s="336">
        <v>2</v>
      </c>
      <c r="C96" s="175"/>
      <c r="D96" s="168"/>
      <c r="E96" s="169"/>
      <c r="F96" s="172"/>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c r="BB96" s="379"/>
      <c r="BC96" s="379"/>
      <c r="BD96" s="379"/>
      <c r="BE96" s="379"/>
      <c r="BF96" s="379"/>
      <c r="BG96" s="379"/>
      <c r="BH96" s="379"/>
      <c r="BI96" s="379"/>
      <c r="BJ96" s="379"/>
      <c r="BK96" s="379"/>
      <c r="BL96" s="379"/>
      <c r="BM96" s="379"/>
      <c r="BN96" s="379"/>
      <c r="BO96" s="379"/>
      <c r="BP96" s="379"/>
      <c r="BQ96" s="379"/>
      <c r="BR96" s="379"/>
      <c r="BS96" s="379"/>
      <c r="BT96" s="379"/>
      <c r="BU96" s="379"/>
      <c r="BV96" s="379"/>
      <c r="BW96" s="379"/>
      <c r="BX96" s="379"/>
      <c r="BY96" s="379"/>
      <c r="BZ96" s="379"/>
      <c r="CA96" s="379"/>
      <c r="CB96" s="379"/>
      <c r="CC96" s="379"/>
      <c r="CD96" s="379"/>
      <c r="CE96" s="379"/>
      <c r="CF96" s="379"/>
      <c r="CG96" s="379"/>
      <c r="CH96" s="379"/>
      <c r="CI96" s="379"/>
      <c r="CJ96" s="379"/>
      <c r="CK96" s="379"/>
      <c r="CL96" s="379"/>
      <c r="CM96" s="379"/>
      <c r="CN96" s="379"/>
      <c r="CO96" s="379"/>
      <c r="CP96" s="379"/>
      <c r="CQ96" s="379"/>
      <c r="CR96" s="379"/>
      <c r="CS96" s="379"/>
      <c r="CT96" s="379"/>
      <c r="CU96" s="379"/>
      <c r="CV96" s="379"/>
      <c r="CW96" s="379"/>
      <c r="CX96" s="379"/>
      <c r="CY96" s="379"/>
      <c r="CZ96" s="379"/>
      <c r="DA96" s="379"/>
      <c r="DB96" s="379"/>
      <c r="DC96" s="379"/>
      <c r="DD96" s="379"/>
      <c r="DE96" s="379"/>
      <c r="DF96" s="379"/>
      <c r="DG96" s="379"/>
      <c r="DH96" s="379"/>
      <c r="DI96" s="379"/>
      <c r="DJ96" s="379"/>
      <c r="DK96" s="379"/>
      <c r="DL96" s="379"/>
      <c r="DM96" s="379"/>
      <c r="DN96" s="379"/>
      <c r="DO96" s="379"/>
      <c r="DP96" s="379"/>
      <c r="DQ96" s="379"/>
      <c r="DR96" s="379"/>
      <c r="DS96" s="379"/>
      <c r="DT96" s="379"/>
      <c r="DU96" s="379"/>
      <c r="DV96" s="379"/>
      <c r="DW96" s="379"/>
      <c r="DX96" s="379"/>
      <c r="DY96" s="379"/>
      <c r="DZ96" s="379"/>
      <c r="EA96" s="379"/>
      <c r="EB96" s="379"/>
      <c r="EC96" s="379"/>
      <c r="ED96" s="379"/>
      <c r="EE96" s="379"/>
      <c r="EF96" s="379"/>
      <c r="EG96" s="379"/>
      <c r="EH96" s="379"/>
      <c r="EI96" s="379"/>
      <c r="EJ96" s="379"/>
      <c r="EK96" s="379"/>
      <c r="EL96" s="379"/>
      <c r="EM96" s="379"/>
      <c r="EN96" s="379"/>
      <c r="EO96" s="379"/>
      <c r="EP96" s="379"/>
      <c r="EQ96" s="379"/>
      <c r="ER96" s="379"/>
      <c r="ES96" s="379"/>
      <c r="ET96" s="379"/>
      <c r="EU96" s="379"/>
      <c r="EV96" s="379"/>
      <c r="EW96" s="379"/>
      <c r="EX96" s="379"/>
      <c r="EY96" s="379"/>
      <c r="EZ96" s="379"/>
      <c r="FA96" s="379"/>
      <c r="FB96" s="379"/>
      <c r="FC96" s="379"/>
      <c r="FD96" s="379"/>
      <c r="FE96" s="379"/>
      <c r="FF96" s="379"/>
      <c r="FG96" s="379"/>
      <c r="FH96" s="379"/>
      <c r="FI96" s="379"/>
      <c r="FJ96" s="379"/>
      <c r="FK96" s="379"/>
      <c r="FL96" s="379"/>
      <c r="FM96" s="379"/>
      <c r="FN96" s="379"/>
      <c r="FO96" s="379"/>
      <c r="FP96" s="379"/>
      <c r="FQ96" s="379"/>
      <c r="FR96" s="379"/>
      <c r="FS96" s="379"/>
      <c r="FT96" s="379"/>
      <c r="FU96" s="379"/>
      <c r="FV96" s="379"/>
      <c r="FW96" s="379"/>
      <c r="FX96" s="379"/>
      <c r="FY96" s="379"/>
      <c r="FZ96" s="379"/>
      <c r="GA96" s="379"/>
      <c r="GB96" s="379"/>
      <c r="GC96" s="379"/>
      <c r="GD96" s="379"/>
      <c r="GE96" s="379"/>
      <c r="GF96" s="379"/>
      <c r="GG96" s="379"/>
      <c r="GH96" s="379"/>
      <c r="GI96" s="379"/>
      <c r="GJ96" s="379"/>
      <c r="GK96" s="379"/>
      <c r="GL96" s="379"/>
      <c r="GM96" s="379"/>
      <c r="GN96" s="379"/>
      <c r="GO96" s="379"/>
      <c r="GP96" s="379"/>
      <c r="GQ96" s="379"/>
      <c r="GR96" s="379"/>
      <c r="GS96" s="379"/>
      <c r="GT96" s="379"/>
      <c r="GU96" s="379"/>
      <c r="GV96" s="379"/>
      <c r="GW96" s="379"/>
      <c r="GX96" s="379"/>
      <c r="GY96" s="379"/>
      <c r="GZ96" s="379"/>
      <c r="HA96" s="379"/>
      <c r="HB96" s="379"/>
      <c r="HC96" s="379"/>
      <c r="HD96" s="379"/>
      <c r="HE96" s="379"/>
      <c r="HF96" s="379"/>
      <c r="HG96" s="379"/>
      <c r="HH96" s="379"/>
      <c r="HI96" s="379"/>
      <c r="HJ96" s="379"/>
      <c r="HK96" s="379"/>
      <c r="HL96" s="379"/>
      <c r="HM96" s="379"/>
      <c r="HN96" s="379"/>
      <c r="HO96" s="379"/>
      <c r="HP96" s="379"/>
      <c r="HQ96" s="379"/>
      <c r="HR96" s="379"/>
      <c r="HS96" s="379"/>
      <c r="HT96" s="379"/>
      <c r="HU96" s="379"/>
      <c r="HV96" s="379"/>
      <c r="HW96" s="379"/>
      <c r="HX96" s="379"/>
      <c r="HY96" s="379"/>
      <c r="HZ96" s="379"/>
      <c r="IA96" s="379"/>
      <c r="IB96" s="379"/>
      <c r="IC96" s="379"/>
      <c r="ID96" s="379"/>
      <c r="IE96" s="379"/>
      <c r="IF96" s="379"/>
      <c r="IG96" s="379"/>
      <c r="IH96" s="379"/>
      <c r="II96" s="379"/>
      <c r="IJ96" s="379"/>
      <c r="IK96" s="379"/>
      <c r="IL96" s="379"/>
      <c r="IM96" s="379"/>
      <c r="IN96" s="379"/>
      <c r="IO96" s="379"/>
      <c r="IP96" s="379"/>
      <c r="IQ96" s="379"/>
      <c r="IR96" s="379"/>
      <c r="IS96" s="379"/>
      <c r="IT96" s="379"/>
      <c r="IU96" s="379"/>
    </row>
    <row r="97" spans="1:255" s="305" customFormat="1" hidden="1" outlineLevel="1">
      <c r="A97" s="174"/>
      <c r="B97" s="336">
        <v>3</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c r="BB97" s="379"/>
      <c r="BC97" s="379"/>
      <c r="BD97" s="379"/>
      <c r="BE97" s="379"/>
      <c r="BF97" s="379"/>
      <c r="BG97" s="379"/>
      <c r="BH97" s="379"/>
      <c r="BI97" s="379"/>
      <c r="BJ97" s="379"/>
      <c r="BK97" s="379"/>
      <c r="BL97" s="379"/>
      <c r="BM97" s="379"/>
      <c r="BN97" s="379"/>
      <c r="BO97" s="379"/>
      <c r="BP97" s="379"/>
      <c r="BQ97" s="379"/>
      <c r="BR97" s="379"/>
      <c r="BS97" s="379"/>
      <c r="BT97" s="379"/>
      <c r="BU97" s="379"/>
      <c r="BV97" s="379"/>
      <c r="BW97" s="379"/>
      <c r="BX97" s="379"/>
      <c r="BY97" s="379"/>
      <c r="BZ97" s="379"/>
      <c r="CA97" s="379"/>
      <c r="CB97" s="379"/>
      <c r="CC97" s="379"/>
      <c r="CD97" s="379"/>
      <c r="CE97" s="379"/>
      <c r="CF97" s="379"/>
      <c r="CG97" s="379"/>
      <c r="CH97" s="379"/>
      <c r="CI97" s="379"/>
      <c r="CJ97" s="379"/>
      <c r="CK97" s="379"/>
      <c r="CL97" s="379"/>
      <c r="CM97" s="379"/>
      <c r="CN97" s="379"/>
      <c r="CO97" s="379"/>
      <c r="CP97" s="379"/>
      <c r="CQ97" s="379"/>
      <c r="CR97" s="379"/>
      <c r="CS97" s="379"/>
      <c r="CT97" s="379"/>
      <c r="CU97" s="379"/>
      <c r="CV97" s="379"/>
      <c r="CW97" s="379"/>
      <c r="CX97" s="379"/>
      <c r="CY97" s="379"/>
      <c r="CZ97" s="379"/>
      <c r="DA97" s="379"/>
      <c r="DB97" s="379"/>
      <c r="DC97" s="379"/>
      <c r="DD97" s="379"/>
      <c r="DE97" s="379"/>
      <c r="DF97" s="379"/>
      <c r="DG97" s="379"/>
      <c r="DH97" s="379"/>
      <c r="DI97" s="379"/>
      <c r="DJ97" s="379"/>
      <c r="DK97" s="379"/>
      <c r="DL97" s="379"/>
      <c r="DM97" s="379"/>
      <c r="DN97" s="379"/>
      <c r="DO97" s="379"/>
      <c r="DP97" s="379"/>
      <c r="DQ97" s="379"/>
      <c r="DR97" s="379"/>
      <c r="DS97" s="379"/>
      <c r="DT97" s="379"/>
      <c r="DU97" s="379"/>
      <c r="DV97" s="379"/>
      <c r="DW97" s="379"/>
      <c r="DX97" s="379"/>
      <c r="DY97" s="379"/>
      <c r="DZ97" s="379"/>
      <c r="EA97" s="379"/>
      <c r="EB97" s="379"/>
      <c r="EC97" s="379"/>
      <c r="ED97" s="379"/>
      <c r="EE97" s="379"/>
      <c r="EF97" s="379"/>
      <c r="EG97" s="379"/>
      <c r="EH97" s="379"/>
      <c r="EI97" s="379"/>
      <c r="EJ97" s="379"/>
      <c r="EK97" s="379"/>
      <c r="EL97" s="379"/>
      <c r="EM97" s="379"/>
      <c r="EN97" s="379"/>
      <c r="EO97" s="379"/>
      <c r="EP97" s="379"/>
      <c r="EQ97" s="379"/>
      <c r="ER97" s="379"/>
      <c r="ES97" s="379"/>
      <c r="ET97" s="379"/>
      <c r="EU97" s="379"/>
      <c r="EV97" s="379"/>
      <c r="EW97" s="379"/>
      <c r="EX97" s="379"/>
      <c r="EY97" s="379"/>
      <c r="EZ97" s="379"/>
      <c r="FA97" s="379"/>
      <c r="FB97" s="379"/>
      <c r="FC97" s="379"/>
      <c r="FD97" s="379"/>
      <c r="FE97" s="379"/>
      <c r="FF97" s="379"/>
      <c r="FG97" s="379"/>
      <c r="FH97" s="379"/>
      <c r="FI97" s="379"/>
      <c r="FJ97" s="379"/>
      <c r="FK97" s="379"/>
      <c r="FL97" s="379"/>
      <c r="FM97" s="379"/>
      <c r="FN97" s="379"/>
      <c r="FO97" s="379"/>
      <c r="FP97" s="379"/>
      <c r="FQ97" s="379"/>
      <c r="FR97" s="379"/>
      <c r="FS97" s="379"/>
      <c r="FT97" s="379"/>
      <c r="FU97" s="379"/>
      <c r="FV97" s="379"/>
      <c r="FW97" s="379"/>
      <c r="FX97" s="379"/>
      <c r="FY97" s="379"/>
      <c r="FZ97" s="379"/>
      <c r="GA97" s="379"/>
      <c r="GB97" s="379"/>
      <c r="GC97" s="379"/>
      <c r="GD97" s="379"/>
      <c r="GE97" s="379"/>
      <c r="GF97" s="379"/>
      <c r="GG97" s="379"/>
      <c r="GH97" s="379"/>
      <c r="GI97" s="379"/>
      <c r="GJ97" s="379"/>
      <c r="GK97" s="379"/>
      <c r="GL97" s="379"/>
      <c r="GM97" s="379"/>
      <c r="GN97" s="379"/>
      <c r="GO97" s="379"/>
      <c r="GP97" s="379"/>
      <c r="GQ97" s="379"/>
      <c r="GR97" s="379"/>
      <c r="GS97" s="379"/>
      <c r="GT97" s="379"/>
      <c r="GU97" s="379"/>
      <c r="GV97" s="379"/>
      <c r="GW97" s="379"/>
      <c r="GX97" s="379"/>
      <c r="GY97" s="379"/>
      <c r="GZ97" s="379"/>
      <c r="HA97" s="379"/>
      <c r="HB97" s="379"/>
      <c r="HC97" s="379"/>
      <c r="HD97" s="379"/>
      <c r="HE97" s="379"/>
      <c r="HF97" s="379"/>
      <c r="HG97" s="379"/>
      <c r="HH97" s="379"/>
      <c r="HI97" s="379"/>
      <c r="HJ97" s="379"/>
      <c r="HK97" s="379"/>
      <c r="HL97" s="379"/>
      <c r="HM97" s="379"/>
      <c r="HN97" s="379"/>
      <c r="HO97" s="379"/>
      <c r="HP97" s="379"/>
      <c r="HQ97" s="379"/>
      <c r="HR97" s="379"/>
      <c r="HS97" s="379"/>
      <c r="HT97" s="379"/>
      <c r="HU97" s="379"/>
      <c r="HV97" s="379"/>
      <c r="HW97" s="379"/>
      <c r="HX97" s="379"/>
      <c r="HY97" s="379"/>
      <c r="HZ97" s="379"/>
      <c r="IA97" s="379"/>
      <c r="IB97" s="379"/>
      <c r="IC97" s="379"/>
      <c r="ID97" s="379"/>
      <c r="IE97" s="379"/>
      <c r="IF97" s="379"/>
      <c r="IG97" s="379"/>
      <c r="IH97" s="379"/>
      <c r="II97" s="379"/>
      <c r="IJ97" s="379"/>
      <c r="IK97" s="379"/>
      <c r="IL97" s="379"/>
      <c r="IM97" s="379"/>
      <c r="IN97" s="379"/>
      <c r="IO97" s="379"/>
      <c r="IP97" s="379"/>
      <c r="IQ97" s="379"/>
      <c r="IR97" s="379"/>
      <c r="IS97" s="379"/>
      <c r="IT97" s="379"/>
      <c r="IU97" s="379"/>
    </row>
    <row r="98" spans="1:255" s="305" customFormat="1" hidden="1" outlineLevel="1">
      <c r="A98" s="174"/>
      <c r="B98" s="336">
        <v>4</v>
      </c>
      <c r="C98" s="175"/>
      <c r="D98" s="168"/>
      <c r="E98" s="169"/>
      <c r="F98" s="172"/>
      <c r="G98" s="257"/>
      <c r="H98" s="170"/>
      <c r="I98" s="170"/>
      <c r="J98" s="170"/>
      <c r="K98" s="170"/>
      <c r="L98" s="170"/>
      <c r="M98" s="245"/>
      <c r="N98" s="170"/>
      <c r="O98" s="170"/>
      <c r="P98" s="245"/>
      <c r="Q98" s="169"/>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c r="BB98" s="379"/>
      <c r="BC98" s="379"/>
      <c r="BD98" s="379"/>
      <c r="BE98" s="379"/>
      <c r="BF98" s="379"/>
      <c r="BG98" s="379"/>
      <c r="BH98" s="379"/>
      <c r="BI98" s="379"/>
      <c r="BJ98" s="379"/>
      <c r="BK98" s="379"/>
      <c r="BL98" s="379"/>
      <c r="BM98" s="379"/>
      <c r="BN98" s="379"/>
      <c r="BO98" s="379"/>
      <c r="BP98" s="379"/>
      <c r="BQ98" s="379"/>
      <c r="BR98" s="379"/>
      <c r="BS98" s="379"/>
      <c r="BT98" s="379"/>
      <c r="BU98" s="379"/>
      <c r="BV98" s="379"/>
      <c r="BW98" s="379"/>
      <c r="BX98" s="379"/>
      <c r="BY98" s="379"/>
      <c r="BZ98" s="379"/>
      <c r="CA98" s="379"/>
      <c r="CB98" s="379"/>
      <c r="CC98" s="379"/>
      <c r="CD98" s="379"/>
      <c r="CE98" s="379"/>
      <c r="CF98" s="379"/>
      <c r="CG98" s="379"/>
      <c r="CH98" s="379"/>
      <c r="CI98" s="379"/>
      <c r="CJ98" s="379"/>
      <c r="CK98" s="379"/>
      <c r="CL98" s="379"/>
      <c r="CM98" s="379"/>
      <c r="CN98" s="379"/>
      <c r="CO98" s="379"/>
      <c r="CP98" s="379"/>
      <c r="CQ98" s="379"/>
      <c r="CR98" s="379"/>
      <c r="CS98" s="379"/>
      <c r="CT98" s="379"/>
      <c r="CU98" s="379"/>
      <c r="CV98" s="379"/>
      <c r="CW98" s="379"/>
      <c r="CX98" s="379"/>
      <c r="CY98" s="379"/>
      <c r="CZ98" s="379"/>
      <c r="DA98" s="379"/>
      <c r="DB98" s="379"/>
      <c r="DC98" s="379"/>
      <c r="DD98" s="379"/>
      <c r="DE98" s="379"/>
      <c r="DF98" s="379"/>
      <c r="DG98" s="379"/>
      <c r="DH98" s="379"/>
      <c r="DI98" s="379"/>
      <c r="DJ98" s="379"/>
      <c r="DK98" s="379"/>
      <c r="DL98" s="379"/>
      <c r="DM98" s="379"/>
      <c r="DN98" s="379"/>
      <c r="DO98" s="379"/>
      <c r="DP98" s="379"/>
      <c r="DQ98" s="379"/>
      <c r="DR98" s="379"/>
      <c r="DS98" s="379"/>
      <c r="DT98" s="379"/>
      <c r="DU98" s="379"/>
      <c r="DV98" s="379"/>
      <c r="DW98" s="379"/>
      <c r="DX98" s="379"/>
      <c r="DY98" s="379"/>
      <c r="DZ98" s="379"/>
      <c r="EA98" s="379"/>
      <c r="EB98" s="379"/>
      <c r="EC98" s="379"/>
      <c r="ED98" s="379"/>
      <c r="EE98" s="379"/>
      <c r="EF98" s="379"/>
      <c r="EG98" s="379"/>
      <c r="EH98" s="379"/>
      <c r="EI98" s="379"/>
      <c r="EJ98" s="379"/>
      <c r="EK98" s="379"/>
      <c r="EL98" s="379"/>
      <c r="EM98" s="379"/>
      <c r="EN98" s="379"/>
      <c r="EO98" s="379"/>
      <c r="EP98" s="379"/>
      <c r="EQ98" s="379"/>
      <c r="ER98" s="379"/>
      <c r="ES98" s="379"/>
      <c r="ET98" s="379"/>
      <c r="EU98" s="379"/>
      <c r="EV98" s="379"/>
      <c r="EW98" s="379"/>
      <c r="EX98" s="379"/>
      <c r="EY98" s="379"/>
      <c r="EZ98" s="379"/>
      <c r="FA98" s="379"/>
      <c r="FB98" s="379"/>
      <c r="FC98" s="379"/>
      <c r="FD98" s="379"/>
      <c r="FE98" s="379"/>
      <c r="FF98" s="379"/>
      <c r="FG98" s="379"/>
      <c r="FH98" s="379"/>
      <c r="FI98" s="379"/>
      <c r="FJ98" s="379"/>
      <c r="FK98" s="379"/>
      <c r="FL98" s="379"/>
      <c r="FM98" s="379"/>
      <c r="FN98" s="379"/>
      <c r="FO98" s="379"/>
      <c r="FP98" s="379"/>
      <c r="FQ98" s="379"/>
      <c r="FR98" s="379"/>
      <c r="FS98" s="379"/>
      <c r="FT98" s="379"/>
      <c r="FU98" s="379"/>
      <c r="FV98" s="379"/>
      <c r="FW98" s="379"/>
      <c r="FX98" s="379"/>
      <c r="FY98" s="379"/>
      <c r="FZ98" s="379"/>
      <c r="GA98" s="379"/>
      <c r="GB98" s="379"/>
      <c r="GC98" s="379"/>
      <c r="GD98" s="379"/>
      <c r="GE98" s="379"/>
      <c r="GF98" s="379"/>
      <c r="GG98" s="379"/>
      <c r="GH98" s="379"/>
      <c r="GI98" s="379"/>
      <c r="GJ98" s="379"/>
      <c r="GK98" s="379"/>
      <c r="GL98" s="379"/>
      <c r="GM98" s="379"/>
      <c r="GN98" s="379"/>
      <c r="GO98" s="379"/>
      <c r="GP98" s="379"/>
      <c r="GQ98" s="379"/>
      <c r="GR98" s="379"/>
      <c r="GS98" s="379"/>
      <c r="GT98" s="379"/>
      <c r="GU98" s="379"/>
      <c r="GV98" s="379"/>
      <c r="GW98" s="379"/>
      <c r="GX98" s="379"/>
      <c r="GY98" s="379"/>
      <c r="GZ98" s="379"/>
      <c r="HA98" s="379"/>
      <c r="HB98" s="379"/>
      <c r="HC98" s="379"/>
      <c r="HD98" s="379"/>
      <c r="HE98" s="379"/>
      <c r="HF98" s="379"/>
      <c r="HG98" s="379"/>
      <c r="HH98" s="379"/>
      <c r="HI98" s="379"/>
      <c r="HJ98" s="379"/>
      <c r="HK98" s="379"/>
      <c r="HL98" s="379"/>
      <c r="HM98" s="379"/>
      <c r="HN98" s="379"/>
      <c r="HO98" s="379"/>
      <c r="HP98" s="379"/>
      <c r="HQ98" s="379"/>
      <c r="HR98" s="379"/>
      <c r="HS98" s="379"/>
      <c r="HT98" s="379"/>
      <c r="HU98" s="379"/>
      <c r="HV98" s="379"/>
      <c r="HW98" s="379"/>
      <c r="HX98" s="379"/>
      <c r="HY98" s="379"/>
      <c r="HZ98" s="379"/>
      <c r="IA98" s="379"/>
      <c r="IB98" s="379"/>
      <c r="IC98" s="379"/>
      <c r="ID98" s="379"/>
      <c r="IE98" s="379"/>
      <c r="IF98" s="379"/>
      <c r="IG98" s="379"/>
      <c r="IH98" s="379"/>
      <c r="II98" s="379"/>
      <c r="IJ98" s="379"/>
      <c r="IK98" s="379"/>
      <c r="IL98" s="379"/>
      <c r="IM98" s="379"/>
      <c r="IN98" s="379"/>
      <c r="IO98" s="379"/>
      <c r="IP98" s="379"/>
      <c r="IQ98" s="379"/>
      <c r="IR98" s="379"/>
      <c r="IS98" s="379"/>
      <c r="IT98" s="379"/>
      <c r="IU98" s="379"/>
    </row>
    <row r="99" spans="1:255" s="305" customFormat="1" hidden="1" outlineLevel="1">
      <c r="A99" s="174"/>
      <c r="B99" s="336">
        <v>5</v>
      </c>
      <c r="C99" s="175"/>
      <c r="D99" s="168"/>
      <c r="E99" s="169"/>
      <c r="F99" s="169"/>
      <c r="G99" s="257"/>
      <c r="H99" s="170"/>
      <c r="I99" s="170"/>
      <c r="J99" s="170"/>
      <c r="K99" s="170"/>
      <c r="L99" s="170"/>
      <c r="M99" s="245"/>
      <c r="N99" s="170"/>
      <c r="O99" s="170"/>
      <c r="P99" s="245"/>
      <c r="Q99" s="169"/>
      <c r="R99" s="171"/>
      <c r="S99" s="374"/>
      <c r="T99" s="379"/>
      <c r="U99" s="379"/>
      <c r="V99" s="379"/>
      <c r="W99" s="379"/>
      <c r="X99" s="379"/>
      <c r="Y99" s="379"/>
      <c r="Z99" s="379"/>
      <c r="AA99" s="379"/>
      <c r="AB99" s="379"/>
      <c r="AC99" s="379"/>
      <c r="AD99" s="379"/>
      <c r="AE99" s="379"/>
      <c r="AF99" s="379"/>
      <c r="AG99" s="379"/>
      <c r="AH99" s="379"/>
      <c r="AI99" s="379"/>
      <c r="AJ99" s="379"/>
      <c r="AK99" s="379"/>
      <c r="AL99" s="379"/>
      <c r="AM99" s="379"/>
      <c r="AN99" s="379"/>
      <c r="AO99" s="379"/>
      <c r="AP99" s="379"/>
      <c r="AQ99" s="379"/>
      <c r="AR99" s="379"/>
      <c r="AS99" s="379"/>
      <c r="AT99" s="379"/>
      <c r="AU99" s="379"/>
      <c r="AV99" s="379"/>
      <c r="AW99" s="379"/>
      <c r="AX99" s="379"/>
      <c r="AY99" s="379"/>
      <c r="AZ99" s="379"/>
      <c r="BA99" s="379"/>
      <c r="BB99" s="379"/>
      <c r="BC99" s="379"/>
      <c r="BD99" s="379"/>
      <c r="BE99" s="379"/>
      <c r="BF99" s="379"/>
      <c r="BG99" s="379"/>
      <c r="BH99" s="379"/>
      <c r="BI99" s="379"/>
      <c r="BJ99" s="379"/>
      <c r="BK99" s="379"/>
      <c r="BL99" s="379"/>
      <c r="BM99" s="379"/>
      <c r="BN99" s="379"/>
      <c r="BO99" s="379"/>
      <c r="BP99" s="379"/>
      <c r="BQ99" s="379"/>
      <c r="BR99" s="379"/>
      <c r="BS99" s="379"/>
      <c r="BT99" s="379"/>
      <c r="BU99" s="379"/>
      <c r="BV99" s="379"/>
      <c r="BW99" s="379"/>
      <c r="BX99" s="379"/>
      <c r="BY99" s="379"/>
      <c r="BZ99" s="379"/>
      <c r="CA99" s="379"/>
      <c r="CB99" s="379"/>
      <c r="CC99" s="379"/>
      <c r="CD99" s="379"/>
      <c r="CE99" s="379"/>
      <c r="CF99" s="379"/>
      <c r="CG99" s="379"/>
      <c r="CH99" s="379"/>
      <c r="CI99" s="379"/>
      <c r="CJ99" s="379"/>
      <c r="CK99" s="379"/>
      <c r="CL99" s="379"/>
      <c r="CM99" s="379"/>
      <c r="CN99" s="379"/>
      <c r="CO99" s="379"/>
      <c r="CP99" s="379"/>
      <c r="CQ99" s="379"/>
      <c r="CR99" s="379"/>
      <c r="CS99" s="379"/>
      <c r="CT99" s="379"/>
      <c r="CU99" s="379"/>
      <c r="CV99" s="379"/>
      <c r="CW99" s="379"/>
      <c r="CX99" s="379"/>
      <c r="CY99" s="379"/>
      <c r="CZ99" s="379"/>
      <c r="DA99" s="379"/>
      <c r="DB99" s="379"/>
      <c r="DC99" s="379"/>
      <c r="DD99" s="379"/>
      <c r="DE99" s="379"/>
      <c r="DF99" s="379"/>
      <c r="DG99" s="379"/>
      <c r="DH99" s="379"/>
      <c r="DI99" s="379"/>
      <c r="DJ99" s="379"/>
      <c r="DK99" s="379"/>
      <c r="DL99" s="379"/>
      <c r="DM99" s="379"/>
      <c r="DN99" s="379"/>
      <c r="DO99" s="379"/>
      <c r="DP99" s="379"/>
      <c r="DQ99" s="379"/>
      <c r="DR99" s="379"/>
      <c r="DS99" s="379"/>
      <c r="DT99" s="379"/>
      <c r="DU99" s="379"/>
      <c r="DV99" s="379"/>
      <c r="DW99" s="379"/>
      <c r="DX99" s="379"/>
      <c r="DY99" s="379"/>
      <c r="DZ99" s="379"/>
      <c r="EA99" s="379"/>
      <c r="EB99" s="379"/>
      <c r="EC99" s="379"/>
      <c r="ED99" s="379"/>
      <c r="EE99" s="379"/>
      <c r="EF99" s="379"/>
      <c r="EG99" s="379"/>
      <c r="EH99" s="379"/>
      <c r="EI99" s="379"/>
      <c r="EJ99" s="379"/>
      <c r="EK99" s="379"/>
      <c r="EL99" s="379"/>
      <c r="EM99" s="379"/>
      <c r="EN99" s="379"/>
      <c r="EO99" s="379"/>
      <c r="EP99" s="379"/>
      <c r="EQ99" s="379"/>
      <c r="ER99" s="379"/>
      <c r="ES99" s="379"/>
      <c r="ET99" s="379"/>
      <c r="EU99" s="379"/>
      <c r="EV99" s="379"/>
      <c r="EW99" s="379"/>
      <c r="EX99" s="379"/>
      <c r="EY99" s="379"/>
      <c r="EZ99" s="379"/>
      <c r="FA99" s="379"/>
      <c r="FB99" s="379"/>
      <c r="FC99" s="379"/>
      <c r="FD99" s="379"/>
      <c r="FE99" s="379"/>
      <c r="FF99" s="379"/>
      <c r="FG99" s="379"/>
      <c r="FH99" s="379"/>
      <c r="FI99" s="379"/>
      <c r="FJ99" s="379"/>
      <c r="FK99" s="379"/>
      <c r="FL99" s="379"/>
      <c r="FM99" s="379"/>
      <c r="FN99" s="379"/>
      <c r="FO99" s="379"/>
      <c r="FP99" s="379"/>
      <c r="FQ99" s="379"/>
      <c r="FR99" s="379"/>
      <c r="FS99" s="379"/>
      <c r="FT99" s="379"/>
      <c r="FU99" s="379"/>
      <c r="FV99" s="379"/>
      <c r="FW99" s="379"/>
      <c r="FX99" s="379"/>
      <c r="FY99" s="379"/>
      <c r="FZ99" s="379"/>
      <c r="GA99" s="379"/>
      <c r="GB99" s="379"/>
      <c r="GC99" s="379"/>
      <c r="GD99" s="379"/>
      <c r="GE99" s="379"/>
      <c r="GF99" s="379"/>
      <c r="GG99" s="379"/>
      <c r="GH99" s="379"/>
      <c r="GI99" s="379"/>
      <c r="GJ99" s="379"/>
      <c r="GK99" s="379"/>
      <c r="GL99" s="379"/>
      <c r="GM99" s="379"/>
      <c r="GN99" s="379"/>
      <c r="GO99" s="379"/>
      <c r="GP99" s="379"/>
      <c r="GQ99" s="379"/>
      <c r="GR99" s="379"/>
      <c r="GS99" s="379"/>
      <c r="GT99" s="379"/>
      <c r="GU99" s="379"/>
      <c r="GV99" s="379"/>
      <c r="GW99" s="379"/>
      <c r="GX99" s="379"/>
      <c r="GY99" s="379"/>
      <c r="GZ99" s="379"/>
      <c r="HA99" s="379"/>
      <c r="HB99" s="379"/>
      <c r="HC99" s="379"/>
      <c r="HD99" s="379"/>
      <c r="HE99" s="379"/>
      <c r="HF99" s="379"/>
      <c r="HG99" s="379"/>
      <c r="HH99" s="379"/>
      <c r="HI99" s="379"/>
      <c r="HJ99" s="379"/>
      <c r="HK99" s="379"/>
      <c r="HL99" s="379"/>
      <c r="HM99" s="379"/>
      <c r="HN99" s="379"/>
      <c r="HO99" s="379"/>
      <c r="HP99" s="379"/>
      <c r="HQ99" s="379"/>
      <c r="HR99" s="379"/>
      <c r="HS99" s="379"/>
      <c r="HT99" s="379"/>
      <c r="HU99" s="379"/>
      <c r="HV99" s="379"/>
      <c r="HW99" s="379"/>
      <c r="HX99" s="379"/>
      <c r="HY99" s="379"/>
      <c r="HZ99" s="379"/>
      <c r="IA99" s="379"/>
      <c r="IB99" s="379"/>
      <c r="IC99" s="379"/>
      <c r="ID99" s="379"/>
      <c r="IE99" s="379"/>
      <c r="IF99" s="379"/>
      <c r="IG99" s="379"/>
      <c r="IH99" s="379"/>
      <c r="II99" s="379"/>
      <c r="IJ99" s="379"/>
      <c r="IK99" s="379"/>
      <c r="IL99" s="379"/>
      <c r="IM99" s="379"/>
      <c r="IN99" s="379"/>
      <c r="IO99" s="379"/>
      <c r="IP99" s="379"/>
      <c r="IQ99" s="379"/>
      <c r="IR99" s="379"/>
      <c r="IS99" s="379"/>
      <c r="IT99" s="379"/>
      <c r="IU99" s="379"/>
    </row>
    <row r="100" spans="1:255" s="305" customFormat="1"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9"/>
      <c r="U100" s="379"/>
      <c r="V100" s="379"/>
      <c r="W100" s="379"/>
      <c r="X100" s="379"/>
      <c r="Y100" s="379"/>
      <c r="Z100" s="379"/>
      <c r="AA100" s="379"/>
      <c r="AB100" s="379"/>
      <c r="AC100" s="379"/>
      <c r="AD100" s="379"/>
      <c r="AE100" s="379"/>
      <c r="AF100" s="379"/>
      <c r="AG100" s="379"/>
      <c r="AH100" s="379"/>
      <c r="AI100" s="379"/>
      <c r="AJ100" s="379"/>
      <c r="AK100" s="379"/>
      <c r="AL100" s="379"/>
      <c r="AM100" s="379"/>
      <c r="AN100" s="379"/>
      <c r="AO100" s="379"/>
      <c r="AP100" s="379"/>
      <c r="AQ100" s="379"/>
      <c r="AR100" s="379"/>
      <c r="AS100" s="379"/>
      <c r="AT100" s="379"/>
      <c r="AU100" s="379"/>
      <c r="AV100" s="379"/>
      <c r="AW100" s="379"/>
      <c r="AX100" s="379"/>
      <c r="AY100" s="379"/>
      <c r="AZ100" s="379"/>
      <c r="BA100" s="379"/>
      <c r="BB100" s="379"/>
      <c r="BC100" s="379"/>
      <c r="BD100" s="379"/>
      <c r="BE100" s="379"/>
      <c r="BF100" s="379"/>
      <c r="BG100" s="379"/>
      <c r="BH100" s="379"/>
      <c r="BI100" s="379"/>
      <c r="BJ100" s="379"/>
      <c r="BK100" s="379"/>
      <c r="BL100" s="379"/>
      <c r="BM100" s="379"/>
      <c r="BN100" s="379"/>
      <c r="BO100" s="379"/>
      <c r="BP100" s="379"/>
      <c r="BQ100" s="379"/>
      <c r="BR100" s="379"/>
      <c r="BS100" s="379"/>
      <c r="BT100" s="379"/>
      <c r="BU100" s="379"/>
      <c r="BV100" s="379"/>
      <c r="BW100" s="379"/>
      <c r="BX100" s="379"/>
      <c r="BY100" s="379"/>
      <c r="BZ100" s="379"/>
      <c r="CA100" s="379"/>
      <c r="CB100" s="379"/>
      <c r="CC100" s="379"/>
      <c r="CD100" s="379"/>
      <c r="CE100" s="379"/>
      <c r="CF100" s="379"/>
      <c r="CG100" s="379"/>
      <c r="CH100" s="379"/>
      <c r="CI100" s="379"/>
      <c r="CJ100" s="379"/>
      <c r="CK100" s="379"/>
      <c r="CL100" s="379"/>
      <c r="CM100" s="379"/>
      <c r="CN100" s="379"/>
      <c r="CO100" s="379"/>
      <c r="CP100" s="379"/>
      <c r="CQ100" s="379"/>
      <c r="CR100" s="379"/>
      <c r="CS100" s="379"/>
      <c r="CT100" s="379"/>
      <c r="CU100" s="379"/>
      <c r="CV100" s="379"/>
      <c r="CW100" s="379"/>
      <c r="CX100" s="379"/>
      <c r="CY100" s="379"/>
      <c r="CZ100" s="379"/>
      <c r="DA100" s="379"/>
      <c r="DB100" s="379"/>
      <c r="DC100" s="379"/>
      <c r="DD100" s="379"/>
      <c r="DE100" s="379"/>
      <c r="DF100" s="379"/>
      <c r="DG100" s="379"/>
      <c r="DH100" s="379"/>
      <c r="DI100" s="379"/>
      <c r="DJ100" s="379"/>
      <c r="DK100" s="379"/>
      <c r="DL100" s="379"/>
      <c r="DM100" s="379"/>
      <c r="DN100" s="379"/>
      <c r="DO100" s="379"/>
      <c r="DP100" s="379"/>
      <c r="DQ100" s="379"/>
      <c r="DR100" s="379"/>
      <c r="DS100" s="379"/>
      <c r="DT100" s="379"/>
      <c r="DU100" s="379"/>
      <c r="DV100" s="379"/>
      <c r="DW100" s="379"/>
      <c r="DX100" s="379"/>
      <c r="DY100" s="379"/>
      <c r="DZ100" s="379"/>
      <c r="EA100" s="379"/>
      <c r="EB100" s="379"/>
      <c r="EC100" s="379"/>
      <c r="ED100" s="379"/>
      <c r="EE100" s="379"/>
      <c r="EF100" s="379"/>
      <c r="EG100" s="379"/>
      <c r="EH100" s="379"/>
      <c r="EI100" s="379"/>
      <c r="EJ100" s="379"/>
      <c r="EK100" s="379"/>
      <c r="EL100" s="379"/>
      <c r="EM100" s="379"/>
      <c r="EN100" s="379"/>
      <c r="EO100" s="379"/>
      <c r="EP100" s="379"/>
      <c r="EQ100" s="379"/>
      <c r="ER100" s="379"/>
      <c r="ES100" s="379"/>
      <c r="ET100" s="379"/>
      <c r="EU100" s="379"/>
      <c r="EV100" s="379"/>
      <c r="EW100" s="379"/>
      <c r="EX100" s="379"/>
      <c r="EY100" s="379"/>
      <c r="EZ100" s="379"/>
      <c r="FA100" s="379"/>
      <c r="FB100" s="379"/>
      <c r="FC100" s="379"/>
      <c r="FD100" s="379"/>
      <c r="FE100" s="379"/>
      <c r="FF100" s="379"/>
      <c r="FG100" s="379"/>
      <c r="FH100" s="379"/>
      <c r="FI100" s="379"/>
      <c r="FJ100" s="379"/>
      <c r="FK100" s="379"/>
      <c r="FL100" s="379"/>
      <c r="FM100" s="379"/>
      <c r="FN100" s="379"/>
      <c r="FO100" s="379"/>
      <c r="FP100" s="379"/>
      <c r="FQ100" s="379"/>
      <c r="FR100" s="379"/>
      <c r="FS100" s="379"/>
      <c r="FT100" s="379"/>
      <c r="FU100" s="379"/>
      <c r="FV100" s="379"/>
      <c r="FW100" s="379"/>
      <c r="FX100" s="379"/>
      <c r="FY100" s="379"/>
      <c r="FZ100" s="379"/>
      <c r="GA100" s="379"/>
      <c r="GB100" s="379"/>
      <c r="GC100" s="379"/>
      <c r="GD100" s="379"/>
      <c r="GE100" s="379"/>
      <c r="GF100" s="379"/>
      <c r="GG100" s="379"/>
      <c r="GH100" s="379"/>
      <c r="GI100" s="379"/>
      <c r="GJ100" s="379"/>
      <c r="GK100" s="379"/>
      <c r="GL100" s="379"/>
      <c r="GM100" s="379"/>
      <c r="GN100" s="379"/>
      <c r="GO100" s="379"/>
      <c r="GP100" s="379"/>
      <c r="GQ100" s="379"/>
      <c r="GR100" s="379"/>
      <c r="GS100" s="379"/>
      <c r="GT100" s="379"/>
      <c r="GU100" s="379"/>
      <c r="GV100" s="379"/>
      <c r="GW100" s="379"/>
      <c r="GX100" s="379"/>
      <c r="GY100" s="379"/>
      <c r="GZ100" s="379"/>
      <c r="HA100" s="379"/>
      <c r="HB100" s="379"/>
      <c r="HC100" s="379"/>
      <c r="HD100" s="379"/>
      <c r="HE100" s="379"/>
      <c r="HF100" s="379"/>
      <c r="HG100" s="379"/>
      <c r="HH100" s="379"/>
      <c r="HI100" s="379"/>
      <c r="HJ100" s="379"/>
      <c r="HK100" s="379"/>
      <c r="HL100" s="379"/>
      <c r="HM100" s="379"/>
      <c r="HN100" s="379"/>
      <c r="HO100" s="379"/>
      <c r="HP100" s="379"/>
      <c r="HQ100" s="379"/>
      <c r="HR100" s="379"/>
      <c r="HS100" s="379"/>
      <c r="HT100" s="379"/>
      <c r="HU100" s="379"/>
      <c r="HV100" s="379"/>
      <c r="HW100" s="379"/>
      <c r="HX100" s="379"/>
      <c r="HY100" s="379"/>
      <c r="HZ100" s="379"/>
      <c r="IA100" s="379"/>
      <c r="IB100" s="379"/>
      <c r="IC100" s="379"/>
      <c r="ID100" s="379"/>
      <c r="IE100" s="379"/>
      <c r="IF100" s="379"/>
      <c r="IG100" s="379"/>
      <c r="IH100" s="379"/>
      <c r="II100" s="379"/>
      <c r="IJ100" s="379"/>
      <c r="IK100" s="379"/>
      <c r="IL100" s="379"/>
      <c r="IM100" s="379"/>
      <c r="IN100" s="379"/>
      <c r="IO100" s="379"/>
      <c r="IP100" s="379"/>
      <c r="IQ100" s="379"/>
      <c r="IR100" s="379"/>
      <c r="IS100" s="379"/>
      <c r="IT100" s="379"/>
      <c r="IU100" s="379"/>
    </row>
    <row r="101" spans="1:255" s="305" customFormat="1"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c r="BB101" s="379"/>
      <c r="BC101" s="379"/>
      <c r="BD101" s="379"/>
      <c r="BE101" s="379"/>
      <c r="BF101" s="379"/>
      <c r="BG101" s="379"/>
      <c r="BH101" s="379"/>
      <c r="BI101" s="379"/>
      <c r="BJ101" s="379"/>
      <c r="BK101" s="379"/>
      <c r="BL101" s="379"/>
      <c r="BM101" s="379"/>
      <c r="BN101" s="379"/>
      <c r="BO101" s="379"/>
      <c r="BP101" s="379"/>
      <c r="BQ101" s="379"/>
      <c r="BR101" s="379"/>
      <c r="BS101" s="379"/>
      <c r="BT101" s="379"/>
      <c r="BU101" s="379"/>
      <c r="BV101" s="379"/>
      <c r="BW101" s="379"/>
      <c r="BX101" s="379"/>
      <c r="BY101" s="379"/>
      <c r="BZ101" s="379"/>
      <c r="CA101" s="379"/>
      <c r="CB101" s="379"/>
      <c r="CC101" s="379"/>
      <c r="CD101" s="379"/>
      <c r="CE101" s="379"/>
      <c r="CF101" s="379"/>
      <c r="CG101" s="379"/>
      <c r="CH101" s="379"/>
      <c r="CI101" s="379"/>
      <c r="CJ101" s="379"/>
      <c r="CK101" s="379"/>
      <c r="CL101" s="379"/>
      <c r="CM101" s="379"/>
      <c r="CN101" s="379"/>
      <c r="CO101" s="379"/>
      <c r="CP101" s="379"/>
      <c r="CQ101" s="379"/>
      <c r="CR101" s="379"/>
      <c r="CS101" s="379"/>
      <c r="CT101" s="379"/>
      <c r="CU101" s="379"/>
      <c r="CV101" s="379"/>
      <c r="CW101" s="379"/>
      <c r="CX101" s="379"/>
      <c r="CY101" s="379"/>
      <c r="CZ101" s="379"/>
      <c r="DA101" s="379"/>
      <c r="DB101" s="379"/>
      <c r="DC101" s="379"/>
      <c r="DD101" s="379"/>
      <c r="DE101" s="379"/>
      <c r="DF101" s="379"/>
      <c r="DG101" s="379"/>
      <c r="DH101" s="379"/>
      <c r="DI101" s="379"/>
      <c r="DJ101" s="379"/>
      <c r="DK101" s="379"/>
      <c r="DL101" s="379"/>
      <c r="DM101" s="379"/>
      <c r="DN101" s="379"/>
      <c r="DO101" s="379"/>
      <c r="DP101" s="379"/>
      <c r="DQ101" s="379"/>
      <c r="DR101" s="379"/>
      <c r="DS101" s="379"/>
      <c r="DT101" s="379"/>
      <c r="DU101" s="379"/>
      <c r="DV101" s="379"/>
      <c r="DW101" s="379"/>
      <c r="DX101" s="379"/>
      <c r="DY101" s="379"/>
      <c r="DZ101" s="379"/>
      <c r="EA101" s="379"/>
      <c r="EB101" s="379"/>
      <c r="EC101" s="379"/>
      <c r="ED101" s="379"/>
      <c r="EE101" s="379"/>
      <c r="EF101" s="379"/>
      <c r="EG101" s="379"/>
      <c r="EH101" s="379"/>
      <c r="EI101" s="379"/>
      <c r="EJ101" s="379"/>
      <c r="EK101" s="379"/>
      <c r="EL101" s="379"/>
      <c r="EM101" s="379"/>
      <c r="EN101" s="379"/>
      <c r="EO101" s="379"/>
      <c r="EP101" s="379"/>
      <c r="EQ101" s="379"/>
      <c r="ER101" s="379"/>
      <c r="ES101" s="379"/>
      <c r="ET101" s="379"/>
      <c r="EU101" s="379"/>
      <c r="EV101" s="379"/>
      <c r="EW101" s="379"/>
      <c r="EX101" s="379"/>
      <c r="EY101" s="379"/>
      <c r="EZ101" s="379"/>
      <c r="FA101" s="379"/>
      <c r="FB101" s="379"/>
      <c r="FC101" s="379"/>
      <c r="FD101" s="379"/>
      <c r="FE101" s="379"/>
      <c r="FF101" s="379"/>
      <c r="FG101" s="379"/>
      <c r="FH101" s="379"/>
      <c r="FI101" s="379"/>
      <c r="FJ101" s="379"/>
      <c r="FK101" s="379"/>
      <c r="FL101" s="379"/>
      <c r="FM101" s="379"/>
      <c r="FN101" s="379"/>
      <c r="FO101" s="379"/>
      <c r="FP101" s="379"/>
      <c r="FQ101" s="379"/>
      <c r="FR101" s="379"/>
      <c r="FS101" s="379"/>
      <c r="FT101" s="379"/>
      <c r="FU101" s="379"/>
      <c r="FV101" s="379"/>
      <c r="FW101" s="379"/>
      <c r="FX101" s="379"/>
      <c r="FY101" s="379"/>
      <c r="FZ101" s="379"/>
      <c r="GA101" s="379"/>
      <c r="GB101" s="379"/>
      <c r="GC101" s="379"/>
      <c r="GD101" s="379"/>
      <c r="GE101" s="379"/>
      <c r="GF101" s="379"/>
      <c r="GG101" s="379"/>
      <c r="GH101" s="379"/>
      <c r="GI101" s="379"/>
      <c r="GJ101" s="379"/>
      <c r="GK101" s="379"/>
      <c r="GL101" s="379"/>
      <c r="GM101" s="379"/>
      <c r="GN101" s="379"/>
      <c r="GO101" s="379"/>
      <c r="GP101" s="379"/>
      <c r="GQ101" s="379"/>
      <c r="GR101" s="379"/>
      <c r="GS101" s="379"/>
      <c r="GT101" s="379"/>
      <c r="GU101" s="379"/>
      <c r="GV101" s="379"/>
      <c r="GW101" s="379"/>
      <c r="GX101" s="379"/>
      <c r="GY101" s="379"/>
      <c r="GZ101" s="379"/>
      <c r="HA101" s="379"/>
      <c r="HB101" s="379"/>
      <c r="HC101" s="379"/>
      <c r="HD101" s="379"/>
      <c r="HE101" s="379"/>
      <c r="HF101" s="379"/>
      <c r="HG101" s="379"/>
      <c r="HH101" s="379"/>
      <c r="HI101" s="379"/>
      <c r="HJ101" s="379"/>
      <c r="HK101" s="379"/>
      <c r="HL101" s="379"/>
      <c r="HM101" s="379"/>
      <c r="HN101" s="379"/>
      <c r="HO101" s="379"/>
      <c r="HP101" s="379"/>
      <c r="HQ101" s="379"/>
      <c r="HR101" s="379"/>
      <c r="HS101" s="379"/>
      <c r="HT101" s="379"/>
      <c r="HU101" s="379"/>
      <c r="HV101" s="379"/>
      <c r="HW101" s="379"/>
      <c r="HX101" s="379"/>
      <c r="HY101" s="379"/>
      <c r="HZ101" s="379"/>
      <c r="IA101" s="379"/>
      <c r="IB101" s="379"/>
      <c r="IC101" s="379"/>
      <c r="ID101" s="379"/>
      <c r="IE101" s="379"/>
      <c r="IF101" s="379"/>
      <c r="IG101" s="379"/>
      <c r="IH101" s="379"/>
      <c r="II101" s="379"/>
      <c r="IJ101" s="379"/>
      <c r="IK101" s="379"/>
      <c r="IL101" s="379"/>
      <c r="IM101" s="379"/>
      <c r="IN101" s="379"/>
      <c r="IO101" s="379"/>
      <c r="IP101" s="379"/>
      <c r="IQ101" s="379"/>
      <c r="IR101" s="379"/>
      <c r="IS101" s="379"/>
      <c r="IT101" s="379"/>
      <c r="IU101" s="379"/>
    </row>
    <row r="102" spans="1:255" s="305"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c r="BB102" s="379"/>
      <c r="BC102" s="379"/>
      <c r="BD102" s="379"/>
      <c r="BE102" s="379"/>
      <c r="BF102" s="379"/>
      <c r="BG102" s="379"/>
      <c r="BH102" s="379"/>
      <c r="BI102" s="379"/>
      <c r="BJ102" s="379"/>
      <c r="BK102" s="379"/>
      <c r="BL102" s="379"/>
      <c r="BM102" s="379"/>
      <c r="BN102" s="379"/>
      <c r="BO102" s="379"/>
      <c r="BP102" s="379"/>
      <c r="BQ102" s="379"/>
      <c r="BR102" s="379"/>
      <c r="BS102" s="379"/>
      <c r="BT102" s="379"/>
      <c r="BU102" s="379"/>
      <c r="BV102" s="379"/>
      <c r="BW102" s="379"/>
      <c r="BX102" s="379"/>
      <c r="BY102" s="379"/>
      <c r="BZ102" s="379"/>
      <c r="CA102" s="379"/>
      <c r="CB102" s="379"/>
      <c r="CC102" s="379"/>
      <c r="CD102" s="379"/>
      <c r="CE102" s="379"/>
      <c r="CF102" s="379"/>
      <c r="CG102" s="379"/>
      <c r="CH102" s="379"/>
      <c r="CI102" s="379"/>
      <c r="CJ102" s="379"/>
      <c r="CK102" s="379"/>
      <c r="CL102" s="379"/>
      <c r="CM102" s="379"/>
      <c r="CN102" s="379"/>
      <c r="CO102" s="379"/>
      <c r="CP102" s="379"/>
      <c r="CQ102" s="379"/>
      <c r="CR102" s="379"/>
      <c r="CS102" s="379"/>
      <c r="CT102" s="379"/>
      <c r="CU102" s="379"/>
      <c r="CV102" s="379"/>
      <c r="CW102" s="379"/>
      <c r="CX102" s="379"/>
      <c r="CY102" s="379"/>
      <c r="CZ102" s="379"/>
      <c r="DA102" s="379"/>
      <c r="DB102" s="379"/>
      <c r="DC102" s="379"/>
      <c r="DD102" s="379"/>
      <c r="DE102" s="379"/>
      <c r="DF102" s="379"/>
      <c r="DG102" s="379"/>
      <c r="DH102" s="379"/>
      <c r="DI102" s="379"/>
      <c r="DJ102" s="379"/>
      <c r="DK102" s="379"/>
      <c r="DL102" s="379"/>
      <c r="DM102" s="379"/>
      <c r="DN102" s="379"/>
      <c r="DO102" s="379"/>
      <c r="DP102" s="379"/>
      <c r="DQ102" s="379"/>
      <c r="DR102" s="379"/>
      <c r="DS102" s="379"/>
      <c r="DT102" s="379"/>
      <c r="DU102" s="379"/>
      <c r="DV102" s="379"/>
      <c r="DW102" s="379"/>
      <c r="DX102" s="379"/>
      <c r="DY102" s="379"/>
      <c r="DZ102" s="379"/>
      <c r="EA102" s="379"/>
      <c r="EB102" s="379"/>
      <c r="EC102" s="379"/>
      <c r="ED102" s="379"/>
      <c r="EE102" s="379"/>
      <c r="EF102" s="379"/>
      <c r="EG102" s="379"/>
      <c r="EH102" s="379"/>
      <c r="EI102" s="379"/>
      <c r="EJ102" s="379"/>
      <c r="EK102" s="379"/>
      <c r="EL102" s="379"/>
      <c r="EM102" s="379"/>
      <c r="EN102" s="379"/>
      <c r="EO102" s="379"/>
      <c r="EP102" s="379"/>
      <c r="EQ102" s="379"/>
      <c r="ER102" s="379"/>
      <c r="ES102" s="379"/>
      <c r="ET102" s="379"/>
      <c r="EU102" s="379"/>
      <c r="EV102" s="379"/>
      <c r="EW102" s="379"/>
      <c r="EX102" s="379"/>
      <c r="EY102" s="379"/>
      <c r="EZ102" s="379"/>
      <c r="FA102" s="379"/>
      <c r="FB102" s="379"/>
      <c r="FC102" s="379"/>
      <c r="FD102" s="379"/>
      <c r="FE102" s="379"/>
      <c r="FF102" s="379"/>
      <c r="FG102" s="379"/>
      <c r="FH102" s="379"/>
      <c r="FI102" s="379"/>
      <c r="FJ102" s="379"/>
      <c r="FK102" s="379"/>
      <c r="FL102" s="379"/>
      <c r="FM102" s="379"/>
      <c r="FN102" s="379"/>
      <c r="FO102" s="379"/>
      <c r="FP102" s="379"/>
      <c r="FQ102" s="379"/>
      <c r="FR102" s="379"/>
      <c r="FS102" s="379"/>
      <c r="FT102" s="379"/>
      <c r="FU102" s="379"/>
      <c r="FV102" s="379"/>
      <c r="FW102" s="379"/>
      <c r="FX102" s="379"/>
      <c r="FY102" s="379"/>
      <c r="FZ102" s="379"/>
      <c r="GA102" s="379"/>
      <c r="GB102" s="379"/>
      <c r="GC102" s="379"/>
      <c r="GD102" s="379"/>
      <c r="GE102" s="379"/>
      <c r="GF102" s="379"/>
      <c r="GG102" s="379"/>
      <c r="GH102" s="379"/>
      <c r="GI102" s="379"/>
      <c r="GJ102" s="379"/>
      <c r="GK102" s="379"/>
      <c r="GL102" s="379"/>
      <c r="GM102" s="379"/>
      <c r="GN102" s="379"/>
      <c r="GO102" s="379"/>
      <c r="GP102" s="379"/>
      <c r="GQ102" s="379"/>
      <c r="GR102" s="379"/>
      <c r="GS102" s="379"/>
      <c r="GT102" s="379"/>
      <c r="GU102" s="379"/>
      <c r="GV102" s="379"/>
      <c r="GW102" s="379"/>
      <c r="GX102" s="379"/>
      <c r="GY102" s="379"/>
      <c r="GZ102" s="379"/>
      <c r="HA102" s="379"/>
      <c r="HB102" s="379"/>
      <c r="HC102" s="379"/>
      <c r="HD102" s="379"/>
      <c r="HE102" s="379"/>
      <c r="HF102" s="379"/>
      <c r="HG102" s="379"/>
      <c r="HH102" s="379"/>
      <c r="HI102" s="379"/>
      <c r="HJ102" s="379"/>
      <c r="HK102" s="379"/>
      <c r="HL102" s="379"/>
      <c r="HM102" s="379"/>
      <c r="HN102" s="379"/>
      <c r="HO102" s="379"/>
      <c r="HP102" s="379"/>
      <c r="HQ102" s="379"/>
      <c r="HR102" s="379"/>
      <c r="HS102" s="379"/>
      <c r="HT102" s="379"/>
      <c r="HU102" s="379"/>
      <c r="HV102" s="379"/>
      <c r="HW102" s="379"/>
      <c r="HX102" s="379"/>
      <c r="HY102" s="379"/>
      <c r="HZ102" s="379"/>
      <c r="IA102" s="379"/>
      <c r="IB102" s="379"/>
      <c r="IC102" s="379"/>
      <c r="ID102" s="379"/>
      <c r="IE102" s="379"/>
      <c r="IF102" s="379"/>
      <c r="IG102" s="379"/>
      <c r="IH102" s="379"/>
      <c r="II102" s="379"/>
      <c r="IJ102" s="379"/>
      <c r="IK102" s="379"/>
      <c r="IL102" s="379"/>
      <c r="IM102" s="379"/>
      <c r="IN102" s="379"/>
      <c r="IO102" s="379"/>
      <c r="IP102" s="379"/>
      <c r="IQ102" s="379"/>
      <c r="IR102" s="379"/>
      <c r="IS102" s="379"/>
      <c r="IT102" s="379"/>
      <c r="IU102" s="379"/>
    </row>
    <row r="103" spans="1:255" s="306" customFormat="1" ht="31.5" collapsed="1">
      <c r="A103" s="243"/>
      <c r="B103" s="341" t="s">
        <v>380</v>
      </c>
      <c r="C103" s="335" t="s">
        <v>473</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c r="X103" s="384"/>
      <c r="Y103" s="384"/>
      <c r="Z103" s="384"/>
      <c r="AA103" s="384"/>
      <c r="AB103" s="384"/>
      <c r="AC103" s="384"/>
      <c r="AD103" s="384"/>
      <c r="AE103" s="384"/>
      <c r="AF103" s="384"/>
      <c r="AG103" s="384"/>
      <c r="AH103" s="384"/>
      <c r="AI103" s="384"/>
      <c r="AJ103" s="384"/>
      <c r="AK103" s="384"/>
      <c r="AL103" s="384"/>
      <c r="AM103" s="384"/>
      <c r="AN103" s="384"/>
      <c r="AO103" s="384"/>
      <c r="AP103" s="384"/>
      <c r="AQ103" s="384"/>
      <c r="AR103" s="384"/>
      <c r="AS103" s="384"/>
      <c r="AT103" s="384"/>
      <c r="AU103" s="384"/>
      <c r="AV103" s="384"/>
      <c r="AW103" s="384"/>
      <c r="AX103" s="384"/>
      <c r="AY103" s="384"/>
      <c r="AZ103" s="384"/>
      <c r="BA103" s="384"/>
      <c r="BB103" s="384"/>
      <c r="BC103" s="384"/>
      <c r="BD103" s="384"/>
      <c r="BE103" s="384"/>
      <c r="BF103" s="384"/>
      <c r="BG103" s="384"/>
      <c r="BH103" s="384"/>
      <c r="BI103" s="384"/>
      <c r="BJ103" s="384"/>
      <c r="BK103" s="384"/>
      <c r="BL103" s="384"/>
      <c r="BM103" s="384"/>
      <c r="BN103" s="384"/>
      <c r="BO103" s="384"/>
      <c r="BP103" s="384"/>
      <c r="BQ103" s="384"/>
      <c r="BR103" s="384"/>
      <c r="BS103" s="384"/>
      <c r="BT103" s="384"/>
      <c r="BU103" s="384"/>
      <c r="BV103" s="384"/>
      <c r="BW103" s="384"/>
      <c r="BX103" s="384"/>
      <c r="BY103" s="384"/>
      <c r="BZ103" s="384"/>
      <c r="CA103" s="384"/>
      <c r="CB103" s="384"/>
      <c r="CC103" s="384"/>
      <c r="CD103" s="384"/>
      <c r="CE103" s="384"/>
      <c r="CF103" s="384"/>
      <c r="CG103" s="384"/>
      <c r="CH103" s="384"/>
      <c r="CI103" s="384"/>
      <c r="CJ103" s="384"/>
      <c r="CK103" s="384"/>
      <c r="CL103" s="384"/>
      <c r="CM103" s="384"/>
      <c r="CN103" s="384"/>
      <c r="CO103" s="384"/>
      <c r="CP103" s="384"/>
      <c r="CQ103" s="384"/>
      <c r="CR103" s="384"/>
      <c r="CS103" s="384"/>
      <c r="CT103" s="384"/>
      <c r="CU103" s="384"/>
      <c r="CV103" s="384"/>
      <c r="CW103" s="384"/>
      <c r="CX103" s="384"/>
      <c r="CY103" s="384"/>
      <c r="CZ103" s="384"/>
      <c r="DA103" s="384"/>
      <c r="DB103" s="384"/>
      <c r="DC103" s="384"/>
      <c r="DD103" s="384"/>
      <c r="DE103" s="384"/>
      <c r="DF103" s="384"/>
      <c r="DG103" s="384"/>
      <c r="DH103" s="384"/>
      <c r="DI103" s="384"/>
      <c r="DJ103" s="384"/>
      <c r="DK103" s="384"/>
      <c r="DL103" s="384"/>
      <c r="DM103" s="384"/>
      <c r="DN103" s="384"/>
      <c r="DO103" s="384"/>
      <c r="DP103" s="384"/>
      <c r="DQ103" s="384"/>
      <c r="DR103" s="384"/>
      <c r="DS103" s="384"/>
      <c r="DT103" s="384"/>
      <c r="DU103" s="384"/>
      <c r="DV103" s="384"/>
      <c r="DW103" s="384"/>
      <c r="DX103" s="384"/>
      <c r="DY103" s="384"/>
      <c r="DZ103" s="384"/>
      <c r="EA103" s="384"/>
      <c r="EB103" s="384"/>
      <c r="EC103" s="384"/>
      <c r="ED103" s="384"/>
      <c r="EE103" s="384"/>
      <c r="EF103" s="384"/>
      <c r="EG103" s="384"/>
      <c r="EH103" s="384"/>
      <c r="EI103" s="384"/>
      <c r="EJ103" s="384"/>
      <c r="EK103" s="384"/>
      <c r="EL103" s="384"/>
      <c r="EM103" s="384"/>
      <c r="EN103" s="384"/>
      <c r="EO103" s="384"/>
      <c r="EP103" s="384"/>
      <c r="EQ103" s="384"/>
      <c r="ER103" s="384"/>
      <c r="ES103" s="384"/>
      <c r="ET103" s="384"/>
      <c r="EU103" s="384"/>
      <c r="EV103" s="384"/>
      <c r="EW103" s="384"/>
      <c r="EX103" s="384"/>
      <c r="EY103" s="384"/>
      <c r="EZ103" s="384"/>
      <c r="FA103" s="384"/>
      <c r="FB103" s="384"/>
      <c r="FC103" s="384"/>
      <c r="FD103" s="384"/>
      <c r="FE103" s="384"/>
      <c r="FF103" s="384"/>
      <c r="FG103" s="384"/>
      <c r="FH103" s="384"/>
      <c r="FI103" s="384"/>
      <c r="FJ103" s="384"/>
      <c r="FK103" s="384"/>
      <c r="FL103" s="384"/>
      <c r="FM103" s="384"/>
      <c r="FN103" s="384"/>
      <c r="FO103" s="384"/>
      <c r="FP103" s="384"/>
      <c r="FQ103" s="384"/>
      <c r="FR103" s="384"/>
      <c r="FS103" s="384"/>
      <c r="FT103" s="384"/>
      <c r="FU103" s="384"/>
      <c r="FV103" s="384"/>
      <c r="FW103" s="384"/>
      <c r="FX103" s="384"/>
      <c r="FY103" s="384"/>
      <c r="FZ103" s="384"/>
      <c r="GA103" s="384"/>
      <c r="GB103" s="384"/>
      <c r="GC103" s="384"/>
      <c r="GD103" s="384"/>
      <c r="GE103" s="384"/>
      <c r="GF103" s="384"/>
      <c r="GG103" s="384"/>
      <c r="GH103" s="384"/>
      <c r="GI103" s="384"/>
      <c r="GJ103" s="384"/>
      <c r="GK103" s="384"/>
      <c r="GL103" s="384"/>
      <c r="GM103" s="384"/>
      <c r="GN103" s="384"/>
      <c r="GO103" s="384"/>
      <c r="GP103" s="384"/>
      <c r="GQ103" s="384"/>
      <c r="GR103" s="384"/>
      <c r="GS103" s="384"/>
      <c r="GT103" s="384"/>
      <c r="GU103" s="384"/>
      <c r="GV103" s="384"/>
      <c r="GW103" s="384"/>
      <c r="GX103" s="384"/>
      <c r="GY103" s="384"/>
      <c r="GZ103" s="384"/>
      <c r="HA103" s="384"/>
      <c r="HB103" s="384"/>
      <c r="HC103" s="384"/>
      <c r="HD103" s="384"/>
      <c r="HE103" s="384"/>
      <c r="HF103" s="384"/>
      <c r="HG103" s="384"/>
      <c r="HH103" s="384"/>
      <c r="HI103" s="384"/>
      <c r="HJ103" s="384"/>
      <c r="HK103" s="384"/>
      <c r="HL103" s="384"/>
      <c r="HM103" s="384"/>
      <c r="HN103" s="384"/>
      <c r="HO103" s="384"/>
      <c r="HP103" s="384"/>
      <c r="HQ103" s="384"/>
      <c r="HR103" s="384"/>
      <c r="HS103" s="384"/>
      <c r="HT103" s="384"/>
      <c r="HU103" s="384"/>
      <c r="HV103" s="384"/>
      <c r="HW103" s="384"/>
      <c r="HX103" s="384"/>
      <c r="HY103" s="384"/>
      <c r="HZ103" s="384"/>
      <c r="IA103" s="384"/>
      <c r="IB103" s="384"/>
      <c r="IC103" s="384"/>
      <c r="ID103" s="384"/>
      <c r="IE103" s="384"/>
      <c r="IF103" s="384"/>
      <c r="IG103" s="384"/>
      <c r="IH103" s="384"/>
      <c r="II103" s="384"/>
      <c r="IJ103" s="384"/>
      <c r="IK103" s="384"/>
      <c r="IL103" s="384"/>
      <c r="IM103" s="384"/>
      <c r="IN103" s="384"/>
      <c r="IO103" s="384"/>
      <c r="IP103" s="384"/>
      <c r="IQ103" s="384"/>
      <c r="IR103" s="384"/>
      <c r="IS103" s="384"/>
      <c r="IT103" s="384"/>
      <c r="IU103" s="384"/>
    </row>
    <row r="104" spans="1:255" s="305" customFormat="1" ht="38.25" hidden="1" outlineLevel="2">
      <c r="A104" s="178"/>
      <c r="B104" s="4"/>
      <c r="C104" s="363" t="s">
        <v>1411</v>
      </c>
      <c r="D104" s="168"/>
      <c r="E104" s="169"/>
      <c r="F104" s="169"/>
      <c r="G104" s="257"/>
      <c r="H104" s="170"/>
      <c r="I104" s="170"/>
      <c r="J104" s="170"/>
      <c r="K104" s="170"/>
      <c r="L104" s="170"/>
      <c r="M104" s="245"/>
      <c r="N104" s="170"/>
      <c r="O104" s="170"/>
      <c r="P104" s="245"/>
      <c r="Q104" s="169"/>
      <c r="R104" s="171"/>
      <c r="S104" s="374"/>
    </row>
    <row r="105" spans="1:255" s="305" customFormat="1" ht="242.25" hidden="1" outlineLevel="2">
      <c r="A105" s="178"/>
      <c r="B105" s="4"/>
      <c r="C105" s="337" t="s">
        <v>917</v>
      </c>
      <c r="D105" s="168"/>
      <c r="E105" s="169"/>
      <c r="F105" s="169"/>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c r="BB105" s="379"/>
      <c r="BC105" s="379"/>
      <c r="BD105" s="379"/>
      <c r="BE105" s="379"/>
      <c r="BF105" s="379"/>
      <c r="BG105" s="379"/>
      <c r="BH105" s="379"/>
      <c r="BI105" s="379"/>
      <c r="BJ105" s="379"/>
      <c r="BK105" s="379"/>
      <c r="BL105" s="379"/>
      <c r="BM105" s="379"/>
      <c r="BN105" s="379"/>
      <c r="BO105" s="379"/>
      <c r="BP105" s="379"/>
      <c r="BQ105" s="379"/>
      <c r="BR105" s="379"/>
      <c r="BS105" s="379"/>
      <c r="BT105" s="379"/>
      <c r="BU105" s="379"/>
      <c r="BV105" s="379"/>
      <c r="BW105" s="379"/>
      <c r="BX105" s="379"/>
      <c r="BY105" s="379"/>
      <c r="BZ105" s="379"/>
      <c r="CA105" s="379"/>
      <c r="CB105" s="379"/>
      <c r="CC105" s="379"/>
      <c r="CD105" s="379"/>
      <c r="CE105" s="379"/>
      <c r="CF105" s="379"/>
      <c r="CG105" s="379"/>
      <c r="CH105" s="379"/>
      <c r="CI105" s="379"/>
      <c r="CJ105" s="379"/>
      <c r="CK105" s="379"/>
      <c r="CL105" s="379"/>
      <c r="CM105" s="379"/>
      <c r="CN105" s="379"/>
      <c r="CO105" s="379"/>
      <c r="CP105" s="379"/>
      <c r="CQ105" s="379"/>
      <c r="CR105" s="379"/>
      <c r="CS105" s="379"/>
      <c r="CT105" s="379"/>
      <c r="CU105" s="379"/>
      <c r="CV105" s="379"/>
      <c r="CW105" s="379"/>
      <c r="CX105" s="379"/>
      <c r="CY105" s="379"/>
      <c r="CZ105" s="379"/>
      <c r="DA105" s="379"/>
      <c r="DB105" s="379"/>
      <c r="DC105" s="379"/>
      <c r="DD105" s="379"/>
      <c r="DE105" s="379"/>
      <c r="DF105" s="379"/>
      <c r="DG105" s="379"/>
      <c r="DH105" s="379"/>
      <c r="DI105" s="379"/>
      <c r="DJ105" s="379"/>
      <c r="DK105" s="379"/>
      <c r="DL105" s="379"/>
      <c r="DM105" s="379"/>
      <c r="DN105" s="379"/>
      <c r="DO105" s="379"/>
      <c r="DP105" s="379"/>
      <c r="DQ105" s="379"/>
      <c r="DR105" s="379"/>
      <c r="DS105" s="379"/>
      <c r="DT105" s="379"/>
      <c r="DU105" s="379"/>
      <c r="DV105" s="379"/>
      <c r="DW105" s="379"/>
      <c r="DX105" s="379"/>
      <c r="DY105" s="379"/>
      <c r="DZ105" s="379"/>
      <c r="EA105" s="379"/>
      <c r="EB105" s="379"/>
      <c r="EC105" s="379"/>
      <c r="ED105" s="379"/>
      <c r="EE105" s="379"/>
      <c r="EF105" s="379"/>
      <c r="EG105" s="379"/>
      <c r="EH105" s="379"/>
      <c r="EI105" s="379"/>
      <c r="EJ105" s="379"/>
      <c r="EK105" s="379"/>
      <c r="EL105" s="379"/>
      <c r="EM105" s="379"/>
      <c r="EN105" s="379"/>
      <c r="EO105" s="379"/>
      <c r="EP105" s="379"/>
      <c r="EQ105" s="379"/>
      <c r="ER105" s="379"/>
      <c r="ES105" s="379"/>
      <c r="ET105" s="379"/>
      <c r="EU105" s="379"/>
      <c r="EV105" s="379"/>
      <c r="EW105" s="379"/>
      <c r="EX105" s="379"/>
      <c r="EY105" s="379"/>
      <c r="EZ105" s="379"/>
      <c r="FA105" s="379"/>
      <c r="FB105" s="379"/>
      <c r="FC105" s="379"/>
      <c r="FD105" s="379"/>
      <c r="FE105" s="379"/>
      <c r="FF105" s="379"/>
      <c r="FG105" s="379"/>
      <c r="FH105" s="379"/>
      <c r="FI105" s="379"/>
      <c r="FJ105" s="379"/>
      <c r="FK105" s="379"/>
      <c r="FL105" s="379"/>
      <c r="FM105" s="379"/>
      <c r="FN105" s="379"/>
      <c r="FO105" s="379"/>
      <c r="FP105" s="379"/>
      <c r="FQ105" s="379"/>
      <c r="FR105" s="379"/>
      <c r="FS105" s="379"/>
      <c r="FT105" s="379"/>
      <c r="FU105" s="379"/>
      <c r="FV105" s="379"/>
      <c r="FW105" s="379"/>
      <c r="FX105" s="379"/>
      <c r="FY105" s="379"/>
      <c r="FZ105" s="379"/>
      <c r="GA105" s="379"/>
      <c r="GB105" s="379"/>
      <c r="GC105" s="379"/>
      <c r="GD105" s="379"/>
      <c r="GE105" s="379"/>
      <c r="GF105" s="379"/>
      <c r="GG105" s="379"/>
      <c r="GH105" s="379"/>
      <c r="GI105" s="379"/>
      <c r="GJ105" s="379"/>
      <c r="GK105" s="379"/>
      <c r="GL105" s="379"/>
      <c r="GM105" s="379"/>
      <c r="GN105" s="379"/>
      <c r="GO105" s="379"/>
      <c r="GP105" s="379"/>
      <c r="GQ105" s="379"/>
      <c r="GR105" s="379"/>
      <c r="GS105" s="379"/>
      <c r="GT105" s="379"/>
      <c r="GU105" s="379"/>
      <c r="GV105" s="379"/>
      <c r="GW105" s="379"/>
      <c r="GX105" s="379"/>
      <c r="GY105" s="379"/>
      <c r="GZ105" s="379"/>
      <c r="HA105" s="379"/>
      <c r="HB105" s="379"/>
      <c r="HC105" s="379"/>
      <c r="HD105" s="379"/>
      <c r="HE105" s="379"/>
      <c r="HF105" s="379"/>
      <c r="HG105" s="379"/>
      <c r="HH105" s="379"/>
      <c r="HI105" s="379"/>
      <c r="HJ105" s="379"/>
      <c r="HK105" s="379"/>
      <c r="HL105" s="379"/>
      <c r="HM105" s="379"/>
      <c r="HN105" s="379"/>
      <c r="HO105" s="379"/>
      <c r="HP105" s="379"/>
      <c r="HQ105" s="379"/>
      <c r="HR105" s="379"/>
      <c r="HS105" s="379"/>
      <c r="HT105" s="379"/>
      <c r="HU105" s="379"/>
      <c r="HV105" s="379"/>
      <c r="HW105" s="379"/>
      <c r="HX105" s="379"/>
      <c r="HY105" s="379"/>
      <c r="HZ105" s="379"/>
      <c r="IA105" s="379"/>
      <c r="IB105" s="379"/>
      <c r="IC105" s="379"/>
      <c r="ID105" s="379"/>
      <c r="IE105" s="379"/>
      <c r="IF105" s="379"/>
      <c r="IG105" s="379"/>
      <c r="IH105" s="379"/>
      <c r="II105" s="379"/>
      <c r="IJ105" s="379"/>
      <c r="IK105" s="379"/>
      <c r="IL105" s="379"/>
      <c r="IM105" s="379"/>
      <c r="IN105" s="379"/>
      <c r="IO105" s="379"/>
      <c r="IP105" s="379"/>
      <c r="IQ105" s="379"/>
      <c r="IR105" s="379"/>
      <c r="IS105" s="379"/>
      <c r="IT105" s="379"/>
      <c r="IU105" s="379"/>
    </row>
    <row r="106" spans="1:255"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c r="BB106" s="379"/>
      <c r="BC106" s="379"/>
      <c r="BD106" s="379"/>
      <c r="BE106" s="379"/>
      <c r="BF106" s="379"/>
      <c r="BG106" s="379"/>
      <c r="BH106" s="379"/>
      <c r="BI106" s="379"/>
      <c r="BJ106" s="379"/>
      <c r="BK106" s="379"/>
      <c r="BL106" s="379"/>
      <c r="BM106" s="379"/>
      <c r="BN106" s="379"/>
      <c r="BO106" s="379"/>
      <c r="BP106" s="379"/>
      <c r="BQ106" s="379"/>
      <c r="BR106" s="379"/>
      <c r="BS106" s="379"/>
      <c r="BT106" s="379"/>
      <c r="BU106" s="379"/>
      <c r="BV106" s="379"/>
      <c r="BW106" s="379"/>
      <c r="BX106" s="379"/>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79"/>
      <c r="DA106" s="379"/>
      <c r="DB106" s="379"/>
      <c r="DC106" s="379"/>
      <c r="DD106" s="379"/>
      <c r="DE106" s="379"/>
      <c r="DF106" s="379"/>
      <c r="DG106" s="379"/>
      <c r="DH106" s="379"/>
      <c r="DI106" s="379"/>
      <c r="DJ106" s="379"/>
      <c r="DK106" s="379"/>
      <c r="DL106" s="379"/>
      <c r="DM106" s="379"/>
      <c r="DN106" s="379"/>
      <c r="DO106" s="379"/>
      <c r="DP106" s="379"/>
      <c r="DQ106" s="379"/>
      <c r="DR106" s="379"/>
      <c r="DS106" s="379"/>
      <c r="DT106" s="379"/>
      <c r="DU106" s="379"/>
      <c r="DV106" s="379"/>
      <c r="DW106" s="379"/>
      <c r="DX106" s="379"/>
      <c r="DY106" s="379"/>
      <c r="DZ106" s="379"/>
      <c r="EA106" s="379"/>
      <c r="EB106" s="379"/>
      <c r="EC106" s="379"/>
      <c r="ED106" s="379"/>
      <c r="EE106" s="379"/>
      <c r="EF106" s="379"/>
      <c r="EG106" s="379"/>
      <c r="EH106" s="379"/>
      <c r="EI106" s="379"/>
      <c r="EJ106" s="379"/>
      <c r="EK106" s="379"/>
      <c r="EL106" s="379"/>
      <c r="EM106" s="379"/>
      <c r="EN106" s="379"/>
      <c r="EO106" s="379"/>
      <c r="EP106" s="379"/>
      <c r="EQ106" s="379"/>
      <c r="ER106" s="379"/>
      <c r="ES106" s="379"/>
      <c r="ET106" s="379"/>
      <c r="EU106" s="379"/>
      <c r="EV106" s="379"/>
      <c r="EW106" s="379"/>
      <c r="EX106" s="379"/>
      <c r="EY106" s="379"/>
      <c r="EZ106" s="379"/>
      <c r="FA106" s="379"/>
      <c r="FB106" s="379"/>
      <c r="FC106" s="379"/>
      <c r="FD106" s="379"/>
      <c r="FE106" s="379"/>
      <c r="FF106" s="379"/>
      <c r="FG106" s="379"/>
      <c r="FH106" s="379"/>
      <c r="FI106" s="379"/>
      <c r="FJ106" s="379"/>
      <c r="FK106" s="379"/>
      <c r="FL106" s="379"/>
      <c r="FM106" s="379"/>
      <c r="FN106" s="379"/>
      <c r="FO106" s="379"/>
      <c r="FP106" s="379"/>
      <c r="FQ106" s="379"/>
      <c r="FR106" s="379"/>
      <c r="FS106" s="379"/>
      <c r="FT106" s="379"/>
      <c r="FU106" s="379"/>
      <c r="FV106" s="379"/>
      <c r="FW106" s="379"/>
      <c r="FX106" s="379"/>
      <c r="FY106" s="379"/>
      <c r="FZ106" s="379"/>
      <c r="GA106" s="379"/>
      <c r="GB106" s="379"/>
      <c r="GC106" s="379"/>
      <c r="GD106" s="379"/>
      <c r="GE106" s="379"/>
      <c r="GF106" s="379"/>
      <c r="GG106" s="379"/>
      <c r="GH106" s="379"/>
      <c r="GI106" s="379"/>
      <c r="GJ106" s="379"/>
      <c r="GK106" s="379"/>
      <c r="GL106" s="379"/>
      <c r="GM106" s="379"/>
      <c r="GN106" s="379"/>
      <c r="GO106" s="379"/>
      <c r="GP106" s="379"/>
      <c r="GQ106" s="379"/>
      <c r="GR106" s="379"/>
      <c r="GS106" s="379"/>
      <c r="GT106" s="379"/>
      <c r="GU106" s="379"/>
      <c r="GV106" s="379"/>
      <c r="GW106" s="379"/>
      <c r="GX106" s="379"/>
      <c r="GY106" s="379"/>
      <c r="GZ106" s="379"/>
      <c r="HA106" s="379"/>
      <c r="HB106" s="379"/>
      <c r="HC106" s="379"/>
      <c r="HD106" s="379"/>
      <c r="HE106" s="379"/>
      <c r="HF106" s="379"/>
      <c r="HG106" s="379"/>
      <c r="HH106" s="379"/>
      <c r="HI106" s="379"/>
      <c r="HJ106" s="379"/>
      <c r="HK106" s="379"/>
      <c r="HL106" s="379"/>
      <c r="HM106" s="379"/>
      <c r="HN106" s="379"/>
      <c r="HO106" s="379"/>
      <c r="HP106" s="379"/>
      <c r="HQ106" s="379"/>
      <c r="HR106" s="379"/>
      <c r="HS106" s="379"/>
      <c r="HT106" s="379"/>
      <c r="HU106" s="379"/>
      <c r="HV106" s="379"/>
      <c r="HW106" s="379"/>
      <c r="HX106" s="379"/>
      <c r="HY106" s="379"/>
      <c r="HZ106" s="379"/>
      <c r="IA106" s="379"/>
      <c r="IB106" s="379"/>
      <c r="IC106" s="379"/>
      <c r="ID106" s="379"/>
      <c r="IE106" s="379"/>
      <c r="IF106" s="379"/>
      <c r="IG106" s="379"/>
      <c r="IH106" s="379"/>
      <c r="II106" s="379"/>
      <c r="IJ106" s="379"/>
      <c r="IK106" s="379"/>
      <c r="IL106" s="379"/>
      <c r="IM106" s="379"/>
      <c r="IN106" s="379"/>
      <c r="IO106" s="379"/>
      <c r="IP106" s="379"/>
      <c r="IQ106" s="379"/>
      <c r="IR106" s="379"/>
      <c r="IS106" s="379"/>
      <c r="IT106" s="379"/>
      <c r="IU106" s="379"/>
    </row>
    <row r="107" spans="1:255"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c r="BB107" s="379"/>
      <c r="BC107" s="379"/>
      <c r="BD107" s="379"/>
      <c r="BE107" s="379"/>
      <c r="BF107" s="379"/>
      <c r="BG107" s="379"/>
      <c r="BH107" s="379"/>
      <c r="BI107" s="379"/>
      <c r="BJ107" s="379"/>
      <c r="BK107" s="379"/>
      <c r="BL107" s="379"/>
      <c r="BM107" s="379"/>
      <c r="BN107" s="379"/>
      <c r="BO107" s="379"/>
      <c r="BP107" s="379"/>
      <c r="BQ107" s="379"/>
      <c r="BR107" s="379"/>
      <c r="BS107" s="379"/>
      <c r="BT107" s="379"/>
      <c r="BU107" s="379"/>
      <c r="BV107" s="379"/>
      <c r="BW107" s="379"/>
      <c r="BX107" s="379"/>
      <c r="BY107" s="379"/>
      <c r="BZ107" s="379"/>
      <c r="CA107" s="379"/>
      <c r="CB107" s="379"/>
      <c r="CC107" s="379"/>
      <c r="CD107" s="379"/>
      <c r="CE107" s="379"/>
      <c r="CF107" s="379"/>
      <c r="CG107" s="379"/>
      <c r="CH107" s="379"/>
      <c r="CI107" s="379"/>
      <c r="CJ107" s="379"/>
      <c r="CK107" s="379"/>
      <c r="CL107" s="379"/>
      <c r="CM107" s="379"/>
      <c r="CN107" s="379"/>
      <c r="CO107" s="379"/>
      <c r="CP107" s="379"/>
      <c r="CQ107" s="379"/>
      <c r="CR107" s="379"/>
      <c r="CS107" s="379"/>
      <c r="CT107" s="379"/>
      <c r="CU107" s="379"/>
      <c r="CV107" s="379"/>
      <c r="CW107" s="379"/>
      <c r="CX107" s="379"/>
      <c r="CY107" s="379"/>
      <c r="CZ107" s="379"/>
      <c r="DA107" s="379"/>
      <c r="DB107" s="379"/>
      <c r="DC107" s="379"/>
      <c r="DD107" s="379"/>
      <c r="DE107" s="379"/>
      <c r="DF107" s="379"/>
      <c r="DG107" s="379"/>
      <c r="DH107" s="379"/>
      <c r="DI107" s="379"/>
      <c r="DJ107" s="379"/>
      <c r="DK107" s="379"/>
      <c r="DL107" s="379"/>
      <c r="DM107" s="379"/>
      <c r="DN107" s="379"/>
      <c r="DO107" s="379"/>
      <c r="DP107" s="379"/>
      <c r="DQ107" s="379"/>
      <c r="DR107" s="379"/>
      <c r="DS107" s="379"/>
      <c r="DT107" s="379"/>
      <c r="DU107" s="379"/>
      <c r="DV107" s="379"/>
      <c r="DW107" s="379"/>
      <c r="DX107" s="379"/>
      <c r="DY107" s="379"/>
      <c r="DZ107" s="379"/>
      <c r="EA107" s="379"/>
      <c r="EB107" s="379"/>
      <c r="EC107" s="379"/>
      <c r="ED107" s="379"/>
      <c r="EE107" s="379"/>
      <c r="EF107" s="379"/>
      <c r="EG107" s="379"/>
      <c r="EH107" s="379"/>
      <c r="EI107" s="379"/>
      <c r="EJ107" s="379"/>
      <c r="EK107" s="379"/>
      <c r="EL107" s="379"/>
      <c r="EM107" s="379"/>
      <c r="EN107" s="379"/>
      <c r="EO107" s="379"/>
      <c r="EP107" s="379"/>
      <c r="EQ107" s="379"/>
      <c r="ER107" s="379"/>
      <c r="ES107" s="379"/>
      <c r="ET107" s="379"/>
      <c r="EU107" s="379"/>
      <c r="EV107" s="379"/>
      <c r="EW107" s="379"/>
      <c r="EX107" s="379"/>
      <c r="EY107" s="379"/>
      <c r="EZ107" s="379"/>
      <c r="FA107" s="379"/>
      <c r="FB107" s="379"/>
      <c r="FC107" s="379"/>
      <c r="FD107" s="379"/>
      <c r="FE107" s="379"/>
      <c r="FF107" s="379"/>
      <c r="FG107" s="379"/>
      <c r="FH107" s="379"/>
      <c r="FI107" s="379"/>
      <c r="FJ107" s="379"/>
      <c r="FK107" s="379"/>
      <c r="FL107" s="379"/>
      <c r="FM107" s="379"/>
      <c r="FN107" s="379"/>
      <c r="FO107" s="379"/>
      <c r="FP107" s="379"/>
      <c r="FQ107" s="379"/>
      <c r="FR107" s="379"/>
      <c r="FS107" s="379"/>
      <c r="FT107" s="379"/>
      <c r="FU107" s="379"/>
      <c r="FV107" s="379"/>
      <c r="FW107" s="379"/>
      <c r="FX107" s="379"/>
      <c r="FY107" s="379"/>
      <c r="FZ107" s="379"/>
      <c r="GA107" s="379"/>
      <c r="GB107" s="379"/>
      <c r="GC107" s="379"/>
      <c r="GD107" s="379"/>
      <c r="GE107" s="379"/>
      <c r="GF107" s="379"/>
      <c r="GG107" s="379"/>
      <c r="GH107" s="379"/>
      <c r="GI107" s="379"/>
      <c r="GJ107" s="379"/>
      <c r="GK107" s="379"/>
      <c r="GL107" s="379"/>
      <c r="GM107" s="379"/>
      <c r="GN107" s="379"/>
      <c r="GO107" s="379"/>
      <c r="GP107" s="379"/>
      <c r="GQ107" s="379"/>
      <c r="GR107" s="379"/>
      <c r="GS107" s="379"/>
      <c r="GT107" s="379"/>
      <c r="GU107" s="379"/>
      <c r="GV107" s="379"/>
      <c r="GW107" s="379"/>
      <c r="GX107" s="379"/>
      <c r="GY107" s="379"/>
      <c r="GZ107" s="379"/>
      <c r="HA107" s="379"/>
      <c r="HB107" s="379"/>
      <c r="HC107" s="379"/>
      <c r="HD107" s="379"/>
      <c r="HE107" s="379"/>
      <c r="HF107" s="379"/>
      <c r="HG107" s="379"/>
      <c r="HH107" s="379"/>
      <c r="HI107" s="379"/>
      <c r="HJ107" s="379"/>
      <c r="HK107" s="379"/>
      <c r="HL107" s="379"/>
      <c r="HM107" s="379"/>
      <c r="HN107" s="379"/>
      <c r="HO107" s="379"/>
      <c r="HP107" s="379"/>
      <c r="HQ107" s="379"/>
      <c r="HR107" s="379"/>
      <c r="HS107" s="379"/>
      <c r="HT107" s="379"/>
      <c r="HU107" s="379"/>
      <c r="HV107" s="379"/>
      <c r="HW107" s="379"/>
      <c r="HX107" s="379"/>
      <c r="HY107" s="379"/>
      <c r="HZ107" s="379"/>
      <c r="IA107" s="379"/>
      <c r="IB107" s="379"/>
      <c r="IC107" s="379"/>
      <c r="ID107" s="379"/>
      <c r="IE107" s="379"/>
      <c r="IF107" s="379"/>
      <c r="IG107" s="379"/>
      <c r="IH107" s="379"/>
      <c r="II107" s="379"/>
      <c r="IJ107" s="379"/>
      <c r="IK107" s="379"/>
      <c r="IL107" s="379"/>
      <c r="IM107" s="379"/>
      <c r="IN107" s="379"/>
      <c r="IO107" s="379"/>
      <c r="IP107" s="379"/>
      <c r="IQ107" s="379"/>
      <c r="IR107" s="379"/>
      <c r="IS107" s="379"/>
      <c r="IT107" s="379"/>
      <c r="IU107" s="379"/>
    </row>
    <row r="108" spans="1:255"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c r="BB108" s="379"/>
      <c r="BC108" s="379"/>
      <c r="BD108" s="379"/>
      <c r="BE108" s="379"/>
      <c r="BF108" s="379"/>
      <c r="BG108" s="379"/>
      <c r="BH108" s="379"/>
      <c r="BI108" s="379"/>
      <c r="BJ108" s="379"/>
      <c r="BK108" s="379"/>
      <c r="BL108" s="379"/>
      <c r="BM108" s="379"/>
      <c r="BN108" s="379"/>
      <c r="BO108" s="379"/>
      <c r="BP108" s="379"/>
      <c r="BQ108" s="379"/>
      <c r="BR108" s="379"/>
      <c r="BS108" s="379"/>
      <c r="BT108" s="379"/>
      <c r="BU108" s="379"/>
      <c r="BV108" s="379"/>
      <c r="BW108" s="379"/>
      <c r="BX108" s="379"/>
      <c r="BY108" s="379"/>
      <c r="BZ108" s="379"/>
      <c r="CA108" s="379"/>
      <c r="CB108" s="379"/>
      <c r="CC108" s="379"/>
      <c r="CD108" s="379"/>
      <c r="CE108" s="379"/>
      <c r="CF108" s="379"/>
      <c r="CG108" s="379"/>
      <c r="CH108" s="379"/>
      <c r="CI108" s="379"/>
      <c r="CJ108" s="379"/>
      <c r="CK108" s="379"/>
      <c r="CL108" s="379"/>
      <c r="CM108" s="379"/>
      <c r="CN108" s="379"/>
      <c r="CO108" s="379"/>
      <c r="CP108" s="379"/>
      <c r="CQ108" s="379"/>
      <c r="CR108" s="379"/>
      <c r="CS108" s="379"/>
      <c r="CT108" s="379"/>
      <c r="CU108" s="379"/>
      <c r="CV108" s="379"/>
      <c r="CW108" s="379"/>
      <c r="CX108" s="379"/>
      <c r="CY108" s="379"/>
      <c r="CZ108" s="379"/>
      <c r="DA108" s="379"/>
      <c r="DB108" s="379"/>
      <c r="DC108" s="379"/>
      <c r="DD108" s="379"/>
      <c r="DE108" s="379"/>
      <c r="DF108" s="379"/>
      <c r="DG108" s="379"/>
      <c r="DH108" s="379"/>
      <c r="DI108" s="379"/>
      <c r="DJ108" s="379"/>
      <c r="DK108" s="379"/>
      <c r="DL108" s="379"/>
      <c r="DM108" s="379"/>
      <c r="DN108" s="379"/>
      <c r="DO108" s="379"/>
      <c r="DP108" s="379"/>
      <c r="DQ108" s="379"/>
      <c r="DR108" s="379"/>
      <c r="DS108" s="379"/>
      <c r="DT108" s="379"/>
      <c r="DU108" s="379"/>
      <c r="DV108" s="379"/>
      <c r="DW108" s="379"/>
      <c r="DX108" s="379"/>
      <c r="DY108" s="379"/>
      <c r="DZ108" s="379"/>
      <c r="EA108" s="379"/>
      <c r="EB108" s="379"/>
      <c r="EC108" s="379"/>
      <c r="ED108" s="379"/>
      <c r="EE108" s="379"/>
      <c r="EF108" s="379"/>
      <c r="EG108" s="379"/>
      <c r="EH108" s="379"/>
      <c r="EI108" s="379"/>
      <c r="EJ108" s="379"/>
      <c r="EK108" s="379"/>
      <c r="EL108" s="379"/>
      <c r="EM108" s="379"/>
      <c r="EN108" s="379"/>
      <c r="EO108" s="379"/>
      <c r="EP108" s="379"/>
      <c r="EQ108" s="379"/>
      <c r="ER108" s="379"/>
      <c r="ES108" s="379"/>
      <c r="ET108" s="379"/>
      <c r="EU108" s="379"/>
      <c r="EV108" s="379"/>
      <c r="EW108" s="379"/>
      <c r="EX108" s="379"/>
      <c r="EY108" s="379"/>
      <c r="EZ108" s="379"/>
      <c r="FA108" s="379"/>
      <c r="FB108" s="379"/>
      <c r="FC108" s="379"/>
      <c r="FD108" s="379"/>
      <c r="FE108" s="379"/>
      <c r="FF108" s="379"/>
      <c r="FG108" s="379"/>
      <c r="FH108" s="379"/>
      <c r="FI108" s="379"/>
      <c r="FJ108" s="379"/>
      <c r="FK108" s="379"/>
      <c r="FL108" s="379"/>
      <c r="FM108" s="379"/>
      <c r="FN108" s="379"/>
      <c r="FO108" s="379"/>
      <c r="FP108" s="379"/>
      <c r="FQ108" s="379"/>
      <c r="FR108" s="379"/>
      <c r="FS108" s="379"/>
      <c r="FT108" s="379"/>
      <c r="FU108" s="379"/>
      <c r="FV108" s="379"/>
      <c r="FW108" s="379"/>
      <c r="FX108" s="379"/>
      <c r="FY108" s="379"/>
      <c r="FZ108" s="379"/>
      <c r="GA108" s="379"/>
      <c r="GB108" s="379"/>
      <c r="GC108" s="379"/>
      <c r="GD108" s="379"/>
      <c r="GE108" s="379"/>
      <c r="GF108" s="379"/>
      <c r="GG108" s="379"/>
      <c r="GH108" s="379"/>
      <c r="GI108" s="379"/>
      <c r="GJ108" s="379"/>
      <c r="GK108" s="379"/>
      <c r="GL108" s="379"/>
      <c r="GM108" s="379"/>
      <c r="GN108" s="379"/>
      <c r="GO108" s="379"/>
      <c r="GP108" s="379"/>
      <c r="GQ108" s="379"/>
      <c r="GR108" s="379"/>
      <c r="GS108" s="379"/>
      <c r="GT108" s="379"/>
      <c r="GU108" s="379"/>
      <c r="GV108" s="379"/>
      <c r="GW108" s="379"/>
      <c r="GX108" s="379"/>
      <c r="GY108" s="379"/>
      <c r="GZ108" s="379"/>
      <c r="HA108" s="379"/>
      <c r="HB108" s="379"/>
      <c r="HC108" s="379"/>
      <c r="HD108" s="379"/>
      <c r="HE108" s="379"/>
      <c r="HF108" s="379"/>
      <c r="HG108" s="379"/>
      <c r="HH108" s="379"/>
      <c r="HI108" s="379"/>
      <c r="HJ108" s="379"/>
      <c r="HK108" s="379"/>
      <c r="HL108" s="379"/>
      <c r="HM108" s="379"/>
      <c r="HN108" s="379"/>
      <c r="HO108" s="379"/>
      <c r="HP108" s="379"/>
      <c r="HQ108" s="379"/>
      <c r="HR108" s="379"/>
      <c r="HS108" s="379"/>
      <c r="HT108" s="379"/>
      <c r="HU108" s="379"/>
      <c r="HV108" s="379"/>
      <c r="HW108" s="379"/>
      <c r="HX108" s="379"/>
      <c r="HY108" s="379"/>
      <c r="HZ108" s="379"/>
      <c r="IA108" s="379"/>
      <c r="IB108" s="379"/>
      <c r="IC108" s="379"/>
      <c r="ID108" s="379"/>
      <c r="IE108" s="379"/>
      <c r="IF108" s="379"/>
      <c r="IG108" s="379"/>
      <c r="IH108" s="379"/>
      <c r="II108" s="379"/>
      <c r="IJ108" s="379"/>
      <c r="IK108" s="379"/>
      <c r="IL108" s="379"/>
      <c r="IM108" s="379"/>
      <c r="IN108" s="379"/>
      <c r="IO108" s="379"/>
      <c r="IP108" s="379"/>
      <c r="IQ108" s="379"/>
      <c r="IR108" s="379"/>
      <c r="IS108" s="379"/>
      <c r="IT108" s="379"/>
      <c r="IU108" s="379"/>
    </row>
    <row r="109" spans="1:255"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c r="BB109" s="379"/>
      <c r="BC109" s="379"/>
      <c r="BD109" s="379"/>
      <c r="BE109" s="379"/>
      <c r="BF109" s="379"/>
      <c r="BG109" s="379"/>
      <c r="BH109" s="379"/>
      <c r="BI109" s="379"/>
      <c r="BJ109" s="379"/>
      <c r="BK109" s="379"/>
      <c r="BL109" s="379"/>
      <c r="BM109" s="379"/>
      <c r="BN109" s="379"/>
      <c r="BO109" s="379"/>
      <c r="BP109" s="379"/>
      <c r="BQ109" s="379"/>
      <c r="BR109" s="379"/>
      <c r="BS109" s="379"/>
      <c r="BT109" s="379"/>
      <c r="BU109" s="379"/>
      <c r="BV109" s="379"/>
      <c r="BW109" s="379"/>
      <c r="BX109" s="379"/>
      <c r="BY109" s="379"/>
      <c r="BZ109" s="379"/>
      <c r="CA109" s="379"/>
      <c r="CB109" s="379"/>
      <c r="CC109" s="379"/>
      <c r="CD109" s="379"/>
      <c r="CE109" s="379"/>
      <c r="CF109" s="379"/>
      <c r="CG109" s="379"/>
      <c r="CH109" s="379"/>
      <c r="CI109" s="379"/>
      <c r="CJ109" s="379"/>
      <c r="CK109" s="379"/>
      <c r="CL109" s="379"/>
      <c r="CM109" s="379"/>
      <c r="CN109" s="379"/>
      <c r="CO109" s="379"/>
      <c r="CP109" s="379"/>
      <c r="CQ109" s="379"/>
      <c r="CR109" s="379"/>
      <c r="CS109" s="379"/>
      <c r="CT109" s="379"/>
      <c r="CU109" s="379"/>
      <c r="CV109" s="379"/>
      <c r="CW109" s="379"/>
      <c r="CX109" s="379"/>
      <c r="CY109" s="379"/>
      <c r="CZ109" s="379"/>
      <c r="DA109" s="379"/>
      <c r="DB109" s="379"/>
      <c r="DC109" s="379"/>
      <c r="DD109" s="379"/>
      <c r="DE109" s="379"/>
      <c r="DF109" s="379"/>
      <c r="DG109" s="379"/>
      <c r="DH109" s="379"/>
      <c r="DI109" s="379"/>
      <c r="DJ109" s="379"/>
      <c r="DK109" s="379"/>
      <c r="DL109" s="379"/>
      <c r="DM109" s="379"/>
      <c r="DN109" s="379"/>
      <c r="DO109" s="379"/>
      <c r="DP109" s="379"/>
      <c r="DQ109" s="379"/>
      <c r="DR109" s="379"/>
      <c r="DS109" s="379"/>
      <c r="DT109" s="379"/>
      <c r="DU109" s="379"/>
      <c r="DV109" s="379"/>
      <c r="DW109" s="379"/>
      <c r="DX109" s="379"/>
      <c r="DY109" s="379"/>
      <c r="DZ109" s="379"/>
      <c r="EA109" s="379"/>
      <c r="EB109" s="379"/>
      <c r="EC109" s="379"/>
      <c r="ED109" s="379"/>
      <c r="EE109" s="379"/>
      <c r="EF109" s="379"/>
      <c r="EG109" s="379"/>
      <c r="EH109" s="379"/>
      <c r="EI109" s="379"/>
      <c r="EJ109" s="379"/>
      <c r="EK109" s="379"/>
      <c r="EL109" s="379"/>
      <c r="EM109" s="379"/>
      <c r="EN109" s="379"/>
      <c r="EO109" s="379"/>
      <c r="EP109" s="379"/>
      <c r="EQ109" s="379"/>
      <c r="ER109" s="379"/>
      <c r="ES109" s="379"/>
      <c r="ET109" s="379"/>
      <c r="EU109" s="379"/>
      <c r="EV109" s="379"/>
      <c r="EW109" s="379"/>
      <c r="EX109" s="379"/>
      <c r="EY109" s="379"/>
      <c r="EZ109" s="379"/>
      <c r="FA109" s="379"/>
      <c r="FB109" s="379"/>
      <c r="FC109" s="379"/>
      <c r="FD109" s="379"/>
      <c r="FE109" s="379"/>
      <c r="FF109" s="379"/>
      <c r="FG109" s="379"/>
      <c r="FH109" s="379"/>
      <c r="FI109" s="379"/>
      <c r="FJ109" s="379"/>
      <c r="FK109" s="379"/>
      <c r="FL109" s="379"/>
      <c r="FM109" s="379"/>
      <c r="FN109" s="379"/>
      <c r="FO109" s="379"/>
      <c r="FP109" s="379"/>
      <c r="FQ109" s="379"/>
      <c r="FR109" s="379"/>
      <c r="FS109" s="379"/>
      <c r="FT109" s="379"/>
      <c r="FU109" s="379"/>
      <c r="FV109" s="379"/>
      <c r="FW109" s="379"/>
      <c r="FX109" s="379"/>
      <c r="FY109" s="379"/>
      <c r="FZ109" s="379"/>
      <c r="GA109" s="379"/>
      <c r="GB109" s="379"/>
      <c r="GC109" s="379"/>
      <c r="GD109" s="379"/>
      <c r="GE109" s="379"/>
      <c r="GF109" s="379"/>
      <c r="GG109" s="379"/>
      <c r="GH109" s="379"/>
      <c r="GI109" s="379"/>
      <c r="GJ109" s="379"/>
      <c r="GK109" s="379"/>
      <c r="GL109" s="379"/>
      <c r="GM109" s="379"/>
      <c r="GN109" s="379"/>
      <c r="GO109" s="379"/>
      <c r="GP109" s="379"/>
      <c r="GQ109" s="379"/>
      <c r="GR109" s="379"/>
      <c r="GS109" s="379"/>
      <c r="GT109" s="379"/>
      <c r="GU109" s="379"/>
      <c r="GV109" s="379"/>
      <c r="GW109" s="379"/>
      <c r="GX109" s="379"/>
      <c r="GY109" s="379"/>
      <c r="GZ109" s="379"/>
      <c r="HA109" s="379"/>
      <c r="HB109" s="379"/>
      <c r="HC109" s="379"/>
      <c r="HD109" s="379"/>
      <c r="HE109" s="379"/>
      <c r="HF109" s="379"/>
      <c r="HG109" s="379"/>
      <c r="HH109" s="379"/>
      <c r="HI109" s="379"/>
      <c r="HJ109" s="379"/>
      <c r="HK109" s="379"/>
      <c r="HL109" s="379"/>
      <c r="HM109" s="379"/>
      <c r="HN109" s="379"/>
      <c r="HO109" s="379"/>
      <c r="HP109" s="379"/>
      <c r="HQ109" s="379"/>
      <c r="HR109" s="379"/>
      <c r="HS109" s="379"/>
      <c r="HT109" s="379"/>
      <c r="HU109" s="379"/>
      <c r="HV109" s="379"/>
      <c r="HW109" s="379"/>
      <c r="HX109" s="379"/>
      <c r="HY109" s="379"/>
      <c r="HZ109" s="379"/>
      <c r="IA109" s="379"/>
      <c r="IB109" s="379"/>
      <c r="IC109" s="379"/>
      <c r="ID109" s="379"/>
      <c r="IE109" s="379"/>
      <c r="IF109" s="379"/>
      <c r="IG109" s="379"/>
      <c r="IH109" s="379"/>
      <c r="II109" s="379"/>
      <c r="IJ109" s="379"/>
      <c r="IK109" s="379"/>
      <c r="IL109" s="379"/>
      <c r="IM109" s="379"/>
      <c r="IN109" s="379"/>
      <c r="IO109" s="379"/>
      <c r="IP109" s="379"/>
      <c r="IQ109" s="379"/>
      <c r="IR109" s="379"/>
      <c r="IS109" s="379"/>
      <c r="IT109" s="379"/>
      <c r="IU109" s="379"/>
    </row>
    <row r="110" spans="1:255"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c r="X110" s="379"/>
      <c r="Y110" s="379"/>
      <c r="Z110" s="379"/>
      <c r="AA110" s="379"/>
      <c r="AB110" s="379"/>
      <c r="AC110" s="379"/>
      <c r="AD110" s="379"/>
      <c r="AE110" s="379"/>
      <c r="AF110" s="379"/>
      <c r="AG110" s="379"/>
      <c r="AH110" s="379"/>
      <c r="AI110" s="379"/>
      <c r="AJ110" s="379"/>
      <c r="AK110" s="379"/>
      <c r="AL110" s="379"/>
      <c r="AM110" s="379"/>
      <c r="AN110" s="379"/>
      <c r="AO110" s="379"/>
      <c r="AP110" s="379"/>
      <c r="AQ110" s="379"/>
      <c r="AR110" s="379"/>
      <c r="AS110" s="379"/>
      <c r="AT110" s="379"/>
      <c r="AU110" s="379"/>
      <c r="AV110" s="379"/>
      <c r="AW110" s="379"/>
      <c r="AX110" s="379"/>
      <c r="AY110" s="379"/>
      <c r="AZ110" s="379"/>
      <c r="BA110" s="379"/>
      <c r="BB110" s="379"/>
      <c r="BC110" s="379"/>
      <c r="BD110" s="379"/>
      <c r="BE110" s="379"/>
      <c r="BF110" s="379"/>
      <c r="BG110" s="379"/>
      <c r="BH110" s="379"/>
      <c r="BI110" s="379"/>
      <c r="BJ110" s="379"/>
      <c r="BK110" s="379"/>
      <c r="BL110" s="379"/>
      <c r="BM110" s="379"/>
      <c r="BN110" s="379"/>
      <c r="BO110" s="379"/>
      <c r="BP110" s="379"/>
      <c r="BQ110" s="379"/>
      <c r="BR110" s="379"/>
      <c r="BS110" s="379"/>
      <c r="BT110" s="379"/>
      <c r="BU110" s="379"/>
      <c r="BV110" s="379"/>
      <c r="BW110" s="379"/>
      <c r="BX110" s="379"/>
      <c r="BY110" s="379"/>
      <c r="BZ110" s="379"/>
      <c r="CA110" s="379"/>
      <c r="CB110" s="379"/>
      <c r="CC110" s="379"/>
      <c r="CD110" s="379"/>
      <c r="CE110" s="379"/>
      <c r="CF110" s="379"/>
      <c r="CG110" s="379"/>
      <c r="CH110" s="379"/>
      <c r="CI110" s="379"/>
      <c r="CJ110" s="379"/>
      <c r="CK110" s="379"/>
      <c r="CL110" s="379"/>
      <c r="CM110" s="379"/>
      <c r="CN110" s="379"/>
      <c r="CO110" s="379"/>
      <c r="CP110" s="379"/>
      <c r="CQ110" s="379"/>
      <c r="CR110" s="379"/>
      <c r="CS110" s="379"/>
      <c r="CT110" s="379"/>
      <c r="CU110" s="379"/>
      <c r="CV110" s="379"/>
      <c r="CW110" s="379"/>
      <c r="CX110" s="379"/>
      <c r="CY110" s="379"/>
      <c r="CZ110" s="379"/>
      <c r="DA110" s="379"/>
      <c r="DB110" s="379"/>
      <c r="DC110" s="379"/>
      <c r="DD110" s="379"/>
      <c r="DE110" s="379"/>
      <c r="DF110" s="379"/>
      <c r="DG110" s="379"/>
      <c r="DH110" s="379"/>
      <c r="DI110" s="379"/>
      <c r="DJ110" s="379"/>
      <c r="DK110" s="379"/>
      <c r="DL110" s="379"/>
      <c r="DM110" s="379"/>
      <c r="DN110" s="379"/>
      <c r="DO110" s="379"/>
      <c r="DP110" s="379"/>
      <c r="DQ110" s="379"/>
      <c r="DR110" s="379"/>
      <c r="DS110" s="379"/>
      <c r="DT110" s="379"/>
      <c r="DU110" s="379"/>
      <c r="DV110" s="379"/>
      <c r="DW110" s="379"/>
      <c r="DX110" s="379"/>
      <c r="DY110" s="379"/>
      <c r="DZ110" s="379"/>
      <c r="EA110" s="379"/>
      <c r="EB110" s="379"/>
      <c r="EC110" s="379"/>
      <c r="ED110" s="379"/>
      <c r="EE110" s="379"/>
      <c r="EF110" s="379"/>
      <c r="EG110" s="379"/>
      <c r="EH110" s="379"/>
      <c r="EI110" s="379"/>
      <c r="EJ110" s="379"/>
      <c r="EK110" s="379"/>
      <c r="EL110" s="379"/>
      <c r="EM110" s="379"/>
      <c r="EN110" s="379"/>
      <c r="EO110" s="379"/>
      <c r="EP110" s="379"/>
      <c r="EQ110" s="379"/>
      <c r="ER110" s="379"/>
      <c r="ES110" s="379"/>
      <c r="ET110" s="379"/>
      <c r="EU110" s="379"/>
      <c r="EV110" s="379"/>
      <c r="EW110" s="379"/>
      <c r="EX110" s="379"/>
      <c r="EY110" s="379"/>
      <c r="EZ110" s="379"/>
      <c r="FA110" s="379"/>
      <c r="FB110" s="379"/>
      <c r="FC110" s="379"/>
      <c r="FD110" s="379"/>
      <c r="FE110" s="379"/>
      <c r="FF110" s="379"/>
      <c r="FG110" s="379"/>
      <c r="FH110" s="379"/>
      <c r="FI110" s="379"/>
      <c r="FJ110" s="379"/>
      <c r="FK110" s="379"/>
      <c r="FL110" s="379"/>
      <c r="FM110" s="379"/>
      <c r="FN110" s="379"/>
      <c r="FO110" s="379"/>
      <c r="FP110" s="379"/>
      <c r="FQ110" s="379"/>
      <c r="FR110" s="379"/>
      <c r="FS110" s="379"/>
      <c r="FT110" s="379"/>
      <c r="FU110" s="379"/>
      <c r="FV110" s="379"/>
      <c r="FW110" s="379"/>
      <c r="FX110" s="379"/>
      <c r="FY110" s="379"/>
      <c r="FZ110" s="379"/>
      <c r="GA110" s="379"/>
      <c r="GB110" s="379"/>
      <c r="GC110" s="379"/>
      <c r="GD110" s="379"/>
      <c r="GE110" s="379"/>
      <c r="GF110" s="379"/>
      <c r="GG110" s="379"/>
      <c r="GH110" s="379"/>
      <c r="GI110" s="379"/>
      <c r="GJ110" s="379"/>
      <c r="GK110" s="379"/>
      <c r="GL110" s="379"/>
      <c r="GM110" s="379"/>
      <c r="GN110" s="379"/>
      <c r="GO110" s="379"/>
      <c r="GP110" s="379"/>
      <c r="GQ110" s="379"/>
      <c r="GR110" s="379"/>
      <c r="GS110" s="379"/>
      <c r="GT110" s="379"/>
      <c r="GU110" s="379"/>
      <c r="GV110" s="379"/>
      <c r="GW110" s="379"/>
      <c r="GX110" s="379"/>
      <c r="GY110" s="379"/>
      <c r="GZ110" s="379"/>
      <c r="HA110" s="379"/>
      <c r="HB110" s="379"/>
      <c r="HC110" s="379"/>
      <c r="HD110" s="379"/>
      <c r="HE110" s="379"/>
      <c r="HF110" s="379"/>
      <c r="HG110" s="379"/>
      <c r="HH110" s="379"/>
      <c r="HI110" s="379"/>
      <c r="HJ110" s="379"/>
      <c r="HK110" s="379"/>
      <c r="HL110" s="379"/>
      <c r="HM110" s="379"/>
      <c r="HN110" s="379"/>
      <c r="HO110" s="379"/>
      <c r="HP110" s="379"/>
      <c r="HQ110" s="379"/>
      <c r="HR110" s="379"/>
      <c r="HS110" s="379"/>
      <c r="HT110" s="379"/>
      <c r="HU110" s="379"/>
      <c r="HV110" s="379"/>
      <c r="HW110" s="379"/>
      <c r="HX110" s="379"/>
      <c r="HY110" s="379"/>
      <c r="HZ110" s="379"/>
      <c r="IA110" s="379"/>
      <c r="IB110" s="379"/>
      <c r="IC110" s="379"/>
      <c r="ID110" s="379"/>
      <c r="IE110" s="379"/>
      <c r="IF110" s="379"/>
      <c r="IG110" s="379"/>
      <c r="IH110" s="379"/>
      <c r="II110" s="379"/>
      <c r="IJ110" s="379"/>
      <c r="IK110" s="379"/>
      <c r="IL110" s="379"/>
      <c r="IM110" s="379"/>
      <c r="IN110" s="379"/>
      <c r="IO110" s="379"/>
      <c r="IP110" s="379"/>
      <c r="IQ110" s="379"/>
      <c r="IR110" s="379"/>
      <c r="IS110" s="379"/>
      <c r="IT110" s="379"/>
      <c r="IU110" s="379"/>
    </row>
    <row r="111" spans="1:255"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c r="BB111" s="379"/>
      <c r="BC111" s="379"/>
      <c r="BD111" s="379"/>
      <c r="BE111" s="379"/>
      <c r="BF111" s="379"/>
      <c r="BG111" s="379"/>
      <c r="BH111" s="379"/>
      <c r="BI111" s="379"/>
      <c r="BJ111" s="379"/>
      <c r="BK111" s="379"/>
      <c r="BL111" s="379"/>
      <c r="BM111" s="379"/>
      <c r="BN111" s="379"/>
      <c r="BO111" s="379"/>
      <c r="BP111" s="379"/>
      <c r="BQ111" s="379"/>
      <c r="BR111" s="379"/>
      <c r="BS111" s="379"/>
      <c r="BT111" s="379"/>
      <c r="BU111" s="379"/>
      <c r="BV111" s="379"/>
      <c r="BW111" s="379"/>
      <c r="BX111" s="379"/>
      <c r="BY111" s="379"/>
      <c r="BZ111" s="379"/>
      <c r="CA111" s="379"/>
      <c r="CB111" s="379"/>
      <c r="CC111" s="379"/>
      <c r="CD111" s="379"/>
      <c r="CE111" s="379"/>
      <c r="CF111" s="379"/>
      <c r="CG111" s="379"/>
      <c r="CH111" s="379"/>
      <c r="CI111" s="379"/>
      <c r="CJ111" s="379"/>
      <c r="CK111" s="379"/>
      <c r="CL111" s="379"/>
      <c r="CM111" s="379"/>
      <c r="CN111" s="379"/>
      <c r="CO111" s="379"/>
      <c r="CP111" s="379"/>
      <c r="CQ111" s="379"/>
      <c r="CR111" s="379"/>
      <c r="CS111" s="379"/>
      <c r="CT111" s="379"/>
      <c r="CU111" s="379"/>
      <c r="CV111" s="379"/>
      <c r="CW111" s="379"/>
      <c r="CX111" s="379"/>
      <c r="CY111" s="379"/>
      <c r="CZ111" s="379"/>
      <c r="DA111" s="379"/>
      <c r="DB111" s="379"/>
      <c r="DC111" s="379"/>
      <c r="DD111" s="379"/>
      <c r="DE111" s="379"/>
      <c r="DF111" s="379"/>
      <c r="DG111" s="379"/>
      <c r="DH111" s="379"/>
      <c r="DI111" s="379"/>
      <c r="DJ111" s="379"/>
      <c r="DK111" s="379"/>
      <c r="DL111" s="379"/>
      <c r="DM111" s="379"/>
      <c r="DN111" s="379"/>
      <c r="DO111" s="379"/>
      <c r="DP111" s="379"/>
      <c r="DQ111" s="379"/>
      <c r="DR111" s="379"/>
      <c r="DS111" s="379"/>
      <c r="DT111" s="379"/>
      <c r="DU111" s="379"/>
      <c r="DV111" s="379"/>
      <c r="DW111" s="379"/>
      <c r="DX111" s="379"/>
      <c r="DY111" s="379"/>
      <c r="DZ111" s="379"/>
      <c r="EA111" s="379"/>
      <c r="EB111" s="379"/>
      <c r="EC111" s="379"/>
      <c r="ED111" s="379"/>
      <c r="EE111" s="379"/>
      <c r="EF111" s="379"/>
      <c r="EG111" s="379"/>
      <c r="EH111" s="379"/>
      <c r="EI111" s="379"/>
      <c r="EJ111" s="379"/>
      <c r="EK111" s="379"/>
      <c r="EL111" s="379"/>
      <c r="EM111" s="379"/>
      <c r="EN111" s="379"/>
      <c r="EO111" s="379"/>
      <c r="EP111" s="379"/>
      <c r="EQ111" s="379"/>
      <c r="ER111" s="379"/>
      <c r="ES111" s="379"/>
      <c r="ET111" s="379"/>
      <c r="EU111" s="379"/>
      <c r="EV111" s="379"/>
      <c r="EW111" s="379"/>
      <c r="EX111" s="379"/>
      <c r="EY111" s="379"/>
      <c r="EZ111" s="379"/>
      <c r="FA111" s="379"/>
      <c r="FB111" s="379"/>
      <c r="FC111" s="379"/>
      <c r="FD111" s="379"/>
      <c r="FE111" s="379"/>
      <c r="FF111" s="379"/>
      <c r="FG111" s="379"/>
      <c r="FH111" s="379"/>
      <c r="FI111" s="379"/>
      <c r="FJ111" s="379"/>
      <c r="FK111" s="379"/>
      <c r="FL111" s="379"/>
      <c r="FM111" s="379"/>
      <c r="FN111" s="379"/>
      <c r="FO111" s="379"/>
      <c r="FP111" s="379"/>
      <c r="FQ111" s="379"/>
      <c r="FR111" s="379"/>
      <c r="FS111" s="379"/>
      <c r="FT111" s="379"/>
      <c r="FU111" s="379"/>
      <c r="FV111" s="379"/>
      <c r="FW111" s="379"/>
      <c r="FX111" s="379"/>
      <c r="FY111" s="379"/>
      <c r="FZ111" s="379"/>
      <c r="GA111" s="379"/>
      <c r="GB111" s="379"/>
      <c r="GC111" s="379"/>
      <c r="GD111" s="379"/>
      <c r="GE111" s="379"/>
      <c r="GF111" s="379"/>
      <c r="GG111" s="379"/>
      <c r="GH111" s="379"/>
      <c r="GI111" s="379"/>
      <c r="GJ111" s="379"/>
      <c r="GK111" s="379"/>
      <c r="GL111" s="379"/>
      <c r="GM111" s="379"/>
      <c r="GN111" s="379"/>
      <c r="GO111" s="379"/>
      <c r="GP111" s="379"/>
      <c r="GQ111" s="379"/>
      <c r="GR111" s="379"/>
      <c r="GS111" s="379"/>
      <c r="GT111" s="379"/>
      <c r="GU111" s="379"/>
      <c r="GV111" s="379"/>
      <c r="GW111" s="379"/>
      <c r="GX111" s="379"/>
      <c r="GY111" s="379"/>
      <c r="GZ111" s="379"/>
      <c r="HA111" s="379"/>
      <c r="HB111" s="379"/>
      <c r="HC111" s="379"/>
      <c r="HD111" s="379"/>
      <c r="HE111" s="379"/>
      <c r="HF111" s="379"/>
      <c r="HG111" s="379"/>
      <c r="HH111" s="379"/>
      <c r="HI111" s="379"/>
      <c r="HJ111" s="379"/>
      <c r="HK111" s="379"/>
      <c r="HL111" s="379"/>
      <c r="HM111" s="379"/>
      <c r="HN111" s="379"/>
      <c r="HO111" s="379"/>
      <c r="HP111" s="379"/>
      <c r="HQ111" s="379"/>
      <c r="HR111" s="379"/>
      <c r="HS111" s="379"/>
      <c r="HT111" s="379"/>
      <c r="HU111" s="379"/>
      <c r="HV111" s="379"/>
      <c r="HW111" s="379"/>
      <c r="HX111" s="379"/>
      <c r="HY111" s="379"/>
      <c r="HZ111" s="379"/>
      <c r="IA111" s="379"/>
      <c r="IB111" s="379"/>
      <c r="IC111" s="379"/>
      <c r="ID111" s="379"/>
      <c r="IE111" s="379"/>
      <c r="IF111" s="379"/>
      <c r="IG111" s="379"/>
      <c r="IH111" s="379"/>
      <c r="II111" s="379"/>
      <c r="IJ111" s="379"/>
      <c r="IK111" s="379"/>
      <c r="IL111" s="379"/>
      <c r="IM111" s="379"/>
      <c r="IN111" s="379"/>
      <c r="IO111" s="379"/>
      <c r="IP111" s="379"/>
      <c r="IQ111" s="379"/>
      <c r="IR111" s="379"/>
      <c r="IS111" s="379"/>
      <c r="IT111" s="379"/>
      <c r="IU111" s="379"/>
    </row>
    <row r="112" spans="1:255"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c r="BB112" s="379"/>
      <c r="BC112" s="379"/>
      <c r="BD112" s="379"/>
      <c r="BE112" s="379"/>
      <c r="BF112" s="379"/>
      <c r="BG112" s="379"/>
      <c r="BH112" s="379"/>
      <c r="BI112" s="379"/>
      <c r="BJ112" s="379"/>
      <c r="BK112" s="379"/>
      <c r="BL112" s="379"/>
      <c r="BM112" s="379"/>
      <c r="BN112" s="379"/>
      <c r="BO112" s="379"/>
      <c r="BP112" s="379"/>
      <c r="BQ112" s="379"/>
      <c r="BR112" s="379"/>
      <c r="BS112" s="379"/>
      <c r="BT112" s="379"/>
      <c r="BU112" s="379"/>
      <c r="BV112" s="379"/>
      <c r="BW112" s="379"/>
      <c r="BX112" s="379"/>
      <c r="BY112" s="379"/>
      <c r="BZ112" s="379"/>
      <c r="CA112" s="379"/>
      <c r="CB112" s="379"/>
      <c r="CC112" s="379"/>
      <c r="CD112" s="379"/>
      <c r="CE112" s="379"/>
      <c r="CF112" s="379"/>
      <c r="CG112" s="379"/>
      <c r="CH112" s="379"/>
      <c r="CI112" s="379"/>
      <c r="CJ112" s="379"/>
      <c r="CK112" s="379"/>
      <c r="CL112" s="379"/>
      <c r="CM112" s="379"/>
      <c r="CN112" s="379"/>
      <c r="CO112" s="379"/>
      <c r="CP112" s="379"/>
      <c r="CQ112" s="379"/>
      <c r="CR112" s="379"/>
      <c r="CS112" s="379"/>
      <c r="CT112" s="379"/>
      <c r="CU112" s="379"/>
      <c r="CV112" s="379"/>
      <c r="CW112" s="379"/>
      <c r="CX112" s="379"/>
      <c r="CY112" s="379"/>
      <c r="CZ112" s="379"/>
      <c r="DA112" s="379"/>
      <c r="DB112" s="379"/>
      <c r="DC112" s="379"/>
      <c r="DD112" s="379"/>
      <c r="DE112" s="379"/>
      <c r="DF112" s="379"/>
      <c r="DG112" s="379"/>
      <c r="DH112" s="379"/>
      <c r="DI112" s="379"/>
      <c r="DJ112" s="379"/>
      <c r="DK112" s="379"/>
      <c r="DL112" s="379"/>
      <c r="DM112" s="379"/>
      <c r="DN112" s="379"/>
      <c r="DO112" s="379"/>
      <c r="DP112" s="379"/>
      <c r="DQ112" s="379"/>
      <c r="DR112" s="379"/>
      <c r="DS112" s="379"/>
      <c r="DT112" s="379"/>
      <c r="DU112" s="379"/>
      <c r="DV112" s="379"/>
      <c r="DW112" s="379"/>
      <c r="DX112" s="379"/>
      <c r="DY112" s="379"/>
      <c r="DZ112" s="379"/>
      <c r="EA112" s="379"/>
      <c r="EB112" s="379"/>
      <c r="EC112" s="379"/>
      <c r="ED112" s="379"/>
      <c r="EE112" s="379"/>
      <c r="EF112" s="379"/>
      <c r="EG112" s="379"/>
      <c r="EH112" s="379"/>
      <c r="EI112" s="379"/>
      <c r="EJ112" s="379"/>
      <c r="EK112" s="379"/>
      <c r="EL112" s="379"/>
      <c r="EM112" s="379"/>
      <c r="EN112" s="379"/>
      <c r="EO112" s="379"/>
      <c r="EP112" s="379"/>
      <c r="EQ112" s="379"/>
      <c r="ER112" s="379"/>
      <c r="ES112" s="379"/>
      <c r="ET112" s="379"/>
      <c r="EU112" s="379"/>
      <c r="EV112" s="379"/>
      <c r="EW112" s="379"/>
      <c r="EX112" s="379"/>
      <c r="EY112" s="379"/>
      <c r="EZ112" s="379"/>
      <c r="FA112" s="379"/>
      <c r="FB112" s="379"/>
      <c r="FC112" s="379"/>
      <c r="FD112" s="379"/>
      <c r="FE112" s="379"/>
      <c r="FF112" s="379"/>
      <c r="FG112" s="379"/>
      <c r="FH112" s="379"/>
      <c r="FI112" s="379"/>
      <c r="FJ112" s="379"/>
      <c r="FK112" s="379"/>
      <c r="FL112" s="379"/>
      <c r="FM112" s="379"/>
      <c r="FN112" s="379"/>
      <c r="FO112" s="379"/>
      <c r="FP112" s="379"/>
      <c r="FQ112" s="379"/>
      <c r="FR112" s="379"/>
      <c r="FS112" s="379"/>
      <c r="FT112" s="379"/>
      <c r="FU112" s="379"/>
      <c r="FV112" s="379"/>
      <c r="FW112" s="379"/>
      <c r="FX112" s="379"/>
      <c r="FY112" s="379"/>
      <c r="FZ112" s="379"/>
      <c r="GA112" s="379"/>
      <c r="GB112" s="379"/>
      <c r="GC112" s="379"/>
      <c r="GD112" s="379"/>
      <c r="GE112" s="379"/>
      <c r="GF112" s="379"/>
      <c r="GG112" s="379"/>
      <c r="GH112" s="379"/>
      <c r="GI112" s="379"/>
      <c r="GJ112" s="379"/>
      <c r="GK112" s="379"/>
      <c r="GL112" s="379"/>
      <c r="GM112" s="379"/>
      <c r="GN112" s="379"/>
      <c r="GO112" s="379"/>
      <c r="GP112" s="379"/>
      <c r="GQ112" s="379"/>
      <c r="GR112" s="379"/>
      <c r="GS112" s="379"/>
      <c r="GT112" s="379"/>
      <c r="GU112" s="379"/>
      <c r="GV112" s="379"/>
      <c r="GW112" s="379"/>
      <c r="GX112" s="379"/>
      <c r="GY112" s="379"/>
      <c r="GZ112" s="379"/>
      <c r="HA112" s="379"/>
      <c r="HB112" s="379"/>
      <c r="HC112" s="379"/>
      <c r="HD112" s="379"/>
      <c r="HE112" s="379"/>
      <c r="HF112" s="379"/>
      <c r="HG112" s="379"/>
      <c r="HH112" s="379"/>
      <c r="HI112" s="379"/>
      <c r="HJ112" s="379"/>
      <c r="HK112" s="379"/>
      <c r="HL112" s="379"/>
      <c r="HM112" s="379"/>
      <c r="HN112" s="379"/>
      <c r="HO112" s="379"/>
      <c r="HP112" s="379"/>
      <c r="HQ112" s="379"/>
      <c r="HR112" s="379"/>
      <c r="HS112" s="379"/>
      <c r="HT112" s="379"/>
      <c r="HU112" s="379"/>
      <c r="HV112" s="379"/>
      <c r="HW112" s="379"/>
      <c r="HX112" s="379"/>
      <c r="HY112" s="379"/>
      <c r="HZ112" s="379"/>
      <c r="IA112" s="379"/>
      <c r="IB112" s="379"/>
      <c r="IC112" s="379"/>
      <c r="ID112" s="379"/>
      <c r="IE112" s="379"/>
      <c r="IF112" s="379"/>
      <c r="IG112" s="379"/>
      <c r="IH112" s="379"/>
      <c r="II112" s="379"/>
      <c r="IJ112" s="379"/>
      <c r="IK112" s="379"/>
      <c r="IL112" s="379"/>
      <c r="IM112" s="379"/>
      <c r="IN112" s="379"/>
      <c r="IO112" s="379"/>
      <c r="IP112" s="379"/>
      <c r="IQ112" s="379"/>
      <c r="IR112" s="379"/>
      <c r="IS112" s="379"/>
      <c r="IT112" s="379"/>
      <c r="IU112" s="379"/>
    </row>
    <row r="113" spans="1:255"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c r="BB113" s="379"/>
      <c r="BC113" s="379"/>
      <c r="BD113" s="379"/>
      <c r="BE113" s="379"/>
      <c r="BF113" s="379"/>
      <c r="BG113" s="379"/>
      <c r="BH113" s="379"/>
      <c r="BI113" s="379"/>
      <c r="BJ113" s="379"/>
      <c r="BK113" s="379"/>
      <c r="BL113" s="379"/>
      <c r="BM113" s="379"/>
      <c r="BN113" s="379"/>
      <c r="BO113" s="379"/>
      <c r="BP113" s="379"/>
      <c r="BQ113" s="379"/>
      <c r="BR113" s="379"/>
      <c r="BS113" s="379"/>
      <c r="BT113" s="379"/>
      <c r="BU113" s="379"/>
      <c r="BV113" s="379"/>
      <c r="BW113" s="379"/>
      <c r="BX113" s="379"/>
      <c r="BY113" s="379"/>
      <c r="BZ113" s="379"/>
      <c r="CA113" s="379"/>
      <c r="CB113" s="379"/>
      <c r="CC113" s="379"/>
      <c r="CD113" s="379"/>
      <c r="CE113" s="379"/>
      <c r="CF113" s="379"/>
      <c r="CG113" s="379"/>
      <c r="CH113" s="379"/>
      <c r="CI113" s="379"/>
      <c r="CJ113" s="379"/>
      <c r="CK113" s="379"/>
      <c r="CL113" s="379"/>
      <c r="CM113" s="379"/>
      <c r="CN113" s="379"/>
      <c r="CO113" s="379"/>
      <c r="CP113" s="379"/>
      <c r="CQ113" s="379"/>
      <c r="CR113" s="379"/>
      <c r="CS113" s="379"/>
      <c r="CT113" s="379"/>
      <c r="CU113" s="379"/>
      <c r="CV113" s="379"/>
      <c r="CW113" s="379"/>
      <c r="CX113" s="379"/>
      <c r="CY113" s="379"/>
      <c r="CZ113" s="379"/>
      <c r="DA113" s="379"/>
      <c r="DB113" s="379"/>
      <c r="DC113" s="379"/>
      <c r="DD113" s="379"/>
      <c r="DE113" s="379"/>
      <c r="DF113" s="379"/>
      <c r="DG113" s="379"/>
      <c r="DH113" s="379"/>
      <c r="DI113" s="379"/>
      <c r="DJ113" s="379"/>
      <c r="DK113" s="379"/>
      <c r="DL113" s="379"/>
      <c r="DM113" s="379"/>
      <c r="DN113" s="379"/>
      <c r="DO113" s="379"/>
      <c r="DP113" s="379"/>
      <c r="DQ113" s="379"/>
      <c r="DR113" s="379"/>
      <c r="DS113" s="379"/>
      <c r="DT113" s="379"/>
      <c r="DU113" s="379"/>
      <c r="DV113" s="379"/>
      <c r="DW113" s="379"/>
      <c r="DX113" s="379"/>
      <c r="DY113" s="379"/>
      <c r="DZ113" s="379"/>
      <c r="EA113" s="379"/>
      <c r="EB113" s="379"/>
      <c r="EC113" s="379"/>
      <c r="ED113" s="379"/>
      <c r="EE113" s="379"/>
      <c r="EF113" s="379"/>
      <c r="EG113" s="379"/>
      <c r="EH113" s="379"/>
      <c r="EI113" s="379"/>
      <c r="EJ113" s="379"/>
      <c r="EK113" s="379"/>
      <c r="EL113" s="379"/>
      <c r="EM113" s="379"/>
      <c r="EN113" s="379"/>
      <c r="EO113" s="379"/>
      <c r="EP113" s="379"/>
      <c r="EQ113" s="379"/>
      <c r="ER113" s="379"/>
      <c r="ES113" s="379"/>
      <c r="ET113" s="379"/>
      <c r="EU113" s="379"/>
      <c r="EV113" s="379"/>
      <c r="EW113" s="379"/>
      <c r="EX113" s="379"/>
      <c r="EY113" s="379"/>
      <c r="EZ113" s="379"/>
      <c r="FA113" s="379"/>
      <c r="FB113" s="379"/>
      <c r="FC113" s="379"/>
      <c r="FD113" s="379"/>
      <c r="FE113" s="379"/>
      <c r="FF113" s="379"/>
      <c r="FG113" s="379"/>
      <c r="FH113" s="379"/>
      <c r="FI113" s="379"/>
      <c r="FJ113" s="379"/>
      <c r="FK113" s="379"/>
      <c r="FL113" s="379"/>
      <c r="FM113" s="379"/>
      <c r="FN113" s="379"/>
      <c r="FO113" s="379"/>
      <c r="FP113" s="379"/>
      <c r="FQ113" s="379"/>
      <c r="FR113" s="379"/>
      <c r="FS113" s="379"/>
      <c r="FT113" s="379"/>
      <c r="FU113" s="379"/>
      <c r="FV113" s="379"/>
      <c r="FW113" s="379"/>
      <c r="FX113" s="379"/>
      <c r="FY113" s="379"/>
      <c r="FZ113" s="379"/>
      <c r="GA113" s="379"/>
      <c r="GB113" s="379"/>
      <c r="GC113" s="379"/>
      <c r="GD113" s="379"/>
      <c r="GE113" s="379"/>
      <c r="GF113" s="379"/>
      <c r="GG113" s="379"/>
      <c r="GH113" s="379"/>
      <c r="GI113" s="379"/>
      <c r="GJ113" s="379"/>
      <c r="GK113" s="379"/>
      <c r="GL113" s="379"/>
      <c r="GM113" s="379"/>
      <c r="GN113" s="379"/>
      <c r="GO113" s="379"/>
      <c r="GP113" s="379"/>
      <c r="GQ113" s="379"/>
      <c r="GR113" s="379"/>
      <c r="GS113" s="379"/>
      <c r="GT113" s="379"/>
      <c r="GU113" s="379"/>
      <c r="GV113" s="379"/>
      <c r="GW113" s="379"/>
      <c r="GX113" s="379"/>
      <c r="GY113" s="379"/>
      <c r="GZ113" s="379"/>
      <c r="HA113" s="379"/>
      <c r="HB113" s="379"/>
      <c r="HC113" s="379"/>
      <c r="HD113" s="379"/>
      <c r="HE113" s="379"/>
      <c r="HF113" s="379"/>
      <c r="HG113" s="379"/>
      <c r="HH113" s="379"/>
      <c r="HI113" s="379"/>
      <c r="HJ113" s="379"/>
      <c r="HK113" s="379"/>
      <c r="HL113" s="379"/>
      <c r="HM113" s="379"/>
      <c r="HN113" s="379"/>
      <c r="HO113" s="379"/>
      <c r="HP113" s="379"/>
      <c r="HQ113" s="379"/>
      <c r="HR113" s="379"/>
      <c r="HS113" s="379"/>
      <c r="HT113" s="379"/>
      <c r="HU113" s="379"/>
      <c r="HV113" s="379"/>
      <c r="HW113" s="379"/>
      <c r="HX113" s="379"/>
      <c r="HY113" s="379"/>
      <c r="HZ113" s="379"/>
      <c r="IA113" s="379"/>
      <c r="IB113" s="379"/>
      <c r="IC113" s="379"/>
      <c r="ID113" s="379"/>
      <c r="IE113" s="379"/>
      <c r="IF113" s="379"/>
      <c r="IG113" s="379"/>
      <c r="IH113" s="379"/>
      <c r="II113" s="379"/>
      <c r="IJ113" s="379"/>
      <c r="IK113" s="379"/>
      <c r="IL113" s="379"/>
      <c r="IM113" s="379"/>
      <c r="IN113" s="379"/>
      <c r="IO113" s="379"/>
      <c r="IP113" s="379"/>
      <c r="IQ113" s="379"/>
      <c r="IR113" s="379"/>
      <c r="IS113" s="379"/>
      <c r="IT113" s="379"/>
      <c r="IU113" s="379"/>
    </row>
    <row r="114" spans="1:255" s="306" customFormat="1" ht="37.5" customHeight="1" collapsed="1">
      <c r="A114" s="243"/>
      <c r="B114" s="341" t="s">
        <v>382</v>
      </c>
      <c r="C114" s="335" t="s">
        <v>474</v>
      </c>
      <c r="D114" s="251"/>
      <c r="E114" s="255"/>
      <c r="F114" s="255"/>
      <c r="G114" s="256"/>
      <c r="H114" s="350" t="str">
        <f>IF(HasAffirmation(H116:H122,$O116:$O122),1,"")</f>
        <v/>
      </c>
      <c r="I114" s="350" t="str">
        <f>IF(HasAffirmation(I116:I122,$O116:$O122),1,"")</f>
        <v/>
      </c>
      <c r="J114" s="350" t="str">
        <f>IF(HasAffirmation(J116:J122,$O116:$O122),1,"")</f>
        <v/>
      </c>
      <c r="K114" s="350" t="str">
        <f>IF(HasAffirmation(K116:K122,$O116:$O122),1,"")</f>
        <v/>
      </c>
      <c r="L114" s="350" t="str">
        <f>IF(HasAffirmation(L116:L122,$O116:$O122),1,"")</f>
        <v/>
      </c>
      <c r="M114" s="254"/>
      <c r="N114" s="350">
        <f>COUNTA(N116:N122)</f>
        <v>0</v>
      </c>
      <c r="O114" s="350">
        <f>SUM(H114:L114)</f>
        <v>0</v>
      </c>
      <c r="P114" s="244"/>
      <c r="Q114" s="443" t="str">
        <f>IF(COUNTA(Q115:Q123)=0,"",COUNTA(Q115:Q123))</f>
        <v/>
      </c>
      <c r="R114" s="229"/>
      <c r="S114" s="351">
        <f>IF(R114=Instructions!$B$25,Instructions!$C$25,IF(R114=Instructions!$B$26,Instructions!$C$26,IF(R114=Instructions!$B$27,Instructions!$C$27,0)))</f>
        <v>0</v>
      </c>
      <c r="T114" s="384"/>
      <c r="U114" s="384"/>
      <c r="V114" s="384"/>
      <c r="W114" s="384"/>
      <c r="X114" s="384"/>
      <c r="Y114" s="384"/>
      <c r="Z114" s="384"/>
      <c r="AA114" s="384"/>
      <c r="AB114" s="384"/>
      <c r="AC114" s="384"/>
      <c r="AD114" s="384"/>
      <c r="AE114" s="384"/>
      <c r="AF114" s="384"/>
      <c r="AG114" s="384"/>
      <c r="AH114" s="384"/>
      <c r="AI114" s="384"/>
      <c r="AJ114" s="384"/>
      <c r="AK114" s="384"/>
      <c r="AL114" s="384"/>
      <c r="AM114" s="384"/>
      <c r="AN114" s="384"/>
      <c r="AO114" s="384"/>
      <c r="AP114" s="384"/>
      <c r="AQ114" s="384"/>
      <c r="AR114" s="384"/>
      <c r="AS114" s="384"/>
      <c r="AT114" s="384"/>
      <c r="AU114" s="384"/>
      <c r="AV114" s="384"/>
      <c r="AW114" s="384"/>
      <c r="AX114" s="384"/>
      <c r="AY114" s="384"/>
      <c r="AZ114" s="384"/>
      <c r="BA114" s="384"/>
      <c r="BB114" s="384"/>
      <c r="BC114" s="384"/>
      <c r="BD114" s="384"/>
      <c r="BE114" s="384"/>
      <c r="BF114" s="384"/>
      <c r="BG114" s="384"/>
      <c r="BH114" s="384"/>
      <c r="BI114" s="384"/>
      <c r="BJ114" s="384"/>
      <c r="BK114" s="384"/>
      <c r="BL114" s="384"/>
      <c r="BM114" s="384"/>
      <c r="BN114" s="384"/>
      <c r="BO114" s="384"/>
      <c r="BP114" s="384"/>
      <c r="BQ114" s="384"/>
      <c r="BR114" s="384"/>
      <c r="BS114" s="384"/>
      <c r="BT114" s="384"/>
      <c r="BU114" s="384"/>
      <c r="BV114" s="384"/>
      <c r="BW114" s="384"/>
      <c r="BX114" s="384"/>
      <c r="BY114" s="384"/>
      <c r="BZ114" s="384"/>
      <c r="CA114" s="384"/>
      <c r="CB114" s="384"/>
      <c r="CC114" s="384"/>
      <c r="CD114" s="384"/>
      <c r="CE114" s="384"/>
      <c r="CF114" s="384"/>
      <c r="CG114" s="384"/>
      <c r="CH114" s="384"/>
      <c r="CI114" s="384"/>
      <c r="CJ114" s="384"/>
      <c r="CK114" s="384"/>
      <c r="CL114" s="384"/>
      <c r="CM114" s="384"/>
      <c r="CN114" s="384"/>
      <c r="CO114" s="384"/>
      <c r="CP114" s="384"/>
      <c r="CQ114" s="384"/>
      <c r="CR114" s="384"/>
      <c r="CS114" s="384"/>
      <c r="CT114" s="384"/>
      <c r="CU114" s="384"/>
      <c r="CV114" s="384"/>
      <c r="CW114" s="384"/>
      <c r="CX114" s="384"/>
      <c r="CY114" s="384"/>
      <c r="CZ114" s="384"/>
      <c r="DA114" s="384"/>
      <c r="DB114" s="384"/>
      <c r="DC114" s="384"/>
      <c r="DD114" s="384"/>
      <c r="DE114" s="384"/>
      <c r="DF114" s="384"/>
      <c r="DG114" s="384"/>
      <c r="DH114" s="384"/>
      <c r="DI114" s="384"/>
      <c r="DJ114" s="384"/>
      <c r="DK114" s="384"/>
      <c r="DL114" s="384"/>
      <c r="DM114" s="384"/>
      <c r="DN114" s="384"/>
      <c r="DO114" s="384"/>
      <c r="DP114" s="384"/>
      <c r="DQ114" s="384"/>
      <c r="DR114" s="384"/>
      <c r="DS114" s="384"/>
      <c r="DT114" s="384"/>
      <c r="DU114" s="384"/>
      <c r="DV114" s="384"/>
      <c r="DW114" s="384"/>
      <c r="DX114" s="384"/>
      <c r="DY114" s="384"/>
      <c r="DZ114" s="384"/>
      <c r="EA114" s="384"/>
      <c r="EB114" s="384"/>
      <c r="EC114" s="384"/>
      <c r="ED114" s="384"/>
      <c r="EE114" s="384"/>
      <c r="EF114" s="384"/>
      <c r="EG114" s="384"/>
      <c r="EH114" s="384"/>
      <c r="EI114" s="384"/>
      <c r="EJ114" s="384"/>
      <c r="EK114" s="384"/>
      <c r="EL114" s="384"/>
      <c r="EM114" s="384"/>
      <c r="EN114" s="384"/>
      <c r="EO114" s="384"/>
      <c r="EP114" s="384"/>
      <c r="EQ114" s="384"/>
      <c r="ER114" s="384"/>
      <c r="ES114" s="384"/>
      <c r="ET114" s="384"/>
      <c r="EU114" s="384"/>
      <c r="EV114" s="384"/>
      <c r="EW114" s="384"/>
      <c r="EX114" s="384"/>
      <c r="EY114" s="384"/>
      <c r="EZ114" s="384"/>
      <c r="FA114" s="384"/>
      <c r="FB114" s="384"/>
      <c r="FC114" s="384"/>
      <c r="FD114" s="384"/>
      <c r="FE114" s="384"/>
      <c r="FF114" s="384"/>
      <c r="FG114" s="384"/>
      <c r="FH114" s="384"/>
      <c r="FI114" s="384"/>
      <c r="FJ114" s="384"/>
      <c r="FK114" s="384"/>
      <c r="FL114" s="384"/>
      <c r="FM114" s="384"/>
      <c r="FN114" s="384"/>
      <c r="FO114" s="384"/>
      <c r="FP114" s="384"/>
      <c r="FQ114" s="384"/>
      <c r="FR114" s="384"/>
      <c r="FS114" s="384"/>
      <c r="FT114" s="384"/>
      <c r="FU114" s="384"/>
      <c r="FV114" s="384"/>
      <c r="FW114" s="384"/>
      <c r="FX114" s="384"/>
      <c r="FY114" s="384"/>
      <c r="FZ114" s="384"/>
      <c r="GA114" s="384"/>
      <c r="GB114" s="384"/>
      <c r="GC114" s="384"/>
      <c r="GD114" s="384"/>
      <c r="GE114" s="384"/>
      <c r="GF114" s="384"/>
      <c r="GG114" s="384"/>
      <c r="GH114" s="384"/>
      <c r="GI114" s="384"/>
      <c r="GJ114" s="384"/>
      <c r="GK114" s="384"/>
      <c r="GL114" s="384"/>
      <c r="GM114" s="384"/>
      <c r="GN114" s="384"/>
      <c r="GO114" s="384"/>
      <c r="GP114" s="384"/>
      <c r="GQ114" s="384"/>
      <c r="GR114" s="384"/>
      <c r="GS114" s="384"/>
      <c r="GT114" s="384"/>
      <c r="GU114" s="384"/>
      <c r="GV114" s="384"/>
      <c r="GW114" s="384"/>
      <c r="GX114" s="384"/>
      <c r="GY114" s="384"/>
      <c r="GZ114" s="384"/>
      <c r="HA114" s="384"/>
      <c r="HB114" s="384"/>
      <c r="HC114" s="384"/>
      <c r="HD114" s="384"/>
      <c r="HE114" s="384"/>
      <c r="HF114" s="384"/>
      <c r="HG114" s="384"/>
      <c r="HH114" s="384"/>
      <c r="HI114" s="384"/>
      <c r="HJ114" s="384"/>
      <c r="HK114" s="384"/>
      <c r="HL114" s="384"/>
      <c r="HM114" s="384"/>
      <c r="HN114" s="384"/>
      <c r="HO114" s="384"/>
      <c r="HP114" s="384"/>
      <c r="HQ114" s="384"/>
      <c r="HR114" s="384"/>
      <c r="HS114" s="384"/>
      <c r="HT114" s="384"/>
      <c r="HU114" s="384"/>
      <c r="HV114" s="384"/>
      <c r="HW114" s="384"/>
      <c r="HX114" s="384"/>
      <c r="HY114" s="384"/>
      <c r="HZ114" s="384"/>
      <c r="IA114" s="384"/>
      <c r="IB114" s="384"/>
      <c r="IC114" s="384"/>
      <c r="ID114" s="384"/>
      <c r="IE114" s="384"/>
      <c r="IF114" s="384"/>
      <c r="IG114" s="384"/>
      <c r="IH114" s="384"/>
      <c r="II114" s="384"/>
      <c r="IJ114" s="384"/>
      <c r="IK114" s="384"/>
      <c r="IL114" s="384"/>
      <c r="IM114" s="384"/>
      <c r="IN114" s="384"/>
      <c r="IO114" s="384"/>
      <c r="IP114" s="384"/>
      <c r="IQ114" s="384"/>
      <c r="IR114" s="384"/>
      <c r="IS114" s="384"/>
      <c r="IT114" s="384"/>
      <c r="IU114" s="384"/>
    </row>
    <row r="115" spans="1:255" s="305" customFormat="1" ht="165.75" hidden="1" outlineLevel="2">
      <c r="A115" s="178"/>
      <c r="B115" s="4"/>
      <c r="C115" s="337" t="s">
        <v>673</v>
      </c>
      <c r="D115" s="168"/>
      <c r="E115" s="169"/>
      <c r="F115" s="169"/>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c r="BB115" s="379"/>
      <c r="BC115" s="379"/>
      <c r="BD115" s="379"/>
      <c r="BE115" s="379"/>
      <c r="BF115" s="379"/>
      <c r="BG115" s="379"/>
      <c r="BH115" s="379"/>
      <c r="BI115" s="379"/>
      <c r="BJ115" s="379"/>
      <c r="BK115" s="379"/>
      <c r="BL115" s="379"/>
      <c r="BM115" s="379"/>
      <c r="BN115" s="379"/>
      <c r="BO115" s="379"/>
      <c r="BP115" s="379"/>
      <c r="BQ115" s="379"/>
      <c r="BR115" s="379"/>
      <c r="BS115" s="379"/>
      <c r="BT115" s="379"/>
      <c r="BU115" s="379"/>
      <c r="BV115" s="379"/>
      <c r="BW115" s="379"/>
      <c r="BX115" s="379"/>
      <c r="BY115" s="379"/>
      <c r="BZ115" s="379"/>
      <c r="CA115" s="379"/>
      <c r="CB115" s="379"/>
      <c r="CC115" s="379"/>
      <c r="CD115" s="379"/>
      <c r="CE115" s="379"/>
      <c r="CF115" s="379"/>
      <c r="CG115" s="379"/>
      <c r="CH115" s="379"/>
      <c r="CI115" s="379"/>
      <c r="CJ115" s="379"/>
      <c r="CK115" s="379"/>
      <c r="CL115" s="379"/>
      <c r="CM115" s="379"/>
      <c r="CN115" s="379"/>
      <c r="CO115" s="379"/>
      <c r="CP115" s="379"/>
      <c r="CQ115" s="379"/>
      <c r="CR115" s="379"/>
      <c r="CS115" s="379"/>
      <c r="CT115" s="379"/>
      <c r="CU115" s="379"/>
      <c r="CV115" s="379"/>
      <c r="CW115" s="379"/>
      <c r="CX115" s="379"/>
      <c r="CY115" s="379"/>
      <c r="CZ115" s="379"/>
      <c r="DA115" s="379"/>
      <c r="DB115" s="379"/>
      <c r="DC115" s="379"/>
      <c r="DD115" s="379"/>
      <c r="DE115" s="379"/>
      <c r="DF115" s="379"/>
      <c r="DG115" s="379"/>
      <c r="DH115" s="379"/>
      <c r="DI115" s="379"/>
      <c r="DJ115" s="379"/>
      <c r="DK115" s="379"/>
      <c r="DL115" s="379"/>
      <c r="DM115" s="379"/>
      <c r="DN115" s="379"/>
      <c r="DO115" s="379"/>
      <c r="DP115" s="379"/>
      <c r="DQ115" s="379"/>
      <c r="DR115" s="379"/>
      <c r="DS115" s="379"/>
      <c r="DT115" s="379"/>
      <c r="DU115" s="379"/>
      <c r="DV115" s="379"/>
      <c r="DW115" s="379"/>
      <c r="DX115" s="379"/>
      <c r="DY115" s="379"/>
      <c r="DZ115" s="379"/>
      <c r="EA115" s="379"/>
      <c r="EB115" s="379"/>
      <c r="EC115" s="379"/>
      <c r="ED115" s="379"/>
      <c r="EE115" s="379"/>
      <c r="EF115" s="379"/>
      <c r="EG115" s="379"/>
      <c r="EH115" s="379"/>
      <c r="EI115" s="379"/>
      <c r="EJ115" s="379"/>
      <c r="EK115" s="379"/>
      <c r="EL115" s="379"/>
      <c r="EM115" s="379"/>
      <c r="EN115" s="379"/>
      <c r="EO115" s="379"/>
      <c r="EP115" s="379"/>
      <c r="EQ115" s="379"/>
      <c r="ER115" s="379"/>
      <c r="ES115" s="379"/>
      <c r="ET115" s="379"/>
      <c r="EU115" s="379"/>
      <c r="EV115" s="379"/>
      <c r="EW115" s="379"/>
      <c r="EX115" s="379"/>
      <c r="EY115" s="379"/>
      <c r="EZ115" s="379"/>
      <c r="FA115" s="379"/>
      <c r="FB115" s="379"/>
      <c r="FC115" s="379"/>
      <c r="FD115" s="379"/>
      <c r="FE115" s="379"/>
      <c r="FF115" s="379"/>
      <c r="FG115" s="379"/>
      <c r="FH115" s="379"/>
      <c r="FI115" s="379"/>
      <c r="FJ115" s="379"/>
      <c r="FK115" s="379"/>
      <c r="FL115" s="379"/>
      <c r="FM115" s="379"/>
      <c r="FN115" s="379"/>
      <c r="FO115" s="379"/>
      <c r="FP115" s="379"/>
      <c r="FQ115" s="379"/>
      <c r="FR115" s="379"/>
      <c r="FS115" s="379"/>
      <c r="FT115" s="379"/>
      <c r="FU115" s="379"/>
      <c r="FV115" s="379"/>
      <c r="FW115" s="379"/>
      <c r="FX115" s="379"/>
      <c r="FY115" s="379"/>
      <c r="FZ115" s="379"/>
      <c r="GA115" s="379"/>
      <c r="GB115" s="379"/>
      <c r="GC115" s="379"/>
      <c r="GD115" s="379"/>
      <c r="GE115" s="379"/>
      <c r="GF115" s="379"/>
      <c r="GG115" s="379"/>
      <c r="GH115" s="379"/>
      <c r="GI115" s="379"/>
      <c r="GJ115" s="379"/>
      <c r="GK115" s="379"/>
      <c r="GL115" s="379"/>
      <c r="GM115" s="379"/>
      <c r="GN115" s="379"/>
      <c r="GO115" s="379"/>
      <c r="GP115" s="379"/>
      <c r="GQ115" s="379"/>
      <c r="GR115" s="379"/>
      <c r="GS115" s="379"/>
      <c r="GT115" s="379"/>
      <c r="GU115" s="379"/>
      <c r="GV115" s="379"/>
      <c r="GW115" s="379"/>
      <c r="GX115" s="379"/>
      <c r="GY115" s="379"/>
      <c r="GZ115" s="379"/>
      <c r="HA115" s="379"/>
      <c r="HB115" s="379"/>
      <c r="HC115" s="379"/>
      <c r="HD115" s="379"/>
      <c r="HE115" s="379"/>
      <c r="HF115" s="379"/>
      <c r="HG115" s="379"/>
      <c r="HH115" s="379"/>
      <c r="HI115" s="379"/>
      <c r="HJ115" s="379"/>
      <c r="HK115" s="379"/>
      <c r="HL115" s="379"/>
      <c r="HM115" s="379"/>
      <c r="HN115" s="379"/>
      <c r="HO115" s="379"/>
      <c r="HP115" s="379"/>
      <c r="HQ115" s="379"/>
      <c r="HR115" s="379"/>
      <c r="HS115" s="379"/>
      <c r="HT115" s="379"/>
      <c r="HU115" s="379"/>
      <c r="HV115" s="379"/>
      <c r="HW115" s="379"/>
      <c r="HX115" s="379"/>
      <c r="HY115" s="379"/>
      <c r="HZ115" s="379"/>
      <c r="IA115" s="379"/>
      <c r="IB115" s="379"/>
      <c r="IC115" s="379"/>
      <c r="ID115" s="379"/>
      <c r="IE115" s="379"/>
      <c r="IF115" s="379"/>
      <c r="IG115" s="379"/>
      <c r="IH115" s="379"/>
      <c r="II115" s="379"/>
      <c r="IJ115" s="379"/>
      <c r="IK115" s="379"/>
      <c r="IL115" s="379"/>
      <c r="IM115" s="379"/>
      <c r="IN115" s="379"/>
      <c r="IO115" s="379"/>
      <c r="IP115" s="379"/>
      <c r="IQ115" s="379"/>
      <c r="IR115" s="379"/>
      <c r="IS115" s="379"/>
      <c r="IT115" s="379"/>
      <c r="IU115" s="379"/>
    </row>
    <row r="116" spans="1:255" s="305"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79"/>
      <c r="BC116" s="379"/>
      <c r="BD116" s="379"/>
      <c r="BE116" s="379"/>
      <c r="BF116" s="379"/>
      <c r="BG116" s="379"/>
      <c r="BH116" s="379"/>
      <c r="BI116" s="379"/>
      <c r="BJ116" s="379"/>
      <c r="BK116" s="379"/>
      <c r="BL116" s="379"/>
      <c r="BM116" s="379"/>
      <c r="BN116" s="379"/>
      <c r="BO116" s="379"/>
      <c r="BP116" s="379"/>
      <c r="BQ116" s="379"/>
      <c r="BR116" s="379"/>
      <c r="BS116" s="379"/>
      <c r="BT116" s="379"/>
      <c r="BU116" s="379"/>
      <c r="BV116" s="379"/>
      <c r="BW116" s="379"/>
      <c r="BX116" s="379"/>
      <c r="BY116" s="379"/>
      <c r="BZ116" s="379"/>
      <c r="CA116" s="379"/>
      <c r="CB116" s="379"/>
      <c r="CC116" s="379"/>
      <c r="CD116" s="379"/>
      <c r="CE116" s="379"/>
      <c r="CF116" s="379"/>
      <c r="CG116" s="379"/>
      <c r="CH116" s="379"/>
      <c r="CI116" s="379"/>
      <c r="CJ116" s="379"/>
      <c r="CK116" s="379"/>
      <c r="CL116" s="379"/>
      <c r="CM116" s="379"/>
      <c r="CN116" s="379"/>
      <c r="CO116" s="379"/>
      <c r="CP116" s="379"/>
      <c r="CQ116" s="379"/>
      <c r="CR116" s="379"/>
      <c r="CS116" s="379"/>
      <c r="CT116" s="379"/>
      <c r="CU116" s="379"/>
      <c r="CV116" s="379"/>
      <c r="CW116" s="379"/>
      <c r="CX116" s="379"/>
      <c r="CY116" s="379"/>
      <c r="CZ116" s="379"/>
      <c r="DA116" s="379"/>
      <c r="DB116" s="379"/>
      <c r="DC116" s="379"/>
      <c r="DD116" s="379"/>
      <c r="DE116" s="379"/>
      <c r="DF116" s="379"/>
      <c r="DG116" s="379"/>
      <c r="DH116" s="379"/>
      <c r="DI116" s="379"/>
      <c r="DJ116" s="379"/>
      <c r="DK116" s="379"/>
      <c r="DL116" s="379"/>
      <c r="DM116" s="379"/>
      <c r="DN116" s="379"/>
      <c r="DO116" s="379"/>
      <c r="DP116" s="379"/>
      <c r="DQ116" s="379"/>
      <c r="DR116" s="379"/>
      <c r="DS116" s="379"/>
      <c r="DT116" s="379"/>
      <c r="DU116" s="379"/>
      <c r="DV116" s="379"/>
      <c r="DW116" s="379"/>
      <c r="DX116" s="379"/>
      <c r="DY116" s="379"/>
      <c r="DZ116" s="379"/>
      <c r="EA116" s="379"/>
      <c r="EB116" s="379"/>
      <c r="EC116" s="379"/>
      <c r="ED116" s="379"/>
      <c r="EE116" s="379"/>
      <c r="EF116" s="379"/>
      <c r="EG116" s="379"/>
      <c r="EH116" s="379"/>
      <c r="EI116" s="379"/>
      <c r="EJ116" s="379"/>
      <c r="EK116" s="379"/>
      <c r="EL116" s="379"/>
      <c r="EM116" s="379"/>
      <c r="EN116" s="379"/>
      <c r="EO116" s="379"/>
      <c r="EP116" s="379"/>
      <c r="EQ116" s="379"/>
      <c r="ER116" s="379"/>
      <c r="ES116" s="379"/>
      <c r="ET116" s="379"/>
      <c r="EU116" s="379"/>
      <c r="EV116" s="379"/>
      <c r="EW116" s="379"/>
      <c r="EX116" s="379"/>
      <c r="EY116" s="379"/>
      <c r="EZ116" s="379"/>
      <c r="FA116" s="379"/>
      <c r="FB116" s="379"/>
      <c r="FC116" s="379"/>
      <c r="FD116" s="379"/>
      <c r="FE116" s="379"/>
      <c r="FF116" s="379"/>
      <c r="FG116" s="379"/>
      <c r="FH116" s="379"/>
      <c r="FI116" s="379"/>
      <c r="FJ116" s="379"/>
      <c r="FK116" s="379"/>
      <c r="FL116" s="379"/>
      <c r="FM116" s="379"/>
      <c r="FN116" s="379"/>
      <c r="FO116" s="379"/>
      <c r="FP116" s="379"/>
      <c r="FQ116" s="379"/>
      <c r="FR116" s="379"/>
      <c r="FS116" s="379"/>
      <c r="FT116" s="379"/>
      <c r="FU116" s="379"/>
      <c r="FV116" s="379"/>
      <c r="FW116" s="379"/>
      <c r="FX116" s="379"/>
      <c r="FY116" s="379"/>
      <c r="FZ116" s="379"/>
      <c r="GA116" s="379"/>
      <c r="GB116" s="379"/>
      <c r="GC116" s="379"/>
      <c r="GD116" s="379"/>
      <c r="GE116" s="379"/>
      <c r="GF116" s="379"/>
      <c r="GG116" s="379"/>
      <c r="GH116" s="379"/>
      <c r="GI116" s="379"/>
      <c r="GJ116" s="379"/>
      <c r="GK116" s="379"/>
      <c r="GL116" s="379"/>
      <c r="GM116" s="379"/>
      <c r="GN116" s="379"/>
      <c r="GO116" s="379"/>
      <c r="GP116" s="379"/>
      <c r="GQ116" s="379"/>
      <c r="GR116" s="379"/>
      <c r="GS116" s="379"/>
      <c r="GT116" s="379"/>
      <c r="GU116" s="379"/>
      <c r="GV116" s="379"/>
      <c r="GW116" s="379"/>
      <c r="GX116" s="379"/>
      <c r="GY116" s="379"/>
      <c r="GZ116" s="379"/>
      <c r="HA116" s="379"/>
      <c r="HB116" s="379"/>
      <c r="HC116" s="379"/>
      <c r="HD116" s="379"/>
      <c r="HE116" s="379"/>
      <c r="HF116" s="379"/>
      <c r="HG116" s="379"/>
      <c r="HH116" s="379"/>
      <c r="HI116" s="379"/>
      <c r="HJ116" s="379"/>
      <c r="HK116" s="379"/>
      <c r="HL116" s="379"/>
      <c r="HM116" s="379"/>
      <c r="HN116" s="379"/>
      <c r="HO116" s="379"/>
      <c r="HP116" s="379"/>
      <c r="HQ116" s="379"/>
      <c r="HR116" s="379"/>
      <c r="HS116" s="379"/>
      <c r="HT116" s="379"/>
      <c r="HU116" s="379"/>
      <c r="HV116" s="379"/>
      <c r="HW116" s="379"/>
      <c r="HX116" s="379"/>
      <c r="HY116" s="379"/>
      <c r="HZ116" s="379"/>
      <c r="IA116" s="379"/>
      <c r="IB116" s="379"/>
      <c r="IC116" s="379"/>
      <c r="ID116" s="379"/>
      <c r="IE116" s="379"/>
      <c r="IF116" s="379"/>
      <c r="IG116" s="379"/>
      <c r="IH116" s="379"/>
      <c r="II116" s="379"/>
      <c r="IJ116" s="379"/>
      <c r="IK116" s="379"/>
      <c r="IL116" s="379"/>
      <c r="IM116" s="379"/>
      <c r="IN116" s="379"/>
      <c r="IO116" s="379"/>
      <c r="IP116" s="379"/>
      <c r="IQ116" s="379"/>
      <c r="IR116" s="379"/>
      <c r="IS116" s="379"/>
      <c r="IT116" s="379"/>
      <c r="IU116" s="379"/>
    </row>
    <row r="117" spans="1:255" s="305"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c r="BB117" s="379"/>
      <c r="BC117" s="379"/>
      <c r="BD117" s="379"/>
      <c r="BE117" s="379"/>
      <c r="BF117" s="379"/>
      <c r="BG117" s="379"/>
      <c r="BH117" s="379"/>
      <c r="BI117" s="379"/>
      <c r="BJ117" s="379"/>
      <c r="BK117" s="379"/>
      <c r="BL117" s="379"/>
      <c r="BM117" s="379"/>
      <c r="BN117" s="379"/>
      <c r="BO117" s="379"/>
      <c r="BP117" s="379"/>
      <c r="BQ117" s="379"/>
      <c r="BR117" s="379"/>
      <c r="BS117" s="379"/>
      <c r="BT117" s="379"/>
      <c r="BU117" s="379"/>
      <c r="BV117" s="379"/>
      <c r="BW117" s="379"/>
      <c r="BX117" s="379"/>
      <c r="BY117" s="379"/>
      <c r="BZ117" s="379"/>
      <c r="CA117" s="379"/>
      <c r="CB117" s="379"/>
      <c r="CC117" s="379"/>
      <c r="CD117" s="379"/>
      <c r="CE117" s="379"/>
      <c r="CF117" s="379"/>
      <c r="CG117" s="379"/>
      <c r="CH117" s="379"/>
      <c r="CI117" s="379"/>
      <c r="CJ117" s="379"/>
      <c r="CK117" s="379"/>
      <c r="CL117" s="379"/>
      <c r="CM117" s="379"/>
      <c r="CN117" s="379"/>
      <c r="CO117" s="379"/>
      <c r="CP117" s="379"/>
      <c r="CQ117" s="379"/>
      <c r="CR117" s="379"/>
      <c r="CS117" s="379"/>
      <c r="CT117" s="379"/>
      <c r="CU117" s="379"/>
      <c r="CV117" s="379"/>
      <c r="CW117" s="379"/>
      <c r="CX117" s="379"/>
      <c r="CY117" s="379"/>
      <c r="CZ117" s="379"/>
      <c r="DA117" s="379"/>
      <c r="DB117" s="379"/>
      <c r="DC117" s="379"/>
      <c r="DD117" s="379"/>
      <c r="DE117" s="379"/>
      <c r="DF117" s="379"/>
      <c r="DG117" s="379"/>
      <c r="DH117" s="379"/>
      <c r="DI117" s="379"/>
      <c r="DJ117" s="379"/>
      <c r="DK117" s="379"/>
      <c r="DL117" s="379"/>
      <c r="DM117" s="379"/>
      <c r="DN117" s="379"/>
      <c r="DO117" s="379"/>
      <c r="DP117" s="379"/>
      <c r="DQ117" s="379"/>
      <c r="DR117" s="379"/>
      <c r="DS117" s="379"/>
      <c r="DT117" s="379"/>
      <c r="DU117" s="379"/>
      <c r="DV117" s="379"/>
      <c r="DW117" s="379"/>
      <c r="DX117" s="379"/>
      <c r="DY117" s="379"/>
      <c r="DZ117" s="379"/>
      <c r="EA117" s="379"/>
      <c r="EB117" s="379"/>
      <c r="EC117" s="379"/>
      <c r="ED117" s="379"/>
      <c r="EE117" s="379"/>
      <c r="EF117" s="379"/>
      <c r="EG117" s="379"/>
      <c r="EH117" s="379"/>
      <c r="EI117" s="379"/>
      <c r="EJ117" s="379"/>
      <c r="EK117" s="379"/>
      <c r="EL117" s="379"/>
      <c r="EM117" s="379"/>
      <c r="EN117" s="379"/>
      <c r="EO117" s="379"/>
      <c r="EP117" s="379"/>
      <c r="EQ117" s="379"/>
      <c r="ER117" s="379"/>
      <c r="ES117" s="379"/>
      <c r="ET117" s="379"/>
      <c r="EU117" s="379"/>
      <c r="EV117" s="379"/>
      <c r="EW117" s="379"/>
      <c r="EX117" s="379"/>
      <c r="EY117" s="379"/>
      <c r="EZ117" s="379"/>
      <c r="FA117" s="379"/>
      <c r="FB117" s="379"/>
      <c r="FC117" s="379"/>
      <c r="FD117" s="379"/>
      <c r="FE117" s="379"/>
      <c r="FF117" s="379"/>
      <c r="FG117" s="379"/>
      <c r="FH117" s="379"/>
      <c r="FI117" s="379"/>
      <c r="FJ117" s="379"/>
      <c r="FK117" s="379"/>
      <c r="FL117" s="379"/>
      <c r="FM117" s="379"/>
      <c r="FN117" s="379"/>
      <c r="FO117" s="379"/>
      <c r="FP117" s="379"/>
      <c r="FQ117" s="379"/>
      <c r="FR117" s="379"/>
      <c r="FS117" s="379"/>
      <c r="FT117" s="379"/>
      <c r="FU117" s="379"/>
      <c r="FV117" s="379"/>
      <c r="FW117" s="379"/>
      <c r="FX117" s="379"/>
      <c r="FY117" s="379"/>
      <c r="FZ117" s="379"/>
      <c r="GA117" s="379"/>
      <c r="GB117" s="379"/>
      <c r="GC117" s="379"/>
      <c r="GD117" s="379"/>
      <c r="GE117" s="379"/>
      <c r="GF117" s="379"/>
      <c r="GG117" s="379"/>
      <c r="GH117" s="379"/>
      <c r="GI117" s="379"/>
      <c r="GJ117" s="379"/>
      <c r="GK117" s="379"/>
      <c r="GL117" s="379"/>
      <c r="GM117" s="379"/>
      <c r="GN117" s="379"/>
      <c r="GO117" s="379"/>
      <c r="GP117" s="379"/>
      <c r="GQ117" s="379"/>
      <c r="GR117" s="379"/>
      <c r="GS117" s="379"/>
      <c r="GT117" s="379"/>
      <c r="GU117" s="379"/>
      <c r="GV117" s="379"/>
      <c r="GW117" s="379"/>
      <c r="GX117" s="379"/>
      <c r="GY117" s="379"/>
      <c r="GZ117" s="379"/>
      <c r="HA117" s="379"/>
      <c r="HB117" s="379"/>
      <c r="HC117" s="379"/>
      <c r="HD117" s="379"/>
      <c r="HE117" s="379"/>
      <c r="HF117" s="379"/>
      <c r="HG117" s="379"/>
      <c r="HH117" s="379"/>
      <c r="HI117" s="379"/>
      <c r="HJ117" s="379"/>
      <c r="HK117" s="379"/>
      <c r="HL117" s="379"/>
      <c r="HM117" s="379"/>
      <c r="HN117" s="379"/>
      <c r="HO117" s="379"/>
      <c r="HP117" s="379"/>
      <c r="HQ117" s="379"/>
      <c r="HR117" s="379"/>
      <c r="HS117" s="379"/>
      <c r="HT117" s="379"/>
      <c r="HU117" s="379"/>
      <c r="HV117" s="379"/>
      <c r="HW117" s="379"/>
      <c r="HX117" s="379"/>
      <c r="HY117" s="379"/>
      <c r="HZ117" s="379"/>
      <c r="IA117" s="379"/>
      <c r="IB117" s="379"/>
      <c r="IC117" s="379"/>
      <c r="ID117" s="379"/>
      <c r="IE117" s="379"/>
      <c r="IF117" s="379"/>
      <c r="IG117" s="379"/>
      <c r="IH117" s="379"/>
      <c r="II117" s="379"/>
      <c r="IJ117" s="379"/>
      <c r="IK117" s="379"/>
      <c r="IL117" s="379"/>
      <c r="IM117" s="379"/>
      <c r="IN117" s="379"/>
      <c r="IO117" s="379"/>
      <c r="IP117" s="379"/>
      <c r="IQ117" s="379"/>
      <c r="IR117" s="379"/>
      <c r="IS117" s="379"/>
      <c r="IT117" s="379"/>
      <c r="IU117" s="379"/>
    </row>
    <row r="118" spans="1:255" s="305"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c r="BB118" s="379"/>
      <c r="BC118" s="379"/>
      <c r="BD118" s="379"/>
      <c r="BE118" s="379"/>
      <c r="BF118" s="379"/>
      <c r="BG118" s="379"/>
      <c r="BH118" s="379"/>
      <c r="BI118" s="379"/>
      <c r="BJ118" s="379"/>
      <c r="BK118" s="379"/>
      <c r="BL118" s="379"/>
      <c r="BM118" s="379"/>
      <c r="BN118" s="379"/>
      <c r="BO118" s="379"/>
      <c r="BP118" s="379"/>
      <c r="BQ118" s="379"/>
      <c r="BR118" s="379"/>
      <c r="BS118" s="379"/>
      <c r="BT118" s="379"/>
      <c r="BU118" s="379"/>
      <c r="BV118" s="379"/>
      <c r="BW118" s="379"/>
      <c r="BX118" s="379"/>
      <c r="BY118" s="379"/>
      <c r="BZ118" s="379"/>
      <c r="CA118" s="379"/>
      <c r="CB118" s="379"/>
      <c r="CC118" s="379"/>
      <c r="CD118" s="379"/>
      <c r="CE118" s="379"/>
      <c r="CF118" s="379"/>
      <c r="CG118" s="379"/>
      <c r="CH118" s="379"/>
      <c r="CI118" s="379"/>
      <c r="CJ118" s="379"/>
      <c r="CK118" s="379"/>
      <c r="CL118" s="379"/>
      <c r="CM118" s="379"/>
      <c r="CN118" s="379"/>
      <c r="CO118" s="379"/>
      <c r="CP118" s="379"/>
      <c r="CQ118" s="379"/>
      <c r="CR118" s="379"/>
      <c r="CS118" s="379"/>
      <c r="CT118" s="379"/>
      <c r="CU118" s="379"/>
      <c r="CV118" s="379"/>
      <c r="CW118" s="379"/>
      <c r="CX118" s="379"/>
      <c r="CY118" s="379"/>
      <c r="CZ118" s="379"/>
      <c r="DA118" s="379"/>
      <c r="DB118" s="379"/>
      <c r="DC118" s="379"/>
      <c r="DD118" s="379"/>
      <c r="DE118" s="379"/>
      <c r="DF118" s="379"/>
      <c r="DG118" s="379"/>
      <c r="DH118" s="379"/>
      <c r="DI118" s="379"/>
      <c r="DJ118" s="379"/>
      <c r="DK118" s="379"/>
      <c r="DL118" s="379"/>
      <c r="DM118" s="379"/>
      <c r="DN118" s="379"/>
      <c r="DO118" s="379"/>
      <c r="DP118" s="379"/>
      <c r="DQ118" s="379"/>
      <c r="DR118" s="379"/>
      <c r="DS118" s="379"/>
      <c r="DT118" s="379"/>
      <c r="DU118" s="379"/>
      <c r="DV118" s="379"/>
      <c r="DW118" s="379"/>
      <c r="DX118" s="379"/>
      <c r="DY118" s="379"/>
      <c r="DZ118" s="379"/>
      <c r="EA118" s="379"/>
      <c r="EB118" s="379"/>
      <c r="EC118" s="379"/>
      <c r="ED118" s="379"/>
      <c r="EE118" s="379"/>
      <c r="EF118" s="379"/>
      <c r="EG118" s="379"/>
      <c r="EH118" s="379"/>
      <c r="EI118" s="379"/>
      <c r="EJ118" s="379"/>
      <c r="EK118" s="379"/>
      <c r="EL118" s="379"/>
      <c r="EM118" s="379"/>
      <c r="EN118" s="379"/>
      <c r="EO118" s="379"/>
      <c r="EP118" s="379"/>
      <c r="EQ118" s="379"/>
      <c r="ER118" s="379"/>
      <c r="ES118" s="379"/>
      <c r="ET118" s="379"/>
      <c r="EU118" s="379"/>
      <c r="EV118" s="379"/>
      <c r="EW118" s="379"/>
      <c r="EX118" s="379"/>
      <c r="EY118" s="379"/>
      <c r="EZ118" s="379"/>
      <c r="FA118" s="379"/>
      <c r="FB118" s="379"/>
      <c r="FC118" s="379"/>
      <c r="FD118" s="379"/>
      <c r="FE118" s="379"/>
      <c r="FF118" s="379"/>
      <c r="FG118" s="379"/>
      <c r="FH118" s="379"/>
      <c r="FI118" s="379"/>
      <c r="FJ118" s="379"/>
      <c r="FK118" s="379"/>
      <c r="FL118" s="379"/>
      <c r="FM118" s="379"/>
      <c r="FN118" s="379"/>
      <c r="FO118" s="379"/>
      <c r="FP118" s="379"/>
      <c r="FQ118" s="379"/>
      <c r="FR118" s="379"/>
      <c r="FS118" s="379"/>
      <c r="FT118" s="379"/>
      <c r="FU118" s="379"/>
      <c r="FV118" s="379"/>
      <c r="FW118" s="379"/>
      <c r="FX118" s="379"/>
      <c r="FY118" s="379"/>
      <c r="FZ118" s="379"/>
      <c r="GA118" s="379"/>
      <c r="GB118" s="379"/>
      <c r="GC118" s="379"/>
      <c r="GD118" s="379"/>
      <c r="GE118" s="379"/>
      <c r="GF118" s="379"/>
      <c r="GG118" s="379"/>
      <c r="GH118" s="379"/>
      <c r="GI118" s="379"/>
      <c r="GJ118" s="379"/>
      <c r="GK118" s="379"/>
      <c r="GL118" s="379"/>
      <c r="GM118" s="379"/>
      <c r="GN118" s="379"/>
      <c r="GO118" s="379"/>
      <c r="GP118" s="379"/>
      <c r="GQ118" s="379"/>
      <c r="GR118" s="379"/>
      <c r="GS118" s="379"/>
      <c r="GT118" s="379"/>
      <c r="GU118" s="379"/>
      <c r="GV118" s="379"/>
      <c r="GW118" s="379"/>
      <c r="GX118" s="379"/>
      <c r="GY118" s="379"/>
      <c r="GZ118" s="379"/>
      <c r="HA118" s="379"/>
      <c r="HB118" s="379"/>
      <c r="HC118" s="379"/>
      <c r="HD118" s="379"/>
      <c r="HE118" s="379"/>
      <c r="HF118" s="379"/>
      <c r="HG118" s="379"/>
      <c r="HH118" s="379"/>
      <c r="HI118" s="379"/>
      <c r="HJ118" s="379"/>
      <c r="HK118" s="379"/>
      <c r="HL118" s="379"/>
      <c r="HM118" s="379"/>
      <c r="HN118" s="379"/>
      <c r="HO118" s="379"/>
      <c r="HP118" s="379"/>
      <c r="HQ118" s="379"/>
      <c r="HR118" s="379"/>
      <c r="HS118" s="379"/>
      <c r="HT118" s="379"/>
      <c r="HU118" s="379"/>
      <c r="HV118" s="379"/>
      <c r="HW118" s="379"/>
      <c r="HX118" s="379"/>
      <c r="HY118" s="379"/>
      <c r="HZ118" s="379"/>
      <c r="IA118" s="379"/>
      <c r="IB118" s="379"/>
      <c r="IC118" s="379"/>
      <c r="ID118" s="379"/>
      <c r="IE118" s="379"/>
      <c r="IF118" s="379"/>
      <c r="IG118" s="379"/>
      <c r="IH118" s="379"/>
      <c r="II118" s="379"/>
      <c r="IJ118" s="379"/>
      <c r="IK118" s="379"/>
      <c r="IL118" s="379"/>
      <c r="IM118" s="379"/>
      <c r="IN118" s="379"/>
      <c r="IO118" s="379"/>
      <c r="IP118" s="379"/>
      <c r="IQ118" s="379"/>
      <c r="IR118" s="379"/>
      <c r="IS118" s="379"/>
      <c r="IT118" s="379"/>
      <c r="IU118" s="379"/>
    </row>
    <row r="119" spans="1:255" s="305"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c r="BB119" s="379"/>
      <c r="BC119" s="379"/>
      <c r="BD119" s="379"/>
      <c r="BE119" s="379"/>
      <c r="BF119" s="379"/>
      <c r="BG119" s="379"/>
      <c r="BH119" s="379"/>
      <c r="BI119" s="379"/>
      <c r="BJ119" s="379"/>
      <c r="BK119" s="379"/>
      <c r="BL119" s="379"/>
      <c r="BM119" s="379"/>
      <c r="BN119" s="379"/>
      <c r="BO119" s="379"/>
      <c r="BP119" s="379"/>
      <c r="BQ119" s="379"/>
      <c r="BR119" s="379"/>
      <c r="BS119" s="379"/>
      <c r="BT119" s="379"/>
      <c r="BU119" s="379"/>
      <c r="BV119" s="379"/>
      <c r="BW119" s="379"/>
      <c r="BX119" s="379"/>
      <c r="BY119" s="379"/>
      <c r="BZ119" s="379"/>
      <c r="CA119" s="379"/>
      <c r="CB119" s="379"/>
      <c r="CC119" s="379"/>
      <c r="CD119" s="379"/>
      <c r="CE119" s="379"/>
      <c r="CF119" s="379"/>
      <c r="CG119" s="379"/>
      <c r="CH119" s="379"/>
      <c r="CI119" s="379"/>
      <c r="CJ119" s="379"/>
      <c r="CK119" s="379"/>
      <c r="CL119" s="379"/>
      <c r="CM119" s="379"/>
      <c r="CN119" s="379"/>
      <c r="CO119" s="379"/>
      <c r="CP119" s="379"/>
      <c r="CQ119" s="379"/>
      <c r="CR119" s="379"/>
      <c r="CS119" s="379"/>
      <c r="CT119" s="379"/>
      <c r="CU119" s="379"/>
      <c r="CV119" s="379"/>
      <c r="CW119" s="379"/>
      <c r="CX119" s="379"/>
      <c r="CY119" s="379"/>
      <c r="CZ119" s="379"/>
      <c r="DA119" s="379"/>
      <c r="DB119" s="379"/>
      <c r="DC119" s="379"/>
      <c r="DD119" s="379"/>
      <c r="DE119" s="379"/>
      <c r="DF119" s="379"/>
      <c r="DG119" s="379"/>
      <c r="DH119" s="379"/>
      <c r="DI119" s="379"/>
      <c r="DJ119" s="379"/>
      <c r="DK119" s="379"/>
      <c r="DL119" s="379"/>
      <c r="DM119" s="379"/>
      <c r="DN119" s="379"/>
      <c r="DO119" s="379"/>
      <c r="DP119" s="379"/>
      <c r="DQ119" s="379"/>
      <c r="DR119" s="379"/>
      <c r="DS119" s="379"/>
      <c r="DT119" s="379"/>
      <c r="DU119" s="379"/>
      <c r="DV119" s="379"/>
      <c r="DW119" s="379"/>
      <c r="DX119" s="379"/>
      <c r="DY119" s="379"/>
      <c r="DZ119" s="379"/>
      <c r="EA119" s="379"/>
      <c r="EB119" s="379"/>
      <c r="EC119" s="379"/>
      <c r="ED119" s="379"/>
      <c r="EE119" s="379"/>
      <c r="EF119" s="379"/>
      <c r="EG119" s="379"/>
      <c r="EH119" s="379"/>
      <c r="EI119" s="379"/>
      <c r="EJ119" s="379"/>
      <c r="EK119" s="379"/>
      <c r="EL119" s="379"/>
      <c r="EM119" s="379"/>
      <c r="EN119" s="379"/>
      <c r="EO119" s="379"/>
      <c r="EP119" s="379"/>
      <c r="EQ119" s="379"/>
      <c r="ER119" s="379"/>
      <c r="ES119" s="379"/>
      <c r="ET119" s="379"/>
      <c r="EU119" s="379"/>
      <c r="EV119" s="379"/>
      <c r="EW119" s="379"/>
      <c r="EX119" s="379"/>
      <c r="EY119" s="379"/>
      <c r="EZ119" s="379"/>
      <c r="FA119" s="379"/>
      <c r="FB119" s="379"/>
      <c r="FC119" s="379"/>
      <c r="FD119" s="379"/>
      <c r="FE119" s="379"/>
      <c r="FF119" s="379"/>
      <c r="FG119" s="379"/>
      <c r="FH119" s="379"/>
      <c r="FI119" s="379"/>
      <c r="FJ119" s="379"/>
      <c r="FK119" s="379"/>
      <c r="FL119" s="379"/>
      <c r="FM119" s="379"/>
      <c r="FN119" s="379"/>
      <c r="FO119" s="379"/>
      <c r="FP119" s="379"/>
      <c r="FQ119" s="379"/>
      <c r="FR119" s="379"/>
      <c r="FS119" s="379"/>
      <c r="FT119" s="379"/>
      <c r="FU119" s="379"/>
      <c r="FV119" s="379"/>
      <c r="FW119" s="379"/>
      <c r="FX119" s="379"/>
      <c r="FY119" s="379"/>
      <c r="FZ119" s="379"/>
      <c r="GA119" s="379"/>
      <c r="GB119" s="379"/>
      <c r="GC119" s="379"/>
      <c r="GD119" s="379"/>
      <c r="GE119" s="379"/>
      <c r="GF119" s="379"/>
      <c r="GG119" s="379"/>
      <c r="GH119" s="379"/>
      <c r="GI119" s="379"/>
      <c r="GJ119" s="379"/>
      <c r="GK119" s="379"/>
      <c r="GL119" s="379"/>
      <c r="GM119" s="379"/>
      <c r="GN119" s="379"/>
      <c r="GO119" s="379"/>
      <c r="GP119" s="379"/>
      <c r="GQ119" s="379"/>
      <c r="GR119" s="379"/>
      <c r="GS119" s="379"/>
      <c r="GT119" s="379"/>
      <c r="GU119" s="379"/>
      <c r="GV119" s="379"/>
      <c r="GW119" s="379"/>
      <c r="GX119" s="379"/>
      <c r="GY119" s="379"/>
      <c r="GZ119" s="379"/>
      <c r="HA119" s="379"/>
      <c r="HB119" s="379"/>
      <c r="HC119" s="379"/>
      <c r="HD119" s="379"/>
      <c r="HE119" s="379"/>
      <c r="HF119" s="379"/>
      <c r="HG119" s="379"/>
      <c r="HH119" s="379"/>
      <c r="HI119" s="379"/>
      <c r="HJ119" s="379"/>
      <c r="HK119" s="379"/>
      <c r="HL119" s="379"/>
      <c r="HM119" s="379"/>
      <c r="HN119" s="379"/>
      <c r="HO119" s="379"/>
      <c r="HP119" s="379"/>
      <c r="HQ119" s="379"/>
      <c r="HR119" s="379"/>
      <c r="HS119" s="379"/>
      <c r="HT119" s="379"/>
      <c r="HU119" s="379"/>
      <c r="HV119" s="379"/>
      <c r="HW119" s="379"/>
      <c r="HX119" s="379"/>
      <c r="HY119" s="379"/>
      <c r="HZ119" s="379"/>
      <c r="IA119" s="379"/>
      <c r="IB119" s="379"/>
      <c r="IC119" s="379"/>
      <c r="ID119" s="379"/>
      <c r="IE119" s="379"/>
      <c r="IF119" s="379"/>
      <c r="IG119" s="379"/>
      <c r="IH119" s="379"/>
      <c r="II119" s="379"/>
      <c r="IJ119" s="379"/>
      <c r="IK119" s="379"/>
      <c r="IL119" s="379"/>
      <c r="IM119" s="379"/>
      <c r="IN119" s="379"/>
      <c r="IO119" s="379"/>
      <c r="IP119" s="379"/>
      <c r="IQ119" s="379"/>
      <c r="IR119" s="379"/>
      <c r="IS119" s="379"/>
      <c r="IT119" s="379"/>
      <c r="IU119" s="379"/>
    </row>
    <row r="120" spans="1:255" s="305"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79"/>
      <c r="U120" s="379"/>
      <c r="V120" s="379"/>
      <c r="W120" s="379"/>
      <c r="X120" s="379"/>
      <c r="Y120" s="379"/>
      <c r="Z120" s="379"/>
      <c r="AA120" s="379"/>
      <c r="AB120" s="379"/>
      <c r="AC120" s="379"/>
      <c r="AD120" s="379"/>
      <c r="AE120" s="379"/>
      <c r="AF120" s="379"/>
      <c r="AG120" s="379"/>
      <c r="AH120" s="379"/>
      <c r="AI120" s="379"/>
      <c r="AJ120" s="379"/>
      <c r="AK120" s="379"/>
      <c r="AL120" s="379"/>
      <c r="AM120" s="379"/>
      <c r="AN120" s="379"/>
      <c r="AO120" s="379"/>
      <c r="AP120" s="379"/>
      <c r="AQ120" s="379"/>
      <c r="AR120" s="379"/>
      <c r="AS120" s="379"/>
      <c r="AT120" s="379"/>
      <c r="AU120" s="379"/>
      <c r="AV120" s="379"/>
      <c r="AW120" s="379"/>
      <c r="AX120" s="379"/>
      <c r="AY120" s="379"/>
      <c r="AZ120" s="379"/>
      <c r="BA120" s="379"/>
      <c r="BB120" s="379"/>
      <c r="BC120" s="379"/>
      <c r="BD120" s="379"/>
      <c r="BE120" s="379"/>
      <c r="BF120" s="379"/>
      <c r="BG120" s="379"/>
      <c r="BH120" s="379"/>
      <c r="BI120" s="379"/>
      <c r="BJ120" s="379"/>
      <c r="BK120" s="379"/>
      <c r="BL120" s="379"/>
      <c r="BM120" s="379"/>
      <c r="BN120" s="379"/>
      <c r="BO120" s="379"/>
      <c r="BP120" s="379"/>
      <c r="BQ120" s="379"/>
      <c r="BR120" s="379"/>
      <c r="BS120" s="379"/>
      <c r="BT120" s="379"/>
      <c r="BU120" s="379"/>
      <c r="BV120" s="379"/>
      <c r="BW120" s="379"/>
      <c r="BX120" s="379"/>
      <c r="BY120" s="379"/>
      <c r="BZ120" s="379"/>
      <c r="CA120" s="379"/>
      <c r="CB120" s="379"/>
      <c r="CC120" s="379"/>
      <c r="CD120" s="379"/>
      <c r="CE120" s="379"/>
      <c r="CF120" s="379"/>
      <c r="CG120" s="379"/>
      <c r="CH120" s="379"/>
      <c r="CI120" s="379"/>
      <c r="CJ120" s="379"/>
      <c r="CK120" s="379"/>
      <c r="CL120" s="379"/>
      <c r="CM120" s="379"/>
      <c r="CN120" s="379"/>
      <c r="CO120" s="379"/>
      <c r="CP120" s="379"/>
      <c r="CQ120" s="379"/>
      <c r="CR120" s="379"/>
      <c r="CS120" s="379"/>
      <c r="CT120" s="379"/>
      <c r="CU120" s="379"/>
      <c r="CV120" s="379"/>
      <c r="CW120" s="379"/>
      <c r="CX120" s="379"/>
      <c r="CY120" s="379"/>
      <c r="CZ120" s="379"/>
      <c r="DA120" s="379"/>
      <c r="DB120" s="379"/>
      <c r="DC120" s="379"/>
      <c r="DD120" s="379"/>
      <c r="DE120" s="379"/>
      <c r="DF120" s="379"/>
      <c r="DG120" s="379"/>
      <c r="DH120" s="379"/>
      <c r="DI120" s="379"/>
      <c r="DJ120" s="379"/>
      <c r="DK120" s="379"/>
      <c r="DL120" s="379"/>
      <c r="DM120" s="379"/>
      <c r="DN120" s="379"/>
      <c r="DO120" s="379"/>
      <c r="DP120" s="379"/>
      <c r="DQ120" s="379"/>
      <c r="DR120" s="379"/>
      <c r="DS120" s="379"/>
      <c r="DT120" s="379"/>
      <c r="DU120" s="379"/>
      <c r="DV120" s="379"/>
      <c r="DW120" s="379"/>
      <c r="DX120" s="379"/>
      <c r="DY120" s="379"/>
      <c r="DZ120" s="379"/>
      <c r="EA120" s="379"/>
      <c r="EB120" s="379"/>
      <c r="EC120" s="379"/>
      <c r="ED120" s="379"/>
      <c r="EE120" s="379"/>
      <c r="EF120" s="379"/>
      <c r="EG120" s="379"/>
      <c r="EH120" s="379"/>
      <c r="EI120" s="379"/>
      <c r="EJ120" s="379"/>
      <c r="EK120" s="379"/>
      <c r="EL120" s="379"/>
      <c r="EM120" s="379"/>
      <c r="EN120" s="379"/>
      <c r="EO120" s="379"/>
      <c r="EP120" s="379"/>
      <c r="EQ120" s="379"/>
      <c r="ER120" s="379"/>
      <c r="ES120" s="379"/>
      <c r="ET120" s="379"/>
      <c r="EU120" s="379"/>
      <c r="EV120" s="379"/>
      <c r="EW120" s="379"/>
      <c r="EX120" s="379"/>
      <c r="EY120" s="379"/>
      <c r="EZ120" s="379"/>
      <c r="FA120" s="379"/>
      <c r="FB120" s="379"/>
      <c r="FC120" s="379"/>
      <c r="FD120" s="379"/>
      <c r="FE120" s="379"/>
      <c r="FF120" s="379"/>
      <c r="FG120" s="379"/>
      <c r="FH120" s="379"/>
      <c r="FI120" s="379"/>
      <c r="FJ120" s="379"/>
      <c r="FK120" s="379"/>
      <c r="FL120" s="379"/>
      <c r="FM120" s="379"/>
      <c r="FN120" s="379"/>
      <c r="FO120" s="379"/>
      <c r="FP120" s="379"/>
      <c r="FQ120" s="379"/>
      <c r="FR120" s="379"/>
      <c r="FS120" s="379"/>
      <c r="FT120" s="379"/>
      <c r="FU120" s="379"/>
      <c r="FV120" s="379"/>
      <c r="FW120" s="379"/>
      <c r="FX120" s="379"/>
      <c r="FY120" s="379"/>
      <c r="FZ120" s="379"/>
      <c r="GA120" s="379"/>
      <c r="GB120" s="379"/>
      <c r="GC120" s="379"/>
      <c r="GD120" s="379"/>
      <c r="GE120" s="379"/>
      <c r="GF120" s="379"/>
      <c r="GG120" s="379"/>
      <c r="GH120" s="379"/>
      <c r="GI120" s="379"/>
      <c r="GJ120" s="379"/>
      <c r="GK120" s="379"/>
      <c r="GL120" s="379"/>
      <c r="GM120" s="379"/>
      <c r="GN120" s="379"/>
      <c r="GO120" s="379"/>
      <c r="GP120" s="379"/>
      <c r="GQ120" s="379"/>
      <c r="GR120" s="379"/>
      <c r="GS120" s="379"/>
      <c r="GT120" s="379"/>
      <c r="GU120" s="379"/>
      <c r="GV120" s="379"/>
      <c r="GW120" s="379"/>
      <c r="GX120" s="379"/>
      <c r="GY120" s="379"/>
      <c r="GZ120" s="379"/>
      <c r="HA120" s="379"/>
      <c r="HB120" s="379"/>
      <c r="HC120" s="379"/>
      <c r="HD120" s="379"/>
      <c r="HE120" s="379"/>
      <c r="HF120" s="379"/>
      <c r="HG120" s="379"/>
      <c r="HH120" s="379"/>
      <c r="HI120" s="379"/>
      <c r="HJ120" s="379"/>
      <c r="HK120" s="379"/>
      <c r="HL120" s="379"/>
      <c r="HM120" s="379"/>
      <c r="HN120" s="379"/>
      <c r="HO120" s="379"/>
      <c r="HP120" s="379"/>
      <c r="HQ120" s="379"/>
      <c r="HR120" s="379"/>
      <c r="HS120" s="379"/>
      <c r="HT120" s="379"/>
      <c r="HU120" s="379"/>
      <c r="HV120" s="379"/>
      <c r="HW120" s="379"/>
      <c r="HX120" s="379"/>
      <c r="HY120" s="379"/>
      <c r="HZ120" s="379"/>
      <c r="IA120" s="379"/>
      <c r="IB120" s="379"/>
      <c r="IC120" s="379"/>
      <c r="ID120" s="379"/>
      <c r="IE120" s="379"/>
      <c r="IF120" s="379"/>
      <c r="IG120" s="379"/>
      <c r="IH120" s="379"/>
      <c r="II120" s="379"/>
      <c r="IJ120" s="379"/>
      <c r="IK120" s="379"/>
      <c r="IL120" s="379"/>
      <c r="IM120" s="379"/>
      <c r="IN120" s="379"/>
      <c r="IO120" s="379"/>
      <c r="IP120" s="379"/>
      <c r="IQ120" s="379"/>
      <c r="IR120" s="379"/>
      <c r="IS120" s="379"/>
      <c r="IT120" s="379"/>
      <c r="IU120" s="379"/>
    </row>
    <row r="121" spans="1:255" s="305"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c r="BB121" s="379"/>
      <c r="BC121" s="379"/>
      <c r="BD121" s="379"/>
      <c r="BE121" s="379"/>
      <c r="BF121" s="379"/>
      <c r="BG121" s="379"/>
      <c r="BH121" s="379"/>
      <c r="BI121" s="379"/>
      <c r="BJ121" s="379"/>
      <c r="BK121" s="379"/>
      <c r="BL121" s="379"/>
      <c r="BM121" s="379"/>
      <c r="BN121" s="379"/>
      <c r="BO121" s="379"/>
      <c r="BP121" s="379"/>
      <c r="BQ121" s="379"/>
      <c r="BR121" s="379"/>
      <c r="BS121" s="379"/>
      <c r="BT121" s="379"/>
      <c r="BU121" s="379"/>
      <c r="BV121" s="379"/>
      <c r="BW121" s="379"/>
      <c r="BX121" s="379"/>
      <c r="BY121" s="379"/>
      <c r="BZ121" s="379"/>
      <c r="CA121" s="379"/>
      <c r="CB121" s="379"/>
      <c r="CC121" s="379"/>
      <c r="CD121" s="379"/>
      <c r="CE121" s="379"/>
      <c r="CF121" s="379"/>
      <c r="CG121" s="379"/>
      <c r="CH121" s="379"/>
      <c r="CI121" s="379"/>
      <c r="CJ121" s="379"/>
      <c r="CK121" s="379"/>
      <c r="CL121" s="379"/>
      <c r="CM121" s="379"/>
      <c r="CN121" s="379"/>
      <c r="CO121" s="379"/>
      <c r="CP121" s="379"/>
      <c r="CQ121" s="379"/>
      <c r="CR121" s="379"/>
      <c r="CS121" s="379"/>
      <c r="CT121" s="379"/>
      <c r="CU121" s="379"/>
      <c r="CV121" s="379"/>
      <c r="CW121" s="379"/>
      <c r="CX121" s="379"/>
      <c r="CY121" s="379"/>
      <c r="CZ121" s="379"/>
      <c r="DA121" s="379"/>
      <c r="DB121" s="379"/>
      <c r="DC121" s="379"/>
      <c r="DD121" s="379"/>
      <c r="DE121" s="379"/>
      <c r="DF121" s="379"/>
      <c r="DG121" s="379"/>
      <c r="DH121" s="379"/>
      <c r="DI121" s="379"/>
      <c r="DJ121" s="379"/>
      <c r="DK121" s="379"/>
      <c r="DL121" s="379"/>
      <c r="DM121" s="379"/>
      <c r="DN121" s="379"/>
      <c r="DO121" s="379"/>
      <c r="DP121" s="379"/>
      <c r="DQ121" s="379"/>
      <c r="DR121" s="379"/>
      <c r="DS121" s="379"/>
      <c r="DT121" s="379"/>
      <c r="DU121" s="379"/>
      <c r="DV121" s="379"/>
      <c r="DW121" s="379"/>
      <c r="DX121" s="379"/>
      <c r="DY121" s="379"/>
      <c r="DZ121" s="379"/>
      <c r="EA121" s="379"/>
      <c r="EB121" s="379"/>
      <c r="EC121" s="379"/>
      <c r="ED121" s="379"/>
      <c r="EE121" s="379"/>
      <c r="EF121" s="379"/>
      <c r="EG121" s="379"/>
      <c r="EH121" s="379"/>
      <c r="EI121" s="379"/>
      <c r="EJ121" s="379"/>
      <c r="EK121" s="379"/>
      <c r="EL121" s="379"/>
      <c r="EM121" s="379"/>
      <c r="EN121" s="379"/>
      <c r="EO121" s="379"/>
      <c r="EP121" s="379"/>
      <c r="EQ121" s="379"/>
      <c r="ER121" s="379"/>
      <c r="ES121" s="379"/>
      <c r="ET121" s="379"/>
      <c r="EU121" s="379"/>
      <c r="EV121" s="379"/>
      <c r="EW121" s="379"/>
      <c r="EX121" s="379"/>
      <c r="EY121" s="379"/>
      <c r="EZ121" s="379"/>
      <c r="FA121" s="379"/>
      <c r="FB121" s="379"/>
      <c r="FC121" s="379"/>
      <c r="FD121" s="379"/>
      <c r="FE121" s="379"/>
      <c r="FF121" s="379"/>
      <c r="FG121" s="379"/>
      <c r="FH121" s="379"/>
      <c r="FI121" s="379"/>
      <c r="FJ121" s="379"/>
      <c r="FK121" s="379"/>
      <c r="FL121" s="379"/>
      <c r="FM121" s="379"/>
      <c r="FN121" s="379"/>
      <c r="FO121" s="379"/>
      <c r="FP121" s="379"/>
      <c r="FQ121" s="379"/>
      <c r="FR121" s="379"/>
      <c r="FS121" s="379"/>
      <c r="FT121" s="379"/>
      <c r="FU121" s="379"/>
      <c r="FV121" s="379"/>
      <c r="FW121" s="379"/>
      <c r="FX121" s="379"/>
      <c r="FY121" s="379"/>
      <c r="FZ121" s="379"/>
      <c r="GA121" s="379"/>
      <c r="GB121" s="379"/>
      <c r="GC121" s="379"/>
      <c r="GD121" s="379"/>
      <c r="GE121" s="379"/>
      <c r="GF121" s="379"/>
      <c r="GG121" s="379"/>
      <c r="GH121" s="379"/>
      <c r="GI121" s="379"/>
      <c r="GJ121" s="379"/>
      <c r="GK121" s="379"/>
      <c r="GL121" s="379"/>
      <c r="GM121" s="379"/>
      <c r="GN121" s="379"/>
      <c r="GO121" s="379"/>
      <c r="GP121" s="379"/>
      <c r="GQ121" s="379"/>
      <c r="GR121" s="379"/>
      <c r="GS121" s="379"/>
      <c r="GT121" s="379"/>
      <c r="GU121" s="379"/>
      <c r="GV121" s="379"/>
      <c r="GW121" s="379"/>
      <c r="GX121" s="379"/>
      <c r="GY121" s="379"/>
      <c r="GZ121" s="379"/>
      <c r="HA121" s="379"/>
      <c r="HB121" s="379"/>
      <c r="HC121" s="379"/>
      <c r="HD121" s="379"/>
      <c r="HE121" s="379"/>
      <c r="HF121" s="379"/>
      <c r="HG121" s="379"/>
      <c r="HH121" s="379"/>
      <c r="HI121" s="379"/>
      <c r="HJ121" s="379"/>
      <c r="HK121" s="379"/>
      <c r="HL121" s="379"/>
      <c r="HM121" s="379"/>
      <c r="HN121" s="379"/>
      <c r="HO121" s="379"/>
      <c r="HP121" s="379"/>
      <c r="HQ121" s="379"/>
      <c r="HR121" s="379"/>
      <c r="HS121" s="379"/>
      <c r="HT121" s="379"/>
      <c r="HU121" s="379"/>
      <c r="HV121" s="379"/>
      <c r="HW121" s="379"/>
      <c r="HX121" s="379"/>
      <c r="HY121" s="379"/>
      <c r="HZ121" s="379"/>
      <c r="IA121" s="379"/>
      <c r="IB121" s="379"/>
      <c r="IC121" s="379"/>
      <c r="ID121" s="379"/>
      <c r="IE121" s="379"/>
      <c r="IF121" s="379"/>
      <c r="IG121" s="379"/>
      <c r="IH121" s="379"/>
      <c r="II121" s="379"/>
      <c r="IJ121" s="379"/>
      <c r="IK121" s="379"/>
      <c r="IL121" s="379"/>
      <c r="IM121" s="379"/>
      <c r="IN121" s="379"/>
      <c r="IO121" s="379"/>
      <c r="IP121" s="379"/>
      <c r="IQ121" s="379"/>
      <c r="IR121" s="379"/>
      <c r="IS121" s="379"/>
      <c r="IT121" s="379"/>
      <c r="IU121" s="379"/>
    </row>
    <row r="122" spans="1:255" s="305"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c r="BB122" s="379"/>
      <c r="BC122" s="379"/>
      <c r="BD122" s="379"/>
      <c r="BE122" s="379"/>
      <c r="BF122" s="379"/>
      <c r="BG122" s="379"/>
      <c r="BH122" s="379"/>
      <c r="BI122" s="379"/>
      <c r="BJ122" s="379"/>
      <c r="BK122" s="379"/>
      <c r="BL122" s="379"/>
      <c r="BM122" s="379"/>
      <c r="BN122" s="379"/>
      <c r="BO122" s="379"/>
      <c r="BP122" s="379"/>
      <c r="BQ122" s="379"/>
      <c r="BR122" s="379"/>
      <c r="BS122" s="379"/>
      <c r="BT122" s="379"/>
      <c r="BU122" s="379"/>
      <c r="BV122" s="379"/>
      <c r="BW122" s="379"/>
      <c r="BX122" s="379"/>
      <c r="BY122" s="379"/>
      <c r="BZ122" s="379"/>
      <c r="CA122" s="379"/>
      <c r="CB122" s="379"/>
      <c r="CC122" s="379"/>
      <c r="CD122" s="379"/>
      <c r="CE122" s="379"/>
      <c r="CF122" s="379"/>
      <c r="CG122" s="379"/>
      <c r="CH122" s="379"/>
      <c r="CI122" s="379"/>
      <c r="CJ122" s="379"/>
      <c r="CK122" s="379"/>
      <c r="CL122" s="379"/>
      <c r="CM122" s="379"/>
      <c r="CN122" s="379"/>
      <c r="CO122" s="379"/>
      <c r="CP122" s="379"/>
      <c r="CQ122" s="379"/>
      <c r="CR122" s="379"/>
      <c r="CS122" s="379"/>
      <c r="CT122" s="379"/>
      <c r="CU122" s="379"/>
      <c r="CV122" s="379"/>
      <c r="CW122" s="379"/>
      <c r="CX122" s="379"/>
      <c r="CY122" s="379"/>
      <c r="CZ122" s="379"/>
      <c r="DA122" s="379"/>
      <c r="DB122" s="379"/>
      <c r="DC122" s="379"/>
      <c r="DD122" s="379"/>
      <c r="DE122" s="379"/>
      <c r="DF122" s="379"/>
      <c r="DG122" s="379"/>
      <c r="DH122" s="379"/>
      <c r="DI122" s="379"/>
      <c r="DJ122" s="379"/>
      <c r="DK122" s="379"/>
      <c r="DL122" s="379"/>
      <c r="DM122" s="379"/>
      <c r="DN122" s="379"/>
      <c r="DO122" s="379"/>
      <c r="DP122" s="379"/>
      <c r="DQ122" s="379"/>
      <c r="DR122" s="379"/>
      <c r="DS122" s="379"/>
      <c r="DT122" s="379"/>
      <c r="DU122" s="379"/>
      <c r="DV122" s="379"/>
      <c r="DW122" s="379"/>
      <c r="DX122" s="379"/>
      <c r="DY122" s="379"/>
      <c r="DZ122" s="379"/>
      <c r="EA122" s="379"/>
      <c r="EB122" s="379"/>
      <c r="EC122" s="379"/>
      <c r="ED122" s="379"/>
      <c r="EE122" s="379"/>
      <c r="EF122" s="379"/>
      <c r="EG122" s="379"/>
      <c r="EH122" s="379"/>
      <c r="EI122" s="379"/>
      <c r="EJ122" s="379"/>
      <c r="EK122" s="379"/>
      <c r="EL122" s="379"/>
      <c r="EM122" s="379"/>
      <c r="EN122" s="379"/>
      <c r="EO122" s="379"/>
      <c r="EP122" s="379"/>
      <c r="EQ122" s="379"/>
      <c r="ER122" s="379"/>
      <c r="ES122" s="379"/>
      <c r="ET122" s="379"/>
      <c r="EU122" s="379"/>
      <c r="EV122" s="379"/>
      <c r="EW122" s="379"/>
      <c r="EX122" s="379"/>
      <c r="EY122" s="379"/>
      <c r="EZ122" s="379"/>
      <c r="FA122" s="379"/>
      <c r="FB122" s="379"/>
      <c r="FC122" s="379"/>
      <c r="FD122" s="379"/>
      <c r="FE122" s="379"/>
      <c r="FF122" s="379"/>
      <c r="FG122" s="379"/>
      <c r="FH122" s="379"/>
      <c r="FI122" s="379"/>
      <c r="FJ122" s="379"/>
      <c r="FK122" s="379"/>
      <c r="FL122" s="379"/>
      <c r="FM122" s="379"/>
      <c r="FN122" s="379"/>
      <c r="FO122" s="379"/>
      <c r="FP122" s="379"/>
      <c r="FQ122" s="379"/>
      <c r="FR122" s="379"/>
      <c r="FS122" s="379"/>
      <c r="FT122" s="379"/>
      <c r="FU122" s="379"/>
      <c r="FV122" s="379"/>
      <c r="FW122" s="379"/>
      <c r="FX122" s="379"/>
      <c r="FY122" s="379"/>
      <c r="FZ122" s="379"/>
      <c r="GA122" s="379"/>
      <c r="GB122" s="379"/>
      <c r="GC122" s="379"/>
      <c r="GD122" s="379"/>
      <c r="GE122" s="379"/>
      <c r="GF122" s="379"/>
      <c r="GG122" s="379"/>
      <c r="GH122" s="379"/>
      <c r="GI122" s="379"/>
      <c r="GJ122" s="379"/>
      <c r="GK122" s="379"/>
      <c r="GL122" s="379"/>
      <c r="GM122" s="379"/>
      <c r="GN122" s="379"/>
      <c r="GO122" s="379"/>
      <c r="GP122" s="379"/>
      <c r="GQ122" s="379"/>
      <c r="GR122" s="379"/>
      <c r="GS122" s="379"/>
      <c r="GT122" s="379"/>
      <c r="GU122" s="379"/>
      <c r="GV122" s="379"/>
      <c r="GW122" s="379"/>
      <c r="GX122" s="379"/>
      <c r="GY122" s="379"/>
      <c r="GZ122" s="379"/>
      <c r="HA122" s="379"/>
      <c r="HB122" s="379"/>
      <c r="HC122" s="379"/>
      <c r="HD122" s="379"/>
      <c r="HE122" s="379"/>
      <c r="HF122" s="379"/>
      <c r="HG122" s="379"/>
      <c r="HH122" s="379"/>
      <c r="HI122" s="379"/>
      <c r="HJ122" s="379"/>
      <c r="HK122" s="379"/>
      <c r="HL122" s="379"/>
      <c r="HM122" s="379"/>
      <c r="HN122" s="379"/>
      <c r="HO122" s="379"/>
      <c r="HP122" s="379"/>
      <c r="HQ122" s="379"/>
      <c r="HR122" s="379"/>
      <c r="HS122" s="379"/>
      <c r="HT122" s="379"/>
      <c r="HU122" s="379"/>
      <c r="HV122" s="379"/>
      <c r="HW122" s="379"/>
      <c r="HX122" s="379"/>
      <c r="HY122" s="379"/>
      <c r="HZ122" s="379"/>
      <c r="IA122" s="379"/>
      <c r="IB122" s="379"/>
      <c r="IC122" s="379"/>
      <c r="ID122" s="379"/>
      <c r="IE122" s="379"/>
      <c r="IF122" s="379"/>
      <c r="IG122" s="379"/>
      <c r="IH122" s="379"/>
      <c r="II122" s="379"/>
      <c r="IJ122" s="379"/>
      <c r="IK122" s="379"/>
      <c r="IL122" s="379"/>
      <c r="IM122" s="379"/>
      <c r="IN122" s="379"/>
      <c r="IO122" s="379"/>
      <c r="IP122" s="379"/>
      <c r="IQ122" s="379"/>
      <c r="IR122" s="379"/>
      <c r="IS122" s="379"/>
      <c r="IT122" s="379"/>
      <c r="IU122" s="379"/>
    </row>
    <row r="123" spans="1:255" s="305"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c r="BB123" s="379"/>
      <c r="BC123" s="379"/>
      <c r="BD123" s="379"/>
      <c r="BE123" s="379"/>
      <c r="BF123" s="379"/>
      <c r="BG123" s="379"/>
      <c r="BH123" s="379"/>
      <c r="BI123" s="379"/>
      <c r="BJ123" s="379"/>
      <c r="BK123" s="379"/>
      <c r="BL123" s="379"/>
      <c r="BM123" s="379"/>
      <c r="BN123" s="379"/>
      <c r="BO123" s="379"/>
      <c r="BP123" s="379"/>
      <c r="BQ123" s="379"/>
      <c r="BR123" s="379"/>
      <c r="BS123" s="379"/>
      <c r="BT123" s="379"/>
      <c r="BU123" s="379"/>
      <c r="BV123" s="379"/>
      <c r="BW123" s="379"/>
      <c r="BX123" s="379"/>
      <c r="BY123" s="379"/>
      <c r="BZ123" s="379"/>
      <c r="CA123" s="379"/>
      <c r="CB123" s="379"/>
      <c r="CC123" s="379"/>
      <c r="CD123" s="379"/>
      <c r="CE123" s="379"/>
      <c r="CF123" s="379"/>
      <c r="CG123" s="379"/>
      <c r="CH123" s="379"/>
      <c r="CI123" s="379"/>
      <c r="CJ123" s="379"/>
      <c r="CK123" s="379"/>
      <c r="CL123" s="379"/>
      <c r="CM123" s="379"/>
      <c r="CN123" s="379"/>
      <c r="CO123" s="379"/>
      <c r="CP123" s="379"/>
      <c r="CQ123" s="379"/>
      <c r="CR123" s="379"/>
      <c r="CS123" s="379"/>
      <c r="CT123" s="379"/>
      <c r="CU123" s="379"/>
      <c r="CV123" s="379"/>
      <c r="CW123" s="379"/>
      <c r="CX123" s="379"/>
      <c r="CY123" s="379"/>
      <c r="CZ123" s="379"/>
      <c r="DA123" s="379"/>
      <c r="DB123" s="379"/>
      <c r="DC123" s="379"/>
      <c r="DD123" s="379"/>
      <c r="DE123" s="379"/>
      <c r="DF123" s="379"/>
      <c r="DG123" s="379"/>
      <c r="DH123" s="379"/>
      <c r="DI123" s="379"/>
      <c r="DJ123" s="379"/>
      <c r="DK123" s="379"/>
      <c r="DL123" s="379"/>
      <c r="DM123" s="379"/>
      <c r="DN123" s="379"/>
      <c r="DO123" s="379"/>
      <c r="DP123" s="379"/>
      <c r="DQ123" s="379"/>
      <c r="DR123" s="379"/>
      <c r="DS123" s="379"/>
      <c r="DT123" s="379"/>
      <c r="DU123" s="379"/>
      <c r="DV123" s="379"/>
      <c r="DW123" s="379"/>
      <c r="DX123" s="379"/>
      <c r="DY123" s="379"/>
      <c r="DZ123" s="379"/>
      <c r="EA123" s="379"/>
      <c r="EB123" s="379"/>
      <c r="EC123" s="379"/>
      <c r="ED123" s="379"/>
      <c r="EE123" s="379"/>
      <c r="EF123" s="379"/>
      <c r="EG123" s="379"/>
      <c r="EH123" s="379"/>
      <c r="EI123" s="379"/>
      <c r="EJ123" s="379"/>
      <c r="EK123" s="379"/>
      <c r="EL123" s="379"/>
      <c r="EM123" s="379"/>
      <c r="EN123" s="379"/>
      <c r="EO123" s="379"/>
      <c r="EP123" s="379"/>
      <c r="EQ123" s="379"/>
      <c r="ER123" s="379"/>
      <c r="ES123" s="379"/>
      <c r="ET123" s="379"/>
      <c r="EU123" s="379"/>
      <c r="EV123" s="379"/>
      <c r="EW123" s="379"/>
      <c r="EX123" s="379"/>
      <c r="EY123" s="379"/>
      <c r="EZ123" s="379"/>
      <c r="FA123" s="379"/>
      <c r="FB123" s="379"/>
      <c r="FC123" s="379"/>
      <c r="FD123" s="379"/>
      <c r="FE123" s="379"/>
      <c r="FF123" s="379"/>
      <c r="FG123" s="379"/>
      <c r="FH123" s="379"/>
      <c r="FI123" s="379"/>
      <c r="FJ123" s="379"/>
      <c r="FK123" s="379"/>
      <c r="FL123" s="379"/>
      <c r="FM123" s="379"/>
      <c r="FN123" s="379"/>
      <c r="FO123" s="379"/>
      <c r="FP123" s="379"/>
      <c r="FQ123" s="379"/>
      <c r="FR123" s="379"/>
      <c r="FS123" s="379"/>
      <c r="FT123" s="379"/>
      <c r="FU123" s="379"/>
      <c r="FV123" s="379"/>
      <c r="FW123" s="379"/>
      <c r="FX123" s="379"/>
      <c r="FY123" s="379"/>
      <c r="FZ123" s="379"/>
      <c r="GA123" s="379"/>
      <c r="GB123" s="379"/>
      <c r="GC123" s="379"/>
      <c r="GD123" s="379"/>
      <c r="GE123" s="379"/>
      <c r="GF123" s="379"/>
      <c r="GG123" s="379"/>
      <c r="GH123" s="379"/>
      <c r="GI123" s="379"/>
      <c r="GJ123" s="379"/>
      <c r="GK123" s="379"/>
      <c r="GL123" s="379"/>
      <c r="GM123" s="379"/>
      <c r="GN123" s="379"/>
      <c r="GO123" s="379"/>
      <c r="GP123" s="379"/>
      <c r="GQ123" s="379"/>
      <c r="GR123" s="379"/>
      <c r="GS123" s="379"/>
      <c r="GT123" s="379"/>
      <c r="GU123" s="379"/>
      <c r="GV123" s="379"/>
      <c r="GW123" s="379"/>
      <c r="GX123" s="379"/>
      <c r="GY123" s="379"/>
      <c r="GZ123" s="379"/>
      <c r="HA123" s="379"/>
      <c r="HB123" s="379"/>
      <c r="HC123" s="379"/>
      <c r="HD123" s="379"/>
      <c r="HE123" s="379"/>
      <c r="HF123" s="379"/>
      <c r="HG123" s="379"/>
      <c r="HH123" s="379"/>
      <c r="HI123" s="379"/>
      <c r="HJ123" s="379"/>
      <c r="HK123" s="379"/>
      <c r="HL123" s="379"/>
      <c r="HM123" s="379"/>
      <c r="HN123" s="379"/>
      <c r="HO123" s="379"/>
      <c r="HP123" s="379"/>
      <c r="HQ123" s="379"/>
      <c r="HR123" s="379"/>
      <c r="HS123" s="379"/>
      <c r="HT123" s="379"/>
      <c r="HU123" s="379"/>
      <c r="HV123" s="379"/>
      <c r="HW123" s="379"/>
      <c r="HX123" s="379"/>
      <c r="HY123" s="379"/>
      <c r="HZ123" s="379"/>
      <c r="IA123" s="379"/>
      <c r="IB123" s="379"/>
      <c r="IC123" s="379"/>
      <c r="ID123" s="379"/>
      <c r="IE123" s="379"/>
      <c r="IF123" s="379"/>
      <c r="IG123" s="379"/>
      <c r="IH123" s="379"/>
      <c r="II123" s="379"/>
      <c r="IJ123" s="379"/>
      <c r="IK123" s="379"/>
      <c r="IL123" s="379"/>
      <c r="IM123" s="379"/>
      <c r="IN123" s="379"/>
      <c r="IO123" s="379"/>
      <c r="IP123" s="379"/>
      <c r="IQ123" s="379"/>
      <c r="IR123" s="379"/>
      <c r="IS123" s="379"/>
      <c r="IT123" s="379"/>
      <c r="IU123" s="379"/>
    </row>
    <row r="124" spans="1:255" s="306" customFormat="1" ht="31.5" collapsed="1">
      <c r="A124" s="243"/>
      <c r="B124" s="341" t="s">
        <v>384</v>
      </c>
      <c r="C124" s="335" t="s">
        <v>475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384"/>
      <c r="U124" s="384"/>
      <c r="V124" s="384"/>
      <c r="W124" s="384"/>
      <c r="X124" s="384"/>
      <c r="Y124" s="384"/>
      <c r="Z124" s="384"/>
      <c r="AA124" s="384"/>
      <c r="AB124" s="384"/>
      <c r="AC124" s="384"/>
      <c r="AD124" s="384"/>
      <c r="AE124" s="384"/>
      <c r="AF124" s="384"/>
      <c r="AG124" s="384"/>
      <c r="AH124" s="384"/>
      <c r="AI124" s="384"/>
      <c r="AJ124" s="384"/>
      <c r="AK124" s="384"/>
      <c r="AL124" s="384"/>
      <c r="AM124" s="384"/>
      <c r="AN124" s="384"/>
      <c r="AO124" s="384"/>
      <c r="AP124" s="384"/>
      <c r="AQ124" s="384"/>
      <c r="AR124" s="384"/>
      <c r="AS124" s="384"/>
      <c r="AT124" s="384"/>
      <c r="AU124" s="384"/>
      <c r="AV124" s="384"/>
      <c r="AW124" s="384"/>
      <c r="AX124" s="384"/>
      <c r="AY124" s="384"/>
      <c r="AZ124" s="384"/>
      <c r="BA124" s="384"/>
      <c r="BB124" s="384"/>
      <c r="BC124" s="384"/>
      <c r="BD124" s="384"/>
      <c r="BE124" s="384"/>
      <c r="BF124" s="384"/>
      <c r="BG124" s="384"/>
      <c r="BH124" s="384"/>
      <c r="BI124" s="384"/>
      <c r="BJ124" s="384"/>
      <c r="BK124" s="384"/>
      <c r="BL124" s="384"/>
      <c r="BM124" s="384"/>
      <c r="BN124" s="384"/>
      <c r="BO124" s="384"/>
      <c r="BP124" s="384"/>
      <c r="BQ124" s="384"/>
      <c r="BR124" s="384"/>
      <c r="BS124" s="384"/>
      <c r="BT124" s="384"/>
      <c r="BU124" s="384"/>
      <c r="BV124" s="384"/>
      <c r="BW124" s="384"/>
      <c r="BX124" s="384"/>
      <c r="BY124" s="384"/>
      <c r="BZ124" s="384"/>
      <c r="CA124" s="384"/>
      <c r="CB124" s="384"/>
      <c r="CC124" s="384"/>
      <c r="CD124" s="384"/>
      <c r="CE124" s="384"/>
      <c r="CF124" s="384"/>
      <c r="CG124" s="384"/>
      <c r="CH124" s="384"/>
      <c r="CI124" s="384"/>
      <c r="CJ124" s="384"/>
      <c r="CK124" s="384"/>
      <c r="CL124" s="384"/>
      <c r="CM124" s="384"/>
      <c r="CN124" s="384"/>
      <c r="CO124" s="384"/>
      <c r="CP124" s="384"/>
      <c r="CQ124" s="384"/>
      <c r="CR124" s="384"/>
      <c r="CS124" s="384"/>
      <c r="CT124" s="384"/>
      <c r="CU124" s="384"/>
      <c r="CV124" s="384"/>
      <c r="CW124" s="384"/>
      <c r="CX124" s="384"/>
      <c r="CY124" s="384"/>
      <c r="CZ124" s="384"/>
      <c r="DA124" s="384"/>
      <c r="DB124" s="384"/>
      <c r="DC124" s="384"/>
      <c r="DD124" s="384"/>
      <c r="DE124" s="384"/>
      <c r="DF124" s="384"/>
      <c r="DG124" s="384"/>
      <c r="DH124" s="384"/>
      <c r="DI124" s="384"/>
      <c r="DJ124" s="384"/>
      <c r="DK124" s="384"/>
      <c r="DL124" s="384"/>
      <c r="DM124" s="384"/>
      <c r="DN124" s="384"/>
      <c r="DO124" s="384"/>
      <c r="DP124" s="384"/>
      <c r="DQ124" s="384"/>
      <c r="DR124" s="384"/>
      <c r="DS124" s="384"/>
      <c r="DT124" s="384"/>
      <c r="DU124" s="384"/>
      <c r="DV124" s="384"/>
      <c r="DW124" s="384"/>
      <c r="DX124" s="384"/>
      <c r="DY124" s="384"/>
      <c r="DZ124" s="384"/>
      <c r="EA124" s="384"/>
      <c r="EB124" s="384"/>
      <c r="EC124" s="384"/>
      <c r="ED124" s="384"/>
      <c r="EE124" s="384"/>
      <c r="EF124" s="384"/>
      <c r="EG124" s="384"/>
      <c r="EH124" s="384"/>
      <c r="EI124" s="384"/>
      <c r="EJ124" s="384"/>
      <c r="EK124" s="384"/>
      <c r="EL124" s="384"/>
      <c r="EM124" s="384"/>
      <c r="EN124" s="384"/>
      <c r="EO124" s="384"/>
      <c r="EP124" s="384"/>
      <c r="EQ124" s="384"/>
      <c r="ER124" s="384"/>
      <c r="ES124" s="384"/>
      <c r="ET124" s="384"/>
      <c r="EU124" s="384"/>
      <c r="EV124" s="384"/>
      <c r="EW124" s="384"/>
      <c r="EX124" s="384"/>
      <c r="EY124" s="384"/>
      <c r="EZ124" s="384"/>
      <c r="FA124" s="384"/>
      <c r="FB124" s="384"/>
      <c r="FC124" s="384"/>
      <c r="FD124" s="384"/>
      <c r="FE124" s="384"/>
      <c r="FF124" s="384"/>
      <c r="FG124" s="384"/>
      <c r="FH124" s="384"/>
      <c r="FI124" s="384"/>
      <c r="FJ124" s="384"/>
      <c r="FK124" s="384"/>
      <c r="FL124" s="384"/>
      <c r="FM124" s="384"/>
      <c r="FN124" s="384"/>
      <c r="FO124" s="384"/>
      <c r="FP124" s="384"/>
      <c r="FQ124" s="384"/>
      <c r="FR124" s="384"/>
      <c r="FS124" s="384"/>
      <c r="FT124" s="384"/>
      <c r="FU124" s="384"/>
      <c r="FV124" s="384"/>
      <c r="FW124" s="384"/>
      <c r="FX124" s="384"/>
      <c r="FY124" s="384"/>
      <c r="FZ124" s="384"/>
      <c r="GA124" s="384"/>
      <c r="GB124" s="384"/>
      <c r="GC124" s="384"/>
      <c r="GD124" s="384"/>
      <c r="GE124" s="384"/>
      <c r="GF124" s="384"/>
      <c r="GG124" s="384"/>
      <c r="GH124" s="384"/>
      <c r="GI124" s="384"/>
      <c r="GJ124" s="384"/>
      <c r="GK124" s="384"/>
      <c r="GL124" s="384"/>
      <c r="GM124" s="384"/>
      <c r="GN124" s="384"/>
      <c r="GO124" s="384"/>
      <c r="GP124" s="384"/>
      <c r="GQ124" s="384"/>
      <c r="GR124" s="384"/>
      <c r="GS124" s="384"/>
      <c r="GT124" s="384"/>
      <c r="GU124" s="384"/>
      <c r="GV124" s="384"/>
      <c r="GW124" s="384"/>
      <c r="GX124" s="384"/>
      <c r="GY124" s="384"/>
      <c r="GZ124" s="384"/>
      <c r="HA124" s="384"/>
      <c r="HB124" s="384"/>
      <c r="HC124" s="384"/>
      <c r="HD124" s="384"/>
      <c r="HE124" s="384"/>
      <c r="HF124" s="384"/>
      <c r="HG124" s="384"/>
      <c r="HH124" s="384"/>
      <c r="HI124" s="384"/>
      <c r="HJ124" s="384"/>
      <c r="HK124" s="384"/>
      <c r="HL124" s="384"/>
      <c r="HM124" s="384"/>
      <c r="HN124" s="384"/>
      <c r="HO124" s="384"/>
      <c r="HP124" s="384"/>
      <c r="HQ124" s="384"/>
      <c r="HR124" s="384"/>
      <c r="HS124" s="384"/>
      <c r="HT124" s="384"/>
      <c r="HU124" s="384"/>
      <c r="HV124" s="384"/>
      <c r="HW124" s="384"/>
      <c r="HX124" s="384"/>
      <c r="HY124" s="384"/>
      <c r="HZ124" s="384"/>
      <c r="IA124" s="384"/>
      <c r="IB124" s="384"/>
      <c r="IC124" s="384"/>
      <c r="ID124" s="384"/>
      <c r="IE124" s="384"/>
      <c r="IF124" s="384"/>
      <c r="IG124" s="384"/>
      <c r="IH124" s="384"/>
      <c r="II124" s="384"/>
      <c r="IJ124" s="384"/>
      <c r="IK124" s="384"/>
      <c r="IL124" s="384"/>
      <c r="IM124" s="384"/>
      <c r="IN124" s="384"/>
      <c r="IO124" s="384"/>
      <c r="IP124" s="384"/>
      <c r="IQ124" s="384"/>
      <c r="IR124" s="384"/>
      <c r="IS124" s="384"/>
      <c r="IT124" s="384"/>
      <c r="IU124" s="384"/>
    </row>
    <row r="125" spans="1:255"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c r="BG125" s="385"/>
      <c r="BH125" s="385"/>
      <c r="BI125" s="385"/>
      <c r="BJ125" s="385"/>
      <c r="BK125" s="385"/>
      <c r="BL125" s="385"/>
      <c r="BM125" s="385"/>
      <c r="BN125" s="385"/>
      <c r="BO125" s="385"/>
      <c r="BP125" s="385"/>
      <c r="BQ125" s="385"/>
      <c r="BR125" s="385"/>
      <c r="BS125" s="385"/>
      <c r="BT125" s="385"/>
      <c r="BU125" s="385"/>
      <c r="BV125" s="385"/>
      <c r="BW125" s="385"/>
      <c r="BX125" s="385"/>
      <c r="BY125" s="385"/>
      <c r="BZ125" s="385"/>
      <c r="CA125" s="385"/>
      <c r="CB125" s="385"/>
      <c r="CC125" s="385"/>
      <c r="CD125" s="385"/>
      <c r="CE125" s="385"/>
      <c r="CF125" s="385"/>
      <c r="CG125" s="385"/>
      <c r="CH125" s="385"/>
      <c r="CI125" s="385"/>
      <c r="CJ125" s="385"/>
      <c r="CK125" s="385"/>
      <c r="CL125" s="385"/>
      <c r="CM125" s="385"/>
      <c r="CN125" s="385"/>
      <c r="CO125" s="385"/>
      <c r="CP125" s="385"/>
      <c r="CQ125" s="385"/>
      <c r="CR125" s="385"/>
      <c r="CS125" s="385"/>
      <c r="CT125" s="385"/>
      <c r="CU125" s="385"/>
      <c r="CV125" s="385"/>
      <c r="CW125" s="385"/>
      <c r="CX125" s="385"/>
      <c r="CY125" s="385"/>
      <c r="CZ125" s="385"/>
      <c r="DA125" s="385"/>
      <c r="DB125" s="385"/>
      <c r="DC125" s="385"/>
      <c r="DD125" s="385"/>
      <c r="DE125" s="385"/>
      <c r="DF125" s="385"/>
      <c r="DG125" s="385"/>
      <c r="DH125" s="385"/>
      <c r="DI125" s="385"/>
      <c r="DJ125" s="385"/>
      <c r="DK125" s="385"/>
      <c r="DL125" s="385"/>
      <c r="DM125" s="385"/>
      <c r="DN125" s="385"/>
      <c r="DO125" s="385"/>
      <c r="DP125" s="385"/>
      <c r="DQ125" s="385"/>
      <c r="DR125" s="385"/>
      <c r="DS125" s="385"/>
      <c r="DT125" s="385"/>
      <c r="DU125" s="385"/>
      <c r="DV125" s="385"/>
      <c r="DW125" s="385"/>
      <c r="DX125" s="385"/>
      <c r="DY125" s="385"/>
      <c r="DZ125" s="385"/>
      <c r="EA125" s="385"/>
      <c r="EB125" s="385"/>
      <c r="EC125" s="385"/>
      <c r="ED125" s="385"/>
      <c r="EE125" s="385"/>
      <c r="EF125" s="385"/>
      <c r="EG125" s="385"/>
      <c r="EH125" s="385"/>
      <c r="EI125" s="385"/>
      <c r="EJ125" s="385"/>
      <c r="EK125" s="385"/>
      <c r="EL125" s="385"/>
      <c r="EM125" s="385"/>
      <c r="EN125" s="385"/>
      <c r="EO125" s="385"/>
      <c r="EP125" s="385"/>
      <c r="EQ125" s="385"/>
      <c r="ER125" s="385"/>
      <c r="ES125" s="385"/>
      <c r="ET125" s="385"/>
      <c r="EU125" s="385"/>
      <c r="EV125" s="385"/>
      <c r="EW125" s="385"/>
      <c r="EX125" s="385"/>
      <c r="EY125" s="385"/>
      <c r="EZ125" s="385"/>
      <c r="FA125" s="385"/>
      <c r="FB125" s="385"/>
      <c r="FC125" s="385"/>
      <c r="FD125" s="385"/>
      <c r="FE125" s="385"/>
      <c r="FF125" s="385"/>
      <c r="FG125" s="385"/>
      <c r="FH125" s="385"/>
      <c r="FI125" s="385"/>
      <c r="FJ125" s="385"/>
      <c r="FK125" s="385"/>
      <c r="FL125" s="385"/>
      <c r="FM125" s="385"/>
      <c r="FN125" s="385"/>
      <c r="FO125" s="385"/>
      <c r="FP125" s="385"/>
      <c r="FQ125" s="385"/>
      <c r="FR125" s="385"/>
      <c r="FS125" s="385"/>
      <c r="FT125" s="385"/>
      <c r="FU125" s="385"/>
      <c r="FV125" s="385"/>
      <c r="FW125" s="385"/>
      <c r="FX125" s="385"/>
      <c r="FY125" s="385"/>
      <c r="FZ125" s="385"/>
      <c r="GA125" s="385"/>
      <c r="GB125" s="385"/>
      <c r="GC125" s="385"/>
      <c r="GD125" s="385"/>
      <c r="GE125" s="385"/>
      <c r="GF125" s="385"/>
      <c r="GG125" s="385"/>
      <c r="GH125" s="385"/>
      <c r="GI125" s="385"/>
      <c r="GJ125" s="385"/>
      <c r="GK125" s="385"/>
      <c r="GL125" s="385"/>
      <c r="GM125" s="385"/>
      <c r="GN125" s="385"/>
      <c r="GO125" s="385"/>
      <c r="GP125" s="385"/>
      <c r="GQ125" s="385"/>
      <c r="GR125" s="385"/>
      <c r="GS125" s="385"/>
      <c r="GT125" s="385"/>
      <c r="GU125" s="385"/>
      <c r="GV125" s="385"/>
      <c r="GW125" s="385"/>
      <c r="GX125" s="385"/>
      <c r="GY125" s="385"/>
      <c r="GZ125" s="385"/>
      <c r="HA125" s="385"/>
      <c r="HB125" s="385"/>
      <c r="HC125" s="385"/>
      <c r="HD125" s="385"/>
      <c r="HE125" s="385"/>
      <c r="HF125" s="385"/>
      <c r="HG125" s="385"/>
      <c r="HH125" s="385"/>
      <c r="HI125" s="385"/>
      <c r="HJ125" s="385"/>
      <c r="HK125" s="385"/>
      <c r="HL125" s="385"/>
      <c r="HM125" s="385"/>
      <c r="HN125" s="385"/>
      <c r="HO125" s="385"/>
      <c r="HP125" s="385"/>
      <c r="HQ125" s="385"/>
      <c r="HR125" s="385"/>
      <c r="HS125" s="385"/>
      <c r="HT125" s="385"/>
      <c r="HU125" s="385"/>
      <c r="HV125" s="385"/>
      <c r="HW125" s="385"/>
      <c r="HX125" s="385"/>
      <c r="HY125" s="385"/>
      <c r="HZ125" s="385"/>
      <c r="IA125" s="385"/>
      <c r="IB125" s="385"/>
      <c r="IC125" s="385"/>
      <c r="ID125" s="385"/>
      <c r="IE125" s="385"/>
      <c r="IF125" s="385"/>
      <c r="IG125" s="385"/>
      <c r="IH125" s="385"/>
      <c r="II125" s="385"/>
      <c r="IJ125" s="385"/>
      <c r="IK125" s="385"/>
      <c r="IL125" s="385"/>
      <c r="IM125" s="385"/>
      <c r="IN125" s="385"/>
      <c r="IO125" s="385"/>
      <c r="IP125" s="385"/>
      <c r="IQ125" s="385"/>
      <c r="IR125" s="385"/>
      <c r="IS125" s="385"/>
      <c r="IT125" s="385"/>
      <c r="IU125" s="385"/>
    </row>
    <row r="126" spans="1:255" s="305" customFormat="1" ht="140.25" hidden="1" customHeight="1" outlineLevel="2">
      <c r="A126" s="178"/>
      <c r="B126" s="4"/>
      <c r="C126" s="337" t="s">
        <v>918</v>
      </c>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c r="BB126" s="379"/>
      <c r="BC126" s="379"/>
      <c r="BD126" s="379"/>
      <c r="BE126" s="379"/>
      <c r="BF126" s="379"/>
      <c r="BG126" s="379"/>
      <c r="BH126" s="379"/>
      <c r="BI126" s="379"/>
      <c r="BJ126" s="379"/>
      <c r="BK126" s="379"/>
      <c r="BL126" s="379"/>
      <c r="BM126" s="379"/>
      <c r="BN126" s="379"/>
      <c r="BO126" s="379"/>
      <c r="BP126" s="379"/>
      <c r="BQ126" s="379"/>
      <c r="BR126" s="379"/>
      <c r="BS126" s="379"/>
      <c r="BT126" s="379"/>
      <c r="BU126" s="379"/>
      <c r="BV126" s="379"/>
      <c r="BW126" s="379"/>
      <c r="BX126" s="379"/>
      <c r="BY126" s="379"/>
      <c r="BZ126" s="379"/>
      <c r="CA126" s="379"/>
      <c r="CB126" s="379"/>
      <c r="CC126" s="379"/>
      <c r="CD126" s="379"/>
      <c r="CE126" s="379"/>
      <c r="CF126" s="379"/>
      <c r="CG126" s="379"/>
      <c r="CH126" s="379"/>
      <c r="CI126" s="379"/>
      <c r="CJ126" s="379"/>
      <c r="CK126" s="379"/>
      <c r="CL126" s="379"/>
      <c r="CM126" s="379"/>
      <c r="CN126" s="379"/>
      <c r="CO126" s="379"/>
      <c r="CP126" s="379"/>
      <c r="CQ126" s="379"/>
      <c r="CR126" s="379"/>
      <c r="CS126" s="379"/>
      <c r="CT126" s="379"/>
      <c r="CU126" s="379"/>
      <c r="CV126" s="379"/>
      <c r="CW126" s="379"/>
      <c r="CX126" s="379"/>
      <c r="CY126" s="379"/>
      <c r="CZ126" s="379"/>
      <c r="DA126" s="379"/>
      <c r="DB126" s="379"/>
      <c r="DC126" s="379"/>
      <c r="DD126" s="379"/>
      <c r="DE126" s="379"/>
      <c r="DF126" s="379"/>
      <c r="DG126" s="379"/>
      <c r="DH126" s="379"/>
      <c r="DI126" s="379"/>
      <c r="DJ126" s="379"/>
      <c r="DK126" s="379"/>
      <c r="DL126" s="379"/>
      <c r="DM126" s="379"/>
      <c r="DN126" s="379"/>
      <c r="DO126" s="379"/>
      <c r="DP126" s="379"/>
      <c r="DQ126" s="379"/>
      <c r="DR126" s="379"/>
      <c r="DS126" s="379"/>
      <c r="DT126" s="379"/>
      <c r="DU126" s="379"/>
      <c r="DV126" s="379"/>
      <c r="DW126" s="379"/>
      <c r="DX126" s="379"/>
      <c r="DY126" s="379"/>
      <c r="DZ126" s="379"/>
      <c r="EA126" s="379"/>
      <c r="EB126" s="379"/>
      <c r="EC126" s="379"/>
      <c r="ED126" s="379"/>
      <c r="EE126" s="379"/>
      <c r="EF126" s="379"/>
      <c r="EG126" s="379"/>
      <c r="EH126" s="379"/>
      <c r="EI126" s="379"/>
      <c r="EJ126" s="379"/>
      <c r="EK126" s="379"/>
      <c r="EL126" s="379"/>
      <c r="EM126" s="379"/>
      <c r="EN126" s="379"/>
      <c r="EO126" s="379"/>
      <c r="EP126" s="379"/>
      <c r="EQ126" s="379"/>
      <c r="ER126" s="379"/>
      <c r="ES126" s="379"/>
      <c r="ET126" s="379"/>
      <c r="EU126" s="379"/>
      <c r="EV126" s="379"/>
      <c r="EW126" s="379"/>
      <c r="EX126" s="379"/>
      <c r="EY126" s="379"/>
      <c r="EZ126" s="379"/>
      <c r="FA126" s="379"/>
      <c r="FB126" s="379"/>
      <c r="FC126" s="379"/>
      <c r="FD126" s="379"/>
      <c r="FE126" s="379"/>
      <c r="FF126" s="379"/>
      <c r="FG126" s="379"/>
      <c r="FH126" s="379"/>
      <c r="FI126" s="379"/>
      <c r="FJ126" s="379"/>
      <c r="FK126" s="379"/>
      <c r="FL126" s="379"/>
      <c r="FM126" s="379"/>
      <c r="FN126" s="379"/>
      <c r="FO126" s="379"/>
      <c r="FP126" s="379"/>
      <c r="FQ126" s="379"/>
      <c r="FR126" s="379"/>
      <c r="FS126" s="379"/>
      <c r="FT126" s="379"/>
      <c r="FU126" s="379"/>
      <c r="FV126" s="379"/>
      <c r="FW126" s="379"/>
      <c r="FX126" s="379"/>
      <c r="FY126" s="379"/>
      <c r="FZ126" s="379"/>
      <c r="GA126" s="379"/>
      <c r="GB126" s="379"/>
      <c r="GC126" s="379"/>
      <c r="GD126" s="379"/>
      <c r="GE126" s="379"/>
      <c r="GF126" s="379"/>
      <c r="GG126" s="379"/>
      <c r="GH126" s="379"/>
      <c r="GI126" s="379"/>
      <c r="GJ126" s="379"/>
      <c r="GK126" s="379"/>
      <c r="GL126" s="379"/>
      <c r="GM126" s="379"/>
      <c r="GN126" s="379"/>
      <c r="GO126" s="379"/>
      <c r="GP126" s="379"/>
      <c r="GQ126" s="379"/>
      <c r="GR126" s="379"/>
      <c r="GS126" s="379"/>
      <c r="GT126" s="379"/>
      <c r="GU126" s="379"/>
      <c r="GV126" s="379"/>
      <c r="GW126" s="379"/>
      <c r="GX126" s="379"/>
      <c r="GY126" s="379"/>
      <c r="GZ126" s="379"/>
      <c r="HA126" s="379"/>
      <c r="HB126" s="379"/>
      <c r="HC126" s="379"/>
      <c r="HD126" s="379"/>
      <c r="HE126" s="379"/>
      <c r="HF126" s="379"/>
      <c r="HG126" s="379"/>
      <c r="HH126" s="379"/>
      <c r="HI126" s="379"/>
      <c r="HJ126" s="379"/>
      <c r="HK126" s="379"/>
      <c r="HL126" s="379"/>
      <c r="HM126" s="379"/>
      <c r="HN126" s="379"/>
      <c r="HO126" s="379"/>
      <c r="HP126" s="379"/>
      <c r="HQ126" s="379"/>
      <c r="HR126" s="379"/>
      <c r="HS126" s="379"/>
      <c r="HT126" s="379"/>
      <c r="HU126" s="379"/>
      <c r="HV126" s="379"/>
      <c r="HW126" s="379"/>
      <c r="HX126" s="379"/>
      <c r="HY126" s="379"/>
      <c r="HZ126" s="379"/>
      <c r="IA126" s="379"/>
      <c r="IB126" s="379"/>
      <c r="IC126" s="379"/>
      <c r="ID126" s="379"/>
      <c r="IE126" s="379"/>
      <c r="IF126" s="379"/>
      <c r="IG126" s="379"/>
      <c r="IH126" s="379"/>
      <c r="II126" s="379"/>
      <c r="IJ126" s="379"/>
      <c r="IK126" s="379"/>
      <c r="IL126" s="379"/>
      <c r="IM126" s="379"/>
      <c r="IN126" s="379"/>
      <c r="IO126" s="379"/>
      <c r="IP126" s="379"/>
      <c r="IQ126" s="379"/>
      <c r="IR126" s="379"/>
      <c r="IS126" s="379"/>
      <c r="IT126" s="379"/>
      <c r="IU126" s="379"/>
    </row>
    <row r="127" spans="1:255" s="305"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c r="BB127" s="379"/>
      <c r="BC127" s="379"/>
      <c r="BD127" s="379"/>
      <c r="BE127" s="379"/>
      <c r="BF127" s="379"/>
      <c r="BG127" s="379"/>
      <c r="BH127" s="379"/>
      <c r="BI127" s="379"/>
      <c r="BJ127" s="379"/>
      <c r="BK127" s="379"/>
      <c r="BL127" s="379"/>
      <c r="BM127" s="379"/>
      <c r="BN127" s="379"/>
      <c r="BO127" s="379"/>
      <c r="BP127" s="379"/>
      <c r="BQ127" s="379"/>
      <c r="BR127" s="379"/>
      <c r="BS127" s="379"/>
      <c r="BT127" s="379"/>
      <c r="BU127" s="379"/>
      <c r="BV127" s="379"/>
      <c r="BW127" s="379"/>
      <c r="BX127" s="379"/>
      <c r="BY127" s="379"/>
      <c r="BZ127" s="379"/>
      <c r="CA127" s="379"/>
      <c r="CB127" s="379"/>
      <c r="CC127" s="379"/>
      <c r="CD127" s="379"/>
      <c r="CE127" s="379"/>
      <c r="CF127" s="379"/>
      <c r="CG127" s="379"/>
      <c r="CH127" s="379"/>
      <c r="CI127" s="379"/>
      <c r="CJ127" s="379"/>
      <c r="CK127" s="379"/>
      <c r="CL127" s="379"/>
      <c r="CM127" s="379"/>
      <c r="CN127" s="379"/>
      <c r="CO127" s="379"/>
      <c r="CP127" s="379"/>
      <c r="CQ127" s="379"/>
      <c r="CR127" s="379"/>
      <c r="CS127" s="379"/>
      <c r="CT127" s="379"/>
      <c r="CU127" s="379"/>
      <c r="CV127" s="379"/>
      <c r="CW127" s="379"/>
      <c r="CX127" s="379"/>
      <c r="CY127" s="379"/>
      <c r="CZ127" s="379"/>
      <c r="DA127" s="379"/>
      <c r="DB127" s="379"/>
      <c r="DC127" s="379"/>
      <c r="DD127" s="379"/>
      <c r="DE127" s="379"/>
      <c r="DF127" s="379"/>
      <c r="DG127" s="379"/>
      <c r="DH127" s="379"/>
      <c r="DI127" s="379"/>
      <c r="DJ127" s="379"/>
      <c r="DK127" s="379"/>
      <c r="DL127" s="379"/>
      <c r="DM127" s="379"/>
      <c r="DN127" s="379"/>
      <c r="DO127" s="379"/>
      <c r="DP127" s="379"/>
      <c r="DQ127" s="379"/>
      <c r="DR127" s="379"/>
      <c r="DS127" s="379"/>
      <c r="DT127" s="379"/>
      <c r="DU127" s="379"/>
      <c r="DV127" s="379"/>
      <c r="DW127" s="379"/>
      <c r="DX127" s="379"/>
      <c r="DY127" s="379"/>
      <c r="DZ127" s="379"/>
      <c r="EA127" s="379"/>
      <c r="EB127" s="379"/>
      <c r="EC127" s="379"/>
      <c r="ED127" s="379"/>
      <c r="EE127" s="379"/>
      <c r="EF127" s="379"/>
      <c r="EG127" s="379"/>
      <c r="EH127" s="379"/>
      <c r="EI127" s="379"/>
      <c r="EJ127" s="379"/>
      <c r="EK127" s="379"/>
      <c r="EL127" s="379"/>
      <c r="EM127" s="379"/>
      <c r="EN127" s="379"/>
      <c r="EO127" s="379"/>
      <c r="EP127" s="379"/>
      <c r="EQ127" s="379"/>
      <c r="ER127" s="379"/>
      <c r="ES127" s="379"/>
      <c r="ET127" s="379"/>
      <c r="EU127" s="379"/>
      <c r="EV127" s="379"/>
      <c r="EW127" s="379"/>
      <c r="EX127" s="379"/>
      <c r="EY127" s="379"/>
      <c r="EZ127" s="379"/>
      <c r="FA127" s="379"/>
      <c r="FB127" s="379"/>
      <c r="FC127" s="379"/>
      <c r="FD127" s="379"/>
      <c r="FE127" s="379"/>
      <c r="FF127" s="379"/>
      <c r="FG127" s="379"/>
      <c r="FH127" s="379"/>
      <c r="FI127" s="379"/>
      <c r="FJ127" s="379"/>
      <c r="FK127" s="379"/>
      <c r="FL127" s="379"/>
      <c r="FM127" s="379"/>
      <c r="FN127" s="379"/>
      <c r="FO127" s="379"/>
      <c r="FP127" s="379"/>
      <c r="FQ127" s="379"/>
      <c r="FR127" s="379"/>
      <c r="FS127" s="379"/>
      <c r="FT127" s="379"/>
      <c r="FU127" s="379"/>
      <c r="FV127" s="379"/>
      <c r="FW127" s="379"/>
      <c r="FX127" s="379"/>
      <c r="FY127" s="379"/>
      <c r="FZ127" s="379"/>
      <c r="GA127" s="379"/>
      <c r="GB127" s="379"/>
      <c r="GC127" s="379"/>
      <c r="GD127" s="379"/>
      <c r="GE127" s="379"/>
      <c r="GF127" s="379"/>
      <c r="GG127" s="379"/>
      <c r="GH127" s="379"/>
      <c r="GI127" s="379"/>
      <c r="GJ127" s="379"/>
      <c r="GK127" s="379"/>
      <c r="GL127" s="379"/>
      <c r="GM127" s="379"/>
      <c r="GN127" s="379"/>
      <c r="GO127" s="379"/>
      <c r="GP127" s="379"/>
      <c r="GQ127" s="379"/>
      <c r="GR127" s="379"/>
      <c r="GS127" s="379"/>
      <c r="GT127" s="379"/>
      <c r="GU127" s="379"/>
      <c r="GV127" s="379"/>
      <c r="GW127" s="379"/>
      <c r="GX127" s="379"/>
      <c r="GY127" s="379"/>
      <c r="GZ127" s="379"/>
      <c r="HA127" s="379"/>
      <c r="HB127" s="379"/>
      <c r="HC127" s="379"/>
      <c r="HD127" s="379"/>
      <c r="HE127" s="379"/>
      <c r="HF127" s="379"/>
      <c r="HG127" s="379"/>
      <c r="HH127" s="379"/>
      <c r="HI127" s="379"/>
      <c r="HJ127" s="379"/>
      <c r="HK127" s="379"/>
      <c r="HL127" s="379"/>
      <c r="HM127" s="379"/>
      <c r="HN127" s="379"/>
      <c r="HO127" s="379"/>
      <c r="HP127" s="379"/>
      <c r="HQ127" s="379"/>
      <c r="HR127" s="379"/>
      <c r="HS127" s="379"/>
      <c r="HT127" s="379"/>
      <c r="HU127" s="379"/>
      <c r="HV127" s="379"/>
      <c r="HW127" s="379"/>
      <c r="HX127" s="379"/>
      <c r="HY127" s="379"/>
      <c r="HZ127" s="379"/>
      <c r="IA127" s="379"/>
      <c r="IB127" s="379"/>
      <c r="IC127" s="379"/>
      <c r="ID127" s="379"/>
      <c r="IE127" s="379"/>
      <c r="IF127" s="379"/>
      <c r="IG127" s="379"/>
      <c r="IH127" s="379"/>
      <c r="II127" s="379"/>
      <c r="IJ127" s="379"/>
      <c r="IK127" s="379"/>
      <c r="IL127" s="379"/>
      <c r="IM127" s="379"/>
      <c r="IN127" s="379"/>
      <c r="IO127" s="379"/>
      <c r="IP127" s="379"/>
      <c r="IQ127" s="379"/>
      <c r="IR127" s="379"/>
      <c r="IS127" s="379"/>
      <c r="IT127" s="379"/>
      <c r="IU127" s="379"/>
    </row>
    <row r="128" spans="1:255" s="305"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c r="BB128" s="379"/>
      <c r="BC128" s="379"/>
      <c r="BD128" s="379"/>
      <c r="BE128" s="379"/>
      <c r="BF128" s="379"/>
      <c r="BG128" s="379"/>
      <c r="BH128" s="379"/>
      <c r="BI128" s="379"/>
      <c r="BJ128" s="379"/>
      <c r="BK128" s="379"/>
      <c r="BL128" s="379"/>
      <c r="BM128" s="379"/>
      <c r="BN128" s="379"/>
      <c r="BO128" s="379"/>
      <c r="BP128" s="379"/>
      <c r="BQ128" s="379"/>
      <c r="BR128" s="379"/>
      <c r="BS128" s="379"/>
      <c r="BT128" s="379"/>
      <c r="BU128" s="379"/>
      <c r="BV128" s="379"/>
      <c r="BW128" s="379"/>
      <c r="BX128" s="379"/>
      <c r="BY128" s="379"/>
      <c r="BZ128" s="379"/>
      <c r="CA128" s="379"/>
      <c r="CB128" s="379"/>
      <c r="CC128" s="379"/>
      <c r="CD128" s="379"/>
      <c r="CE128" s="379"/>
      <c r="CF128" s="379"/>
      <c r="CG128" s="379"/>
      <c r="CH128" s="379"/>
      <c r="CI128" s="379"/>
      <c r="CJ128" s="379"/>
      <c r="CK128" s="379"/>
      <c r="CL128" s="379"/>
      <c r="CM128" s="379"/>
      <c r="CN128" s="379"/>
      <c r="CO128" s="379"/>
      <c r="CP128" s="379"/>
      <c r="CQ128" s="379"/>
      <c r="CR128" s="379"/>
      <c r="CS128" s="379"/>
      <c r="CT128" s="379"/>
      <c r="CU128" s="379"/>
      <c r="CV128" s="379"/>
      <c r="CW128" s="379"/>
      <c r="CX128" s="379"/>
      <c r="CY128" s="379"/>
      <c r="CZ128" s="379"/>
      <c r="DA128" s="379"/>
      <c r="DB128" s="379"/>
      <c r="DC128" s="379"/>
      <c r="DD128" s="379"/>
      <c r="DE128" s="379"/>
      <c r="DF128" s="379"/>
      <c r="DG128" s="379"/>
      <c r="DH128" s="379"/>
      <c r="DI128" s="379"/>
      <c r="DJ128" s="379"/>
      <c r="DK128" s="379"/>
      <c r="DL128" s="379"/>
      <c r="DM128" s="379"/>
      <c r="DN128" s="379"/>
      <c r="DO128" s="379"/>
      <c r="DP128" s="379"/>
      <c r="DQ128" s="379"/>
      <c r="DR128" s="379"/>
      <c r="DS128" s="379"/>
      <c r="DT128" s="379"/>
      <c r="DU128" s="379"/>
      <c r="DV128" s="379"/>
      <c r="DW128" s="379"/>
      <c r="DX128" s="379"/>
      <c r="DY128" s="379"/>
      <c r="DZ128" s="379"/>
      <c r="EA128" s="379"/>
      <c r="EB128" s="379"/>
      <c r="EC128" s="379"/>
      <c r="ED128" s="379"/>
      <c r="EE128" s="379"/>
      <c r="EF128" s="379"/>
      <c r="EG128" s="379"/>
      <c r="EH128" s="379"/>
      <c r="EI128" s="379"/>
      <c r="EJ128" s="379"/>
      <c r="EK128" s="379"/>
      <c r="EL128" s="379"/>
      <c r="EM128" s="379"/>
      <c r="EN128" s="379"/>
      <c r="EO128" s="379"/>
      <c r="EP128" s="379"/>
      <c r="EQ128" s="379"/>
      <c r="ER128" s="379"/>
      <c r="ES128" s="379"/>
      <c r="ET128" s="379"/>
      <c r="EU128" s="379"/>
      <c r="EV128" s="379"/>
      <c r="EW128" s="379"/>
      <c r="EX128" s="379"/>
      <c r="EY128" s="379"/>
      <c r="EZ128" s="379"/>
      <c r="FA128" s="379"/>
      <c r="FB128" s="379"/>
      <c r="FC128" s="379"/>
      <c r="FD128" s="379"/>
      <c r="FE128" s="379"/>
      <c r="FF128" s="379"/>
      <c r="FG128" s="379"/>
      <c r="FH128" s="379"/>
      <c r="FI128" s="379"/>
      <c r="FJ128" s="379"/>
      <c r="FK128" s="379"/>
      <c r="FL128" s="379"/>
      <c r="FM128" s="379"/>
      <c r="FN128" s="379"/>
      <c r="FO128" s="379"/>
      <c r="FP128" s="379"/>
      <c r="FQ128" s="379"/>
      <c r="FR128" s="379"/>
      <c r="FS128" s="379"/>
      <c r="FT128" s="379"/>
      <c r="FU128" s="379"/>
      <c r="FV128" s="379"/>
      <c r="FW128" s="379"/>
      <c r="FX128" s="379"/>
      <c r="FY128" s="379"/>
      <c r="FZ128" s="379"/>
      <c r="GA128" s="379"/>
      <c r="GB128" s="379"/>
      <c r="GC128" s="379"/>
      <c r="GD128" s="379"/>
      <c r="GE128" s="379"/>
      <c r="GF128" s="379"/>
      <c r="GG128" s="379"/>
      <c r="GH128" s="379"/>
      <c r="GI128" s="379"/>
      <c r="GJ128" s="379"/>
      <c r="GK128" s="379"/>
      <c r="GL128" s="379"/>
      <c r="GM128" s="379"/>
      <c r="GN128" s="379"/>
      <c r="GO128" s="379"/>
      <c r="GP128" s="379"/>
      <c r="GQ128" s="379"/>
      <c r="GR128" s="379"/>
      <c r="GS128" s="379"/>
      <c r="GT128" s="379"/>
      <c r="GU128" s="379"/>
      <c r="GV128" s="379"/>
      <c r="GW128" s="379"/>
      <c r="GX128" s="379"/>
      <c r="GY128" s="379"/>
      <c r="GZ128" s="379"/>
      <c r="HA128" s="379"/>
      <c r="HB128" s="379"/>
      <c r="HC128" s="379"/>
      <c r="HD128" s="379"/>
      <c r="HE128" s="379"/>
      <c r="HF128" s="379"/>
      <c r="HG128" s="379"/>
      <c r="HH128" s="379"/>
      <c r="HI128" s="379"/>
      <c r="HJ128" s="379"/>
      <c r="HK128" s="379"/>
      <c r="HL128" s="379"/>
      <c r="HM128" s="379"/>
      <c r="HN128" s="379"/>
      <c r="HO128" s="379"/>
      <c r="HP128" s="379"/>
      <c r="HQ128" s="379"/>
      <c r="HR128" s="379"/>
      <c r="HS128" s="379"/>
      <c r="HT128" s="379"/>
      <c r="HU128" s="379"/>
      <c r="HV128" s="379"/>
      <c r="HW128" s="379"/>
      <c r="HX128" s="379"/>
      <c r="HY128" s="379"/>
      <c r="HZ128" s="379"/>
      <c r="IA128" s="379"/>
      <c r="IB128" s="379"/>
      <c r="IC128" s="379"/>
      <c r="ID128" s="379"/>
      <c r="IE128" s="379"/>
      <c r="IF128" s="379"/>
      <c r="IG128" s="379"/>
      <c r="IH128" s="379"/>
      <c r="II128" s="379"/>
      <c r="IJ128" s="379"/>
      <c r="IK128" s="379"/>
      <c r="IL128" s="379"/>
      <c r="IM128" s="379"/>
      <c r="IN128" s="379"/>
      <c r="IO128" s="379"/>
      <c r="IP128" s="379"/>
      <c r="IQ128" s="379"/>
      <c r="IR128" s="379"/>
      <c r="IS128" s="379"/>
      <c r="IT128" s="379"/>
      <c r="IU128" s="379"/>
    </row>
    <row r="129" spans="1:255" s="305"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c r="BB129" s="379"/>
      <c r="BC129" s="379"/>
      <c r="BD129" s="379"/>
      <c r="BE129" s="379"/>
      <c r="BF129" s="379"/>
      <c r="BG129" s="379"/>
      <c r="BH129" s="379"/>
      <c r="BI129" s="379"/>
      <c r="BJ129" s="379"/>
      <c r="BK129" s="379"/>
      <c r="BL129" s="379"/>
      <c r="BM129" s="379"/>
      <c r="BN129" s="379"/>
      <c r="BO129" s="379"/>
      <c r="BP129" s="379"/>
      <c r="BQ129" s="379"/>
      <c r="BR129" s="379"/>
      <c r="BS129" s="379"/>
      <c r="BT129" s="379"/>
      <c r="BU129" s="379"/>
      <c r="BV129" s="379"/>
      <c r="BW129" s="379"/>
      <c r="BX129" s="379"/>
      <c r="BY129" s="379"/>
      <c r="BZ129" s="379"/>
      <c r="CA129" s="379"/>
      <c r="CB129" s="379"/>
      <c r="CC129" s="379"/>
      <c r="CD129" s="379"/>
      <c r="CE129" s="379"/>
      <c r="CF129" s="379"/>
      <c r="CG129" s="379"/>
      <c r="CH129" s="379"/>
      <c r="CI129" s="379"/>
      <c r="CJ129" s="379"/>
      <c r="CK129" s="379"/>
      <c r="CL129" s="379"/>
      <c r="CM129" s="379"/>
      <c r="CN129" s="379"/>
      <c r="CO129" s="379"/>
      <c r="CP129" s="379"/>
      <c r="CQ129" s="379"/>
      <c r="CR129" s="379"/>
      <c r="CS129" s="379"/>
      <c r="CT129" s="379"/>
      <c r="CU129" s="379"/>
      <c r="CV129" s="379"/>
      <c r="CW129" s="379"/>
      <c r="CX129" s="379"/>
      <c r="CY129" s="379"/>
      <c r="CZ129" s="379"/>
      <c r="DA129" s="379"/>
      <c r="DB129" s="379"/>
      <c r="DC129" s="379"/>
      <c r="DD129" s="379"/>
      <c r="DE129" s="379"/>
      <c r="DF129" s="379"/>
      <c r="DG129" s="379"/>
      <c r="DH129" s="379"/>
      <c r="DI129" s="379"/>
      <c r="DJ129" s="379"/>
      <c r="DK129" s="379"/>
      <c r="DL129" s="379"/>
      <c r="DM129" s="379"/>
      <c r="DN129" s="379"/>
      <c r="DO129" s="379"/>
      <c r="DP129" s="379"/>
      <c r="DQ129" s="379"/>
      <c r="DR129" s="379"/>
      <c r="DS129" s="379"/>
      <c r="DT129" s="379"/>
      <c r="DU129" s="379"/>
      <c r="DV129" s="379"/>
      <c r="DW129" s="379"/>
      <c r="DX129" s="379"/>
      <c r="DY129" s="379"/>
      <c r="DZ129" s="379"/>
      <c r="EA129" s="379"/>
      <c r="EB129" s="379"/>
      <c r="EC129" s="379"/>
      <c r="ED129" s="379"/>
      <c r="EE129" s="379"/>
      <c r="EF129" s="379"/>
      <c r="EG129" s="379"/>
      <c r="EH129" s="379"/>
      <c r="EI129" s="379"/>
      <c r="EJ129" s="379"/>
      <c r="EK129" s="379"/>
      <c r="EL129" s="379"/>
      <c r="EM129" s="379"/>
      <c r="EN129" s="379"/>
      <c r="EO129" s="379"/>
      <c r="EP129" s="379"/>
      <c r="EQ129" s="379"/>
      <c r="ER129" s="379"/>
      <c r="ES129" s="379"/>
      <c r="ET129" s="379"/>
      <c r="EU129" s="379"/>
      <c r="EV129" s="379"/>
      <c r="EW129" s="379"/>
      <c r="EX129" s="379"/>
      <c r="EY129" s="379"/>
      <c r="EZ129" s="379"/>
      <c r="FA129" s="379"/>
      <c r="FB129" s="379"/>
      <c r="FC129" s="379"/>
      <c r="FD129" s="379"/>
      <c r="FE129" s="379"/>
      <c r="FF129" s="379"/>
      <c r="FG129" s="379"/>
      <c r="FH129" s="379"/>
      <c r="FI129" s="379"/>
      <c r="FJ129" s="379"/>
      <c r="FK129" s="379"/>
      <c r="FL129" s="379"/>
      <c r="FM129" s="379"/>
      <c r="FN129" s="379"/>
      <c r="FO129" s="379"/>
      <c r="FP129" s="379"/>
      <c r="FQ129" s="379"/>
      <c r="FR129" s="379"/>
      <c r="FS129" s="379"/>
      <c r="FT129" s="379"/>
      <c r="FU129" s="379"/>
      <c r="FV129" s="379"/>
      <c r="FW129" s="379"/>
      <c r="FX129" s="379"/>
      <c r="FY129" s="379"/>
      <c r="FZ129" s="379"/>
      <c r="GA129" s="379"/>
      <c r="GB129" s="379"/>
      <c r="GC129" s="379"/>
      <c r="GD129" s="379"/>
      <c r="GE129" s="379"/>
      <c r="GF129" s="379"/>
      <c r="GG129" s="379"/>
      <c r="GH129" s="379"/>
      <c r="GI129" s="379"/>
      <c r="GJ129" s="379"/>
      <c r="GK129" s="379"/>
      <c r="GL129" s="379"/>
      <c r="GM129" s="379"/>
      <c r="GN129" s="379"/>
      <c r="GO129" s="379"/>
      <c r="GP129" s="379"/>
      <c r="GQ129" s="379"/>
      <c r="GR129" s="379"/>
      <c r="GS129" s="379"/>
      <c r="GT129" s="379"/>
      <c r="GU129" s="379"/>
      <c r="GV129" s="379"/>
      <c r="GW129" s="379"/>
      <c r="GX129" s="379"/>
      <c r="GY129" s="379"/>
      <c r="GZ129" s="379"/>
      <c r="HA129" s="379"/>
      <c r="HB129" s="379"/>
      <c r="HC129" s="379"/>
      <c r="HD129" s="379"/>
      <c r="HE129" s="379"/>
      <c r="HF129" s="379"/>
      <c r="HG129" s="379"/>
      <c r="HH129" s="379"/>
      <c r="HI129" s="379"/>
      <c r="HJ129" s="379"/>
      <c r="HK129" s="379"/>
      <c r="HL129" s="379"/>
      <c r="HM129" s="379"/>
      <c r="HN129" s="379"/>
      <c r="HO129" s="379"/>
      <c r="HP129" s="379"/>
      <c r="HQ129" s="379"/>
      <c r="HR129" s="379"/>
      <c r="HS129" s="379"/>
      <c r="HT129" s="379"/>
      <c r="HU129" s="379"/>
      <c r="HV129" s="379"/>
      <c r="HW129" s="379"/>
      <c r="HX129" s="379"/>
      <c r="HY129" s="379"/>
      <c r="HZ129" s="379"/>
      <c r="IA129" s="379"/>
      <c r="IB129" s="379"/>
      <c r="IC129" s="379"/>
      <c r="ID129" s="379"/>
      <c r="IE129" s="379"/>
      <c r="IF129" s="379"/>
      <c r="IG129" s="379"/>
      <c r="IH129" s="379"/>
      <c r="II129" s="379"/>
      <c r="IJ129" s="379"/>
      <c r="IK129" s="379"/>
      <c r="IL129" s="379"/>
      <c r="IM129" s="379"/>
      <c r="IN129" s="379"/>
      <c r="IO129" s="379"/>
      <c r="IP129" s="379"/>
      <c r="IQ129" s="379"/>
      <c r="IR129" s="379"/>
      <c r="IS129" s="379"/>
      <c r="IT129" s="379"/>
      <c r="IU129" s="379"/>
    </row>
    <row r="130" spans="1:255" s="305"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79"/>
      <c r="U130" s="379"/>
      <c r="V130" s="379"/>
      <c r="W130" s="379"/>
      <c r="X130" s="379"/>
      <c r="Y130" s="379"/>
      <c r="Z130" s="379"/>
      <c r="AA130" s="379"/>
      <c r="AB130" s="379"/>
      <c r="AC130" s="379"/>
      <c r="AD130" s="379"/>
      <c r="AE130" s="379"/>
      <c r="AF130" s="379"/>
      <c r="AG130" s="379"/>
      <c r="AH130" s="379"/>
      <c r="AI130" s="379"/>
      <c r="AJ130" s="379"/>
      <c r="AK130" s="379"/>
      <c r="AL130" s="379"/>
      <c r="AM130" s="379"/>
      <c r="AN130" s="379"/>
      <c r="AO130" s="379"/>
      <c r="AP130" s="379"/>
      <c r="AQ130" s="379"/>
      <c r="AR130" s="379"/>
      <c r="AS130" s="379"/>
      <c r="AT130" s="379"/>
      <c r="AU130" s="379"/>
      <c r="AV130" s="379"/>
      <c r="AW130" s="379"/>
      <c r="AX130" s="379"/>
      <c r="AY130" s="379"/>
      <c r="AZ130" s="379"/>
      <c r="BA130" s="379"/>
      <c r="BB130" s="379"/>
      <c r="BC130" s="379"/>
      <c r="BD130" s="379"/>
      <c r="BE130" s="379"/>
      <c r="BF130" s="379"/>
      <c r="BG130" s="379"/>
      <c r="BH130" s="379"/>
      <c r="BI130" s="379"/>
      <c r="BJ130" s="379"/>
      <c r="BK130" s="379"/>
      <c r="BL130" s="379"/>
      <c r="BM130" s="379"/>
      <c r="BN130" s="379"/>
      <c r="BO130" s="379"/>
      <c r="BP130" s="379"/>
      <c r="BQ130" s="379"/>
      <c r="BR130" s="379"/>
      <c r="BS130" s="379"/>
      <c r="BT130" s="379"/>
      <c r="BU130" s="379"/>
      <c r="BV130" s="379"/>
      <c r="BW130" s="379"/>
      <c r="BX130" s="379"/>
      <c r="BY130" s="379"/>
      <c r="BZ130" s="379"/>
      <c r="CA130" s="379"/>
      <c r="CB130" s="379"/>
      <c r="CC130" s="379"/>
      <c r="CD130" s="379"/>
      <c r="CE130" s="379"/>
      <c r="CF130" s="379"/>
      <c r="CG130" s="379"/>
      <c r="CH130" s="379"/>
      <c r="CI130" s="379"/>
      <c r="CJ130" s="379"/>
      <c r="CK130" s="379"/>
      <c r="CL130" s="379"/>
      <c r="CM130" s="379"/>
      <c r="CN130" s="379"/>
      <c r="CO130" s="379"/>
      <c r="CP130" s="379"/>
      <c r="CQ130" s="379"/>
      <c r="CR130" s="379"/>
      <c r="CS130" s="379"/>
      <c r="CT130" s="379"/>
      <c r="CU130" s="379"/>
      <c r="CV130" s="379"/>
      <c r="CW130" s="379"/>
      <c r="CX130" s="379"/>
      <c r="CY130" s="379"/>
      <c r="CZ130" s="379"/>
      <c r="DA130" s="379"/>
      <c r="DB130" s="379"/>
      <c r="DC130" s="379"/>
      <c r="DD130" s="379"/>
      <c r="DE130" s="379"/>
      <c r="DF130" s="379"/>
      <c r="DG130" s="379"/>
      <c r="DH130" s="379"/>
      <c r="DI130" s="379"/>
      <c r="DJ130" s="379"/>
      <c r="DK130" s="379"/>
      <c r="DL130" s="379"/>
      <c r="DM130" s="379"/>
      <c r="DN130" s="379"/>
      <c r="DO130" s="379"/>
      <c r="DP130" s="379"/>
      <c r="DQ130" s="379"/>
      <c r="DR130" s="379"/>
      <c r="DS130" s="379"/>
      <c r="DT130" s="379"/>
      <c r="DU130" s="379"/>
      <c r="DV130" s="379"/>
      <c r="DW130" s="379"/>
      <c r="DX130" s="379"/>
      <c r="DY130" s="379"/>
      <c r="DZ130" s="379"/>
      <c r="EA130" s="379"/>
      <c r="EB130" s="379"/>
      <c r="EC130" s="379"/>
      <c r="ED130" s="379"/>
      <c r="EE130" s="379"/>
      <c r="EF130" s="379"/>
      <c r="EG130" s="379"/>
      <c r="EH130" s="379"/>
      <c r="EI130" s="379"/>
      <c r="EJ130" s="379"/>
      <c r="EK130" s="379"/>
      <c r="EL130" s="379"/>
      <c r="EM130" s="379"/>
      <c r="EN130" s="379"/>
      <c r="EO130" s="379"/>
      <c r="EP130" s="379"/>
      <c r="EQ130" s="379"/>
      <c r="ER130" s="379"/>
      <c r="ES130" s="379"/>
      <c r="ET130" s="379"/>
      <c r="EU130" s="379"/>
      <c r="EV130" s="379"/>
      <c r="EW130" s="379"/>
      <c r="EX130" s="379"/>
      <c r="EY130" s="379"/>
      <c r="EZ130" s="379"/>
      <c r="FA130" s="379"/>
      <c r="FB130" s="379"/>
      <c r="FC130" s="379"/>
      <c r="FD130" s="379"/>
      <c r="FE130" s="379"/>
      <c r="FF130" s="379"/>
      <c r="FG130" s="379"/>
      <c r="FH130" s="379"/>
      <c r="FI130" s="379"/>
      <c r="FJ130" s="379"/>
      <c r="FK130" s="379"/>
      <c r="FL130" s="379"/>
      <c r="FM130" s="379"/>
      <c r="FN130" s="379"/>
      <c r="FO130" s="379"/>
      <c r="FP130" s="379"/>
      <c r="FQ130" s="379"/>
      <c r="FR130" s="379"/>
      <c r="FS130" s="379"/>
      <c r="FT130" s="379"/>
      <c r="FU130" s="379"/>
      <c r="FV130" s="379"/>
      <c r="FW130" s="379"/>
      <c r="FX130" s="379"/>
      <c r="FY130" s="379"/>
      <c r="FZ130" s="379"/>
      <c r="GA130" s="379"/>
      <c r="GB130" s="379"/>
      <c r="GC130" s="379"/>
      <c r="GD130" s="379"/>
      <c r="GE130" s="379"/>
      <c r="GF130" s="379"/>
      <c r="GG130" s="379"/>
      <c r="GH130" s="379"/>
      <c r="GI130" s="379"/>
      <c r="GJ130" s="379"/>
      <c r="GK130" s="379"/>
      <c r="GL130" s="379"/>
      <c r="GM130" s="379"/>
      <c r="GN130" s="379"/>
      <c r="GO130" s="379"/>
      <c r="GP130" s="379"/>
      <c r="GQ130" s="379"/>
      <c r="GR130" s="379"/>
      <c r="GS130" s="379"/>
      <c r="GT130" s="379"/>
      <c r="GU130" s="379"/>
      <c r="GV130" s="379"/>
      <c r="GW130" s="379"/>
      <c r="GX130" s="379"/>
      <c r="GY130" s="379"/>
      <c r="GZ130" s="379"/>
      <c r="HA130" s="379"/>
      <c r="HB130" s="379"/>
      <c r="HC130" s="379"/>
      <c r="HD130" s="379"/>
      <c r="HE130" s="379"/>
      <c r="HF130" s="379"/>
      <c r="HG130" s="379"/>
      <c r="HH130" s="379"/>
      <c r="HI130" s="379"/>
      <c r="HJ130" s="379"/>
      <c r="HK130" s="379"/>
      <c r="HL130" s="379"/>
      <c r="HM130" s="379"/>
      <c r="HN130" s="379"/>
      <c r="HO130" s="379"/>
      <c r="HP130" s="379"/>
      <c r="HQ130" s="379"/>
      <c r="HR130" s="379"/>
      <c r="HS130" s="379"/>
      <c r="HT130" s="379"/>
      <c r="HU130" s="379"/>
      <c r="HV130" s="379"/>
      <c r="HW130" s="379"/>
      <c r="HX130" s="379"/>
      <c r="HY130" s="379"/>
      <c r="HZ130" s="379"/>
      <c r="IA130" s="379"/>
      <c r="IB130" s="379"/>
      <c r="IC130" s="379"/>
      <c r="ID130" s="379"/>
      <c r="IE130" s="379"/>
      <c r="IF130" s="379"/>
      <c r="IG130" s="379"/>
      <c r="IH130" s="379"/>
      <c r="II130" s="379"/>
      <c r="IJ130" s="379"/>
      <c r="IK130" s="379"/>
      <c r="IL130" s="379"/>
      <c r="IM130" s="379"/>
      <c r="IN130" s="379"/>
      <c r="IO130" s="379"/>
      <c r="IP130" s="379"/>
      <c r="IQ130" s="379"/>
      <c r="IR130" s="379"/>
      <c r="IS130" s="379"/>
      <c r="IT130" s="379"/>
      <c r="IU130" s="379"/>
    </row>
    <row r="131" spans="1:255" s="305"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79"/>
      <c r="U131" s="379"/>
      <c r="V131" s="379"/>
      <c r="W131" s="379"/>
      <c r="X131" s="379"/>
      <c r="Y131" s="379"/>
      <c r="Z131" s="379"/>
      <c r="AA131" s="379"/>
      <c r="AB131" s="379"/>
      <c r="AC131" s="379"/>
      <c r="AD131" s="379"/>
      <c r="AE131" s="379"/>
      <c r="AF131" s="379"/>
      <c r="AG131" s="379"/>
      <c r="AH131" s="379"/>
      <c r="AI131" s="379"/>
      <c r="AJ131" s="379"/>
      <c r="AK131" s="379"/>
      <c r="AL131" s="379"/>
      <c r="AM131" s="379"/>
      <c r="AN131" s="379"/>
      <c r="AO131" s="379"/>
      <c r="AP131" s="379"/>
      <c r="AQ131" s="379"/>
      <c r="AR131" s="379"/>
      <c r="AS131" s="379"/>
      <c r="AT131" s="379"/>
      <c r="AU131" s="379"/>
      <c r="AV131" s="379"/>
      <c r="AW131" s="379"/>
      <c r="AX131" s="379"/>
      <c r="AY131" s="379"/>
      <c r="AZ131" s="379"/>
      <c r="BA131" s="379"/>
      <c r="BB131" s="379"/>
      <c r="BC131" s="379"/>
      <c r="BD131" s="379"/>
      <c r="BE131" s="379"/>
      <c r="BF131" s="379"/>
      <c r="BG131" s="379"/>
      <c r="BH131" s="379"/>
      <c r="BI131" s="379"/>
      <c r="BJ131" s="379"/>
      <c r="BK131" s="379"/>
      <c r="BL131" s="379"/>
      <c r="BM131" s="379"/>
      <c r="BN131" s="379"/>
      <c r="BO131" s="379"/>
      <c r="BP131" s="379"/>
      <c r="BQ131" s="379"/>
      <c r="BR131" s="379"/>
      <c r="BS131" s="379"/>
      <c r="BT131" s="379"/>
      <c r="BU131" s="379"/>
      <c r="BV131" s="379"/>
      <c r="BW131" s="379"/>
      <c r="BX131" s="379"/>
      <c r="BY131" s="379"/>
      <c r="BZ131" s="379"/>
      <c r="CA131" s="379"/>
      <c r="CB131" s="379"/>
      <c r="CC131" s="379"/>
      <c r="CD131" s="379"/>
      <c r="CE131" s="379"/>
      <c r="CF131" s="379"/>
      <c r="CG131" s="379"/>
      <c r="CH131" s="379"/>
      <c r="CI131" s="379"/>
      <c r="CJ131" s="379"/>
      <c r="CK131" s="379"/>
      <c r="CL131" s="379"/>
      <c r="CM131" s="379"/>
      <c r="CN131" s="379"/>
      <c r="CO131" s="379"/>
      <c r="CP131" s="379"/>
      <c r="CQ131" s="379"/>
      <c r="CR131" s="379"/>
      <c r="CS131" s="379"/>
      <c r="CT131" s="379"/>
      <c r="CU131" s="379"/>
      <c r="CV131" s="379"/>
      <c r="CW131" s="379"/>
      <c r="CX131" s="379"/>
      <c r="CY131" s="379"/>
      <c r="CZ131" s="379"/>
      <c r="DA131" s="379"/>
      <c r="DB131" s="379"/>
      <c r="DC131" s="379"/>
      <c r="DD131" s="379"/>
      <c r="DE131" s="379"/>
      <c r="DF131" s="379"/>
      <c r="DG131" s="379"/>
      <c r="DH131" s="379"/>
      <c r="DI131" s="379"/>
      <c r="DJ131" s="379"/>
      <c r="DK131" s="379"/>
      <c r="DL131" s="379"/>
      <c r="DM131" s="379"/>
      <c r="DN131" s="379"/>
      <c r="DO131" s="379"/>
      <c r="DP131" s="379"/>
      <c r="DQ131" s="379"/>
      <c r="DR131" s="379"/>
      <c r="DS131" s="379"/>
      <c r="DT131" s="379"/>
      <c r="DU131" s="379"/>
      <c r="DV131" s="379"/>
      <c r="DW131" s="379"/>
      <c r="DX131" s="379"/>
      <c r="DY131" s="379"/>
      <c r="DZ131" s="379"/>
      <c r="EA131" s="379"/>
      <c r="EB131" s="379"/>
      <c r="EC131" s="379"/>
      <c r="ED131" s="379"/>
      <c r="EE131" s="379"/>
      <c r="EF131" s="379"/>
      <c r="EG131" s="379"/>
      <c r="EH131" s="379"/>
      <c r="EI131" s="379"/>
      <c r="EJ131" s="379"/>
      <c r="EK131" s="379"/>
      <c r="EL131" s="379"/>
      <c r="EM131" s="379"/>
      <c r="EN131" s="379"/>
      <c r="EO131" s="379"/>
      <c r="EP131" s="379"/>
      <c r="EQ131" s="379"/>
      <c r="ER131" s="379"/>
      <c r="ES131" s="379"/>
      <c r="ET131" s="379"/>
      <c r="EU131" s="379"/>
      <c r="EV131" s="379"/>
      <c r="EW131" s="379"/>
      <c r="EX131" s="379"/>
      <c r="EY131" s="379"/>
      <c r="EZ131" s="379"/>
      <c r="FA131" s="379"/>
      <c r="FB131" s="379"/>
      <c r="FC131" s="379"/>
      <c r="FD131" s="379"/>
      <c r="FE131" s="379"/>
      <c r="FF131" s="379"/>
      <c r="FG131" s="379"/>
      <c r="FH131" s="379"/>
      <c r="FI131" s="379"/>
      <c r="FJ131" s="379"/>
      <c r="FK131" s="379"/>
      <c r="FL131" s="379"/>
      <c r="FM131" s="379"/>
      <c r="FN131" s="379"/>
      <c r="FO131" s="379"/>
      <c r="FP131" s="379"/>
      <c r="FQ131" s="379"/>
      <c r="FR131" s="379"/>
      <c r="FS131" s="379"/>
      <c r="FT131" s="379"/>
      <c r="FU131" s="379"/>
      <c r="FV131" s="379"/>
      <c r="FW131" s="379"/>
      <c r="FX131" s="379"/>
      <c r="FY131" s="379"/>
      <c r="FZ131" s="379"/>
      <c r="GA131" s="379"/>
      <c r="GB131" s="379"/>
      <c r="GC131" s="379"/>
      <c r="GD131" s="379"/>
      <c r="GE131" s="379"/>
      <c r="GF131" s="379"/>
      <c r="GG131" s="379"/>
      <c r="GH131" s="379"/>
      <c r="GI131" s="379"/>
      <c r="GJ131" s="379"/>
      <c r="GK131" s="379"/>
      <c r="GL131" s="379"/>
      <c r="GM131" s="379"/>
      <c r="GN131" s="379"/>
      <c r="GO131" s="379"/>
      <c r="GP131" s="379"/>
      <c r="GQ131" s="379"/>
      <c r="GR131" s="379"/>
      <c r="GS131" s="379"/>
      <c r="GT131" s="379"/>
      <c r="GU131" s="379"/>
      <c r="GV131" s="379"/>
      <c r="GW131" s="379"/>
      <c r="GX131" s="379"/>
      <c r="GY131" s="379"/>
      <c r="GZ131" s="379"/>
      <c r="HA131" s="379"/>
      <c r="HB131" s="379"/>
      <c r="HC131" s="379"/>
      <c r="HD131" s="379"/>
      <c r="HE131" s="379"/>
      <c r="HF131" s="379"/>
      <c r="HG131" s="379"/>
      <c r="HH131" s="379"/>
      <c r="HI131" s="379"/>
      <c r="HJ131" s="379"/>
      <c r="HK131" s="379"/>
      <c r="HL131" s="379"/>
      <c r="HM131" s="379"/>
      <c r="HN131" s="379"/>
      <c r="HO131" s="379"/>
      <c r="HP131" s="379"/>
      <c r="HQ131" s="379"/>
      <c r="HR131" s="379"/>
      <c r="HS131" s="379"/>
      <c r="HT131" s="379"/>
      <c r="HU131" s="379"/>
      <c r="HV131" s="379"/>
      <c r="HW131" s="379"/>
      <c r="HX131" s="379"/>
      <c r="HY131" s="379"/>
      <c r="HZ131" s="379"/>
      <c r="IA131" s="379"/>
      <c r="IB131" s="379"/>
      <c r="IC131" s="379"/>
      <c r="ID131" s="379"/>
      <c r="IE131" s="379"/>
      <c r="IF131" s="379"/>
      <c r="IG131" s="379"/>
      <c r="IH131" s="379"/>
      <c r="II131" s="379"/>
      <c r="IJ131" s="379"/>
      <c r="IK131" s="379"/>
      <c r="IL131" s="379"/>
      <c r="IM131" s="379"/>
      <c r="IN131" s="379"/>
      <c r="IO131" s="379"/>
      <c r="IP131" s="379"/>
      <c r="IQ131" s="379"/>
      <c r="IR131" s="379"/>
      <c r="IS131" s="379"/>
      <c r="IT131" s="379"/>
      <c r="IU131" s="379"/>
    </row>
    <row r="132" spans="1:255" s="305"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c r="BB132" s="379"/>
      <c r="BC132" s="379"/>
      <c r="BD132" s="379"/>
      <c r="BE132" s="379"/>
      <c r="BF132" s="379"/>
      <c r="BG132" s="379"/>
      <c r="BH132" s="379"/>
      <c r="BI132" s="379"/>
      <c r="BJ132" s="379"/>
      <c r="BK132" s="379"/>
      <c r="BL132" s="379"/>
      <c r="BM132" s="379"/>
      <c r="BN132" s="379"/>
      <c r="BO132" s="379"/>
      <c r="BP132" s="379"/>
      <c r="BQ132" s="379"/>
      <c r="BR132" s="379"/>
      <c r="BS132" s="379"/>
      <c r="BT132" s="379"/>
      <c r="BU132" s="379"/>
      <c r="BV132" s="379"/>
      <c r="BW132" s="379"/>
      <c r="BX132" s="379"/>
      <c r="BY132" s="379"/>
      <c r="BZ132" s="379"/>
      <c r="CA132" s="379"/>
      <c r="CB132" s="379"/>
      <c r="CC132" s="379"/>
      <c r="CD132" s="379"/>
      <c r="CE132" s="379"/>
      <c r="CF132" s="379"/>
      <c r="CG132" s="379"/>
      <c r="CH132" s="379"/>
      <c r="CI132" s="379"/>
      <c r="CJ132" s="379"/>
      <c r="CK132" s="379"/>
      <c r="CL132" s="379"/>
      <c r="CM132" s="379"/>
      <c r="CN132" s="379"/>
      <c r="CO132" s="379"/>
      <c r="CP132" s="379"/>
      <c r="CQ132" s="379"/>
      <c r="CR132" s="379"/>
      <c r="CS132" s="379"/>
      <c r="CT132" s="379"/>
      <c r="CU132" s="379"/>
      <c r="CV132" s="379"/>
      <c r="CW132" s="379"/>
      <c r="CX132" s="379"/>
      <c r="CY132" s="379"/>
      <c r="CZ132" s="379"/>
      <c r="DA132" s="379"/>
      <c r="DB132" s="379"/>
      <c r="DC132" s="379"/>
      <c r="DD132" s="379"/>
      <c r="DE132" s="379"/>
      <c r="DF132" s="379"/>
      <c r="DG132" s="379"/>
      <c r="DH132" s="379"/>
      <c r="DI132" s="379"/>
      <c r="DJ132" s="379"/>
      <c r="DK132" s="379"/>
      <c r="DL132" s="379"/>
      <c r="DM132" s="379"/>
      <c r="DN132" s="379"/>
      <c r="DO132" s="379"/>
      <c r="DP132" s="379"/>
      <c r="DQ132" s="379"/>
      <c r="DR132" s="379"/>
      <c r="DS132" s="379"/>
      <c r="DT132" s="379"/>
      <c r="DU132" s="379"/>
      <c r="DV132" s="379"/>
      <c r="DW132" s="379"/>
      <c r="DX132" s="379"/>
      <c r="DY132" s="379"/>
      <c r="DZ132" s="379"/>
      <c r="EA132" s="379"/>
      <c r="EB132" s="379"/>
      <c r="EC132" s="379"/>
      <c r="ED132" s="379"/>
      <c r="EE132" s="379"/>
      <c r="EF132" s="379"/>
      <c r="EG132" s="379"/>
      <c r="EH132" s="379"/>
      <c r="EI132" s="379"/>
      <c r="EJ132" s="379"/>
      <c r="EK132" s="379"/>
      <c r="EL132" s="379"/>
      <c r="EM132" s="379"/>
      <c r="EN132" s="379"/>
      <c r="EO132" s="379"/>
      <c r="EP132" s="379"/>
      <c r="EQ132" s="379"/>
      <c r="ER132" s="379"/>
      <c r="ES132" s="379"/>
      <c r="ET132" s="379"/>
      <c r="EU132" s="379"/>
      <c r="EV132" s="379"/>
      <c r="EW132" s="379"/>
      <c r="EX132" s="379"/>
      <c r="EY132" s="379"/>
      <c r="EZ132" s="379"/>
      <c r="FA132" s="379"/>
      <c r="FB132" s="379"/>
      <c r="FC132" s="379"/>
      <c r="FD132" s="379"/>
      <c r="FE132" s="379"/>
      <c r="FF132" s="379"/>
      <c r="FG132" s="379"/>
      <c r="FH132" s="379"/>
      <c r="FI132" s="379"/>
      <c r="FJ132" s="379"/>
      <c r="FK132" s="379"/>
      <c r="FL132" s="379"/>
      <c r="FM132" s="379"/>
      <c r="FN132" s="379"/>
      <c r="FO132" s="379"/>
      <c r="FP132" s="379"/>
      <c r="FQ132" s="379"/>
      <c r="FR132" s="379"/>
      <c r="FS132" s="379"/>
      <c r="FT132" s="379"/>
      <c r="FU132" s="379"/>
      <c r="FV132" s="379"/>
      <c r="FW132" s="379"/>
      <c r="FX132" s="379"/>
      <c r="FY132" s="379"/>
      <c r="FZ132" s="379"/>
      <c r="GA132" s="379"/>
      <c r="GB132" s="379"/>
      <c r="GC132" s="379"/>
      <c r="GD132" s="379"/>
      <c r="GE132" s="379"/>
      <c r="GF132" s="379"/>
      <c r="GG132" s="379"/>
      <c r="GH132" s="379"/>
      <c r="GI132" s="379"/>
      <c r="GJ132" s="379"/>
      <c r="GK132" s="379"/>
      <c r="GL132" s="379"/>
      <c r="GM132" s="379"/>
      <c r="GN132" s="379"/>
      <c r="GO132" s="379"/>
      <c r="GP132" s="379"/>
      <c r="GQ132" s="379"/>
      <c r="GR132" s="379"/>
      <c r="GS132" s="379"/>
      <c r="GT132" s="379"/>
      <c r="GU132" s="379"/>
      <c r="GV132" s="379"/>
      <c r="GW132" s="379"/>
      <c r="GX132" s="379"/>
      <c r="GY132" s="379"/>
      <c r="GZ132" s="379"/>
      <c r="HA132" s="379"/>
      <c r="HB132" s="379"/>
      <c r="HC132" s="379"/>
      <c r="HD132" s="379"/>
      <c r="HE132" s="379"/>
      <c r="HF132" s="379"/>
      <c r="HG132" s="379"/>
      <c r="HH132" s="379"/>
      <c r="HI132" s="379"/>
      <c r="HJ132" s="379"/>
      <c r="HK132" s="379"/>
      <c r="HL132" s="379"/>
      <c r="HM132" s="379"/>
      <c r="HN132" s="379"/>
      <c r="HO132" s="379"/>
      <c r="HP132" s="379"/>
      <c r="HQ132" s="379"/>
      <c r="HR132" s="379"/>
      <c r="HS132" s="379"/>
      <c r="HT132" s="379"/>
      <c r="HU132" s="379"/>
      <c r="HV132" s="379"/>
      <c r="HW132" s="379"/>
      <c r="HX132" s="379"/>
      <c r="HY132" s="379"/>
      <c r="HZ132" s="379"/>
      <c r="IA132" s="379"/>
      <c r="IB132" s="379"/>
      <c r="IC132" s="379"/>
      <c r="ID132" s="379"/>
      <c r="IE132" s="379"/>
      <c r="IF132" s="379"/>
      <c r="IG132" s="379"/>
      <c r="IH132" s="379"/>
      <c r="II132" s="379"/>
      <c r="IJ132" s="379"/>
      <c r="IK132" s="379"/>
      <c r="IL132" s="379"/>
      <c r="IM132" s="379"/>
      <c r="IN132" s="379"/>
      <c r="IO132" s="379"/>
      <c r="IP132" s="379"/>
      <c r="IQ132" s="379"/>
      <c r="IR132" s="379"/>
      <c r="IS132" s="379"/>
      <c r="IT132" s="379"/>
      <c r="IU132" s="379"/>
    </row>
    <row r="133" spans="1:255" s="305"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c r="BB133" s="379"/>
      <c r="BC133" s="379"/>
      <c r="BD133" s="379"/>
      <c r="BE133" s="379"/>
      <c r="BF133" s="379"/>
      <c r="BG133" s="379"/>
      <c r="BH133" s="379"/>
      <c r="BI133" s="379"/>
      <c r="BJ133" s="379"/>
      <c r="BK133" s="379"/>
      <c r="BL133" s="379"/>
      <c r="BM133" s="379"/>
      <c r="BN133" s="379"/>
      <c r="BO133" s="379"/>
      <c r="BP133" s="379"/>
      <c r="BQ133" s="379"/>
      <c r="BR133" s="379"/>
      <c r="BS133" s="379"/>
      <c r="BT133" s="379"/>
      <c r="BU133" s="379"/>
      <c r="BV133" s="379"/>
      <c r="BW133" s="379"/>
      <c r="BX133" s="379"/>
      <c r="BY133" s="379"/>
      <c r="BZ133" s="379"/>
      <c r="CA133" s="379"/>
      <c r="CB133" s="379"/>
      <c r="CC133" s="379"/>
      <c r="CD133" s="379"/>
      <c r="CE133" s="379"/>
      <c r="CF133" s="379"/>
      <c r="CG133" s="379"/>
      <c r="CH133" s="379"/>
      <c r="CI133" s="379"/>
      <c r="CJ133" s="379"/>
      <c r="CK133" s="379"/>
      <c r="CL133" s="379"/>
      <c r="CM133" s="379"/>
      <c r="CN133" s="379"/>
      <c r="CO133" s="379"/>
      <c r="CP133" s="379"/>
      <c r="CQ133" s="379"/>
      <c r="CR133" s="379"/>
      <c r="CS133" s="379"/>
      <c r="CT133" s="379"/>
      <c r="CU133" s="379"/>
      <c r="CV133" s="379"/>
      <c r="CW133" s="379"/>
      <c r="CX133" s="379"/>
      <c r="CY133" s="379"/>
      <c r="CZ133" s="379"/>
      <c r="DA133" s="379"/>
      <c r="DB133" s="379"/>
      <c r="DC133" s="379"/>
      <c r="DD133" s="379"/>
      <c r="DE133" s="379"/>
      <c r="DF133" s="379"/>
      <c r="DG133" s="379"/>
      <c r="DH133" s="379"/>
      <c r="DI133" s="379"/>
      <c r="DJ133" s="379"/>
      <c r="DK133" s="379"/>
      <c r="DL133" s="379"/>
      <c r="DM133" s="379"/>
      <c r="DN133" s="379"/>
      <c r="DO133" s="379"/>
      <c r="DP133" s="379"/>
      <c r="DQ133" s="379"/>
      <c r="DR133" s="379"/>
      <c r="DS133" s="379"/>
      <c r="DT133" s="379"/>
      <c r="DU133" s="379"/>
      <c r="DV133" s="379"/>
      <c r="DW133" s="379"/>
      <c r="DX133" s="379"/>
      <c r="DY133" s="379"/>
      <c r="DZ133" s="379"/>
      <c r="EA133" s="379"/>
      <c r="EB133" s="379"/>
      <c r="EC133" s="379"/>
      <c r="ED133" s="379"/>
      <c r="EE133" s="379"/>
      <c r="EF133" s="379"/>
      <c r="EG133" s="379"/>
      <c r="EH133" s="379"/>
      <c r="EI133" s="379"/>
      <c r="EJ133" s="379"/>
      <c r="EK133" s="379"/>
      <c r="EL133" s="379"/>
      <c r="EM133" s="379"/>
      <c r="EN133" s="379"/>
      <c r="EO133" s="379"/>
      <c r="EP133" s="379"/>
      <c r="EQ133" s="379"/>
      <c r="ER133" s="379"/>
      <c r="ES133" s="379"/>
      <c r="ET133" s="379"/>
      <c r="EU133" s="379"/>
      <c r="EV133" s="379"/>
      <c r="EW133" s="379"/>
      <c r="EX133" s="379"/>
      <c r="EY133" s="379"/>
      <c r="EZ133" s="379"/>
      <c r="FA133" s="379"/>
      <c r="FB133" s="379"/>
      <c r="FC133" s="379"/>
      <c r="FD133" s="379"/>
      <c r="FE133" s="379"/>
      <c r="FF133" s="379"/>
      <c r="FG133" s="379"/>
      <c r="FH133" s="379"/>
      <c r="FI133" s="379"/>
      <c r="FJ133" s="379"/>
      <c r="FK133" s="379"/>
      <c r="FL133" s="379"/>
      <c r="FM133" s="379"/>
      <c r="FN133" s="379"/>
      <c r="FO133" s="379"/>
      <c r="FP133" s="379"/>
      <c r="FQ133" s="379"/>
      <c r="FR133" s="379"/>
      <c r="FS133" s="379"/>
      <c r="FT133" s="379"/>
      <c r="FU133" s="379"/>
      <c r="FV133" s="379"/>
      <c r="FW133" s="379"/>
      <c r="FX133" s="379"/>
      <c r="FY133" s="379"/>
      <c r="FZ133" s="379"/>
      <c r="GA133" s="379"/>
      <c r="GB133" s="379"/>
      <c r="GC133" s="379"/>
      <c r="GD133" s="379"/>
      <c r="GE133" s="379"/>
      <c r="GF133" s="379"/>
      <c r="GG133" s="379"/>
      <c r="GH133" s="379"/>
      <c r="GI133" s="379"/>
      <c r="GJ133" s="379"/>
      <c r="GK133" s="379"/>
      <c r="GL133" s="379"/>
      <c r="GM133" s="379"/>
      <c r="GN133" s="379"/>
      <c r="GO133" s="379"/>
      <c r="GP133" s="379"/>
      <c r="GQ133" s="379"/>
      <c r="GR133" s="379"/>
      <c r="GS133" s="379"/>
      <c r="GT133" s="379"/>
      <c r="GU133" s="379"/>
      <c r="GV133" s="379"/>
      <c r="GW133" s="379"/>
      <c r="GX133" s="379"/>
      <c r="GY133" s="379"/>
      <c r="GZ133" s="379"/>
      <c r="HA133" s="379"/>
      <c r="HB133" s="379"/>
      <c r="HC133" s="379"/>
      <c r="HD133" s="379"/>
      <c r="HE133" s="379"/>
      <c r="HF133" s="379"/>
      <c r="HG133" s="379"/>
      <c r="HH133" s="379"/>
      <c r="HI133" s="379"/>
      <c r="HJ133" s="379"/>
      <c r="HK133" s="379"/>
      <c r="HL133" s="379"/>
      <c r="HM133" s="379"/>
      <c r="HN133" s="379"/>
      <c r="HO133" s="379"/>
      <c r="HP133" s="379"/>
      <c r="HQ133" s="379"/>
      <c r="HR133" s="379"/>
      <c r="HS133" s="379"/>
      <c r="HT133" s="379"/>
      <c r="HU133" s="379"/>
      <c r="HV133" s="379"/>
      <c r="HW133" s="379"/>
      <c r="HX133" s="379"/>
      <c r="HY133" s="379"/>
      <c r="HZ133" s="379"/>
      <c r="IA133" s="379"/>
      <c r="IB133" s="379"/>
      <c r="IC133" s="379"/>
      <c r="ID133" s="379"/>
      <c r="IE133" s="379"/>
      <c r="IF133" s="379"/>
      <c r="IG133" s="379"/>
      <c r="IH133" s="379"/>
      <c r="II133" s="379"/>
      <c r="IJ133" s="379"/>
      <c r="IK133" s="379"/>
      <c r="IL133" s="379"/>
      <c r="IM133" s="379"/>
      <c r="IN133" s="379"/>
      <c r="IO133" s="379"/>
      <c r="IP133" s="379"/>
      <c r="IQ133" s="379"/>
      <c r="IR133" s="379"/>
      <c r="IS133" s="379"/>
      <c r="IT133" s="379"/>
      <c r="IU133" s="379"/>
    </row>
    <row r="134" spans="1:255" s="305"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c r="BB134" s="379"/>
      <c r="BC134" s="379"/>
      <c r="BD134" s="379"/>
      <c r="BE134" s="379"/>
      <c r="BF134" s="379"/>
      <c r="BG134" s="379"/>
      <c r="BH134" s="379"/>
      <c r="BI134" s="379"/>
      <c r="BJ134" s="379"/>
      <c r="BK134" s="379"/>
      <c r="BL134" s="379"/>
      <c r="BM134" s="379"/>
      <c r="BN134" s="379"/>
      <c r="BO134" s="379"/>
      <c r="BP134" s="379"/>
      <c r="BQ134" s="379"/>
      <c r="BR134" s="379"/>
      <c r="BS134" s="379"/>
      <c r="BT134" s="379"/>
      <c r="BU134" s="379"/>
      <c r="BV134" s="379"/>
      <c r="BW134" s="379"/>
      <c r="BX134" s="379"/>
      <c r="BY134" s="379"/>
      <c r="BZ134" s="379"/>
      <c r="CA134" s="379"/>
      <c r="CB134" s="379"/>
      <c r="CC134" s="379"/>
      <c r="CD134" s="379"/>
      <c r="CE134" s="379"/>
      <c r="CF134" s="379"/>
      <c r="CG134" s="379"/>
      <c r="CH134" s="379"/>
      <c r="CI134" s="379"/>
      <c r="CJ134" s="379"/>
      <c r="CK134" s="379"/>
      <c r="CL134" s="379"/>
      <c r="CM134" s="379"/>
      <c r="CN134" s="379"/>
      <c r="CO134" s="379"/>
      <c r="CP134" s="379"/>
      <c r="CQ134" s="379"/>
      <c r="CR134" s="379"/>
      <c r="CS134" s="379"/>
      <c r="CT134" s="379"/>
      <c r="CU134" s="379"/>
      <c r="CV134" s="379"/>
      <c r="CW134" s="379"/>
      <c r="CX134" s="379"/>
      <c r="CY134" s="379"/>
      <c r="CZ134" s="379"/>
      <c r="DA134" s="379"/>
      <c r="DB134" s="379"/>
      <c r="DC134" s="379"/>
      <c r="DD134" s="379"/>
      <c r="DE134" s="379"/>
      <c r="DF134" s="379"/>
      <c r="DG134" s="379"/>
      <c r="DH134" s="379"/>
      <c r="DI134" s="379"/>
      <c r="DJ134" s="379"/>
      <c r="DK134" s="379"/>
      <c r="DL134" s="379"/>
      <c r="DM134" s="379"/>
      <c r="DN134" s="379"/>
      <c r="DO134" s="379"/>
      <c r="DP134" s="379"/>
      <c r="DQ134" s="379"/>
      <c r="DR134" s="379"/>
      <c r="DS134" s="379"/>
      <c r="DT134" s="379"/>
      <c r="DU134" s="379"/>
      <c r="DV134" s="379"/>
      <c r="DW134" s="379"/>
      <c r="DX134" s="379"/>
      <c r="DY134" s="379"/>
      <c r="DZ134" s="379"/>
      <c r="EA134" s="379"/>
      <c r="EB134" s="379"/>
      <c r="EC134" s="379"/>
      <c r="ED134" s="379"/>
      <c r="EE134" s="379"/>
      <c r="EF134" s="379"/>
      <c r="EG134" s="379"/>
      <c r="EH134" s="379"/>
      <c r="EI134" s="379"/>
      <c r="EJ134" s="379"/>
      <c r="EK134" s="379"/>
      <c r="EL134" s="379"/>
      <c r="EM134" s="379"/>
      <c r="EN134" s="379"/>
      <c r="EO134" s="379"/>
      <c r="EP134" s="379"/>
      <c r="EQ134" s="379"/>
      <c r="ER134" s="379"/>
      <c r="ES134" s="379"/>
      <c r="ET134" s="379"/>
      <c r="EU134" s="379"/>
      <c r="EV134" s="379"/>
      <c r="EW134" s="379"/>
      <c r="EX134" s="379"/>
      <c r="EY134" s="379"/>
      <c r="EZ134" s="379"/>
      <c r="FA134" s="379"/>
      <c r="FB134" s="379"/>
      <c r="FC134" s="379"/>
      <c r="FD134" s="379"/>
      <c r="FE134" s="379"/>
      <c r="FF134" s="379"/>
      <c r="FG134" s="379"/>
      <c r="FH134" s="379"/>
      <c r="FI134" s="379"/>
      <c r="FJ134" s="379"/>
      <c r="FK134" s="379"/>
      <c r="FL134" s="379"/>
      <c r="FM134" s="379"/>
      <c r="FN134" s="379"/>
      <c r="FO134" s="379"/>
      <c r="FP134" s="379"/>
      <c r="FQ134" s="379"/>
      <c r="FR134" s="379"/>
      <c r="FS134" s="379"/>
      <c r="FT134" s="379"/>
      <c r="FU134" s="379"/>
      <c r="FV134" s="379"/>
      <c r="FW134" s="379"/>
      <c r="FX134" s="379"/>
      <c r="FY134" s="379"/>
      <c r="FZ134" s="379"/>
      <c r="GA134" s="379"/>
      <c r="GB134" s="379"/>
      <c r="GC134" s="379"/>
      <c r="GD134" s="379"/>
      <c r="GE134" s="379"/>
      <c r="GF134" s="379"/>
      <c r="GG134" s="379"/>
      <c r="GH134" s="379"/>
      <c r="GI134" s="379"/>
      <c r="GJ134" s="379"/>
      <c r="GK134" s="379"/>
      <c r="GL134" s="379"/>
      <c r="GM134" s="379"/>
      <c r="GN134" s="379"/>
      <c r="GO134" s="379"/>
      <c r="GP134" s="379"/>
      <c r="GQ134" s="379"/>
      <c r="GR134" s="379"/>
      <c r="GS134" s="379"/>
      <c r="GT134" s="379"/>
      <c r="GU134" s="379"/>
      <c r="GV134" s="379"/>
      <c r="GW134" s="379"/>
      <c r="GX134" s="379"/>
      <c r="GY134" s="379"/>
      <c r="GZ134" s="379"/>
      <c r="HA134" s="379"/>
      <c r="HB134" s="379"/>
      <c r="HC134" s="379"/>
      <c r="HD134" s="379"/>
      <c r="HE134" s="379"/>
      <c r="HF134" s="379"/>
      <c r="HG134" s="379"/>
      <c r="HH134" s="379"/>
      <c r="HI134" s="379"/>
      <c r="HJ134" s="379"/>
      <c r="HK134" s="379"/>
      <c r="HL134" s="379"/>
      <c r="HM134" s="379"/>
      <c r="HN134" s="379"/>
      <c r="HO134" s="379"/>
      <c r="HP134" s="379"/>
      <c r="HQ134" s="379"/>
      <c r="HR134" s="379"/>
      <c r="HS134" s="379"/>
      <c r="HT134" s="379"/>
      <c r="HU134" s="379"/>
      <c r="HV134" s="379"/>
      <c r="HW134" s="379"/>
      <c r="HX134" s="379"/>
      <c r="HY134" s="379"/>
      <c r="HZ134" s="379"/>
      <c r="IA134" s="379"/>
      <c r="IB134" s="379"/>
      <c r="IC134" s="379"/>
      <c r="ID134" s="379"/>
      <c r="IE134" s="379"/>
      <c r="IF134" s="379"/>
      <c r="IG134" s="379"/>
      <c r="IH134" s="379"/>
      <c r="II134" s="379"/>
      <c r="IJ134" s="379"/>
      <c r="IK134" s="379"/>
      <c r="IL134" s="379"/>
      <c r="IM134" s="379"/>
      <c r="IN134" s="379"/>
      <c r="IO134" s="379"/>
      <c r="IP134" s="379"/>
      <c r="IQ134" s="379"/>
      <c r="IR134" s="379"/>
      <c r="IS134" s="379"/>
      <c r="IT134" s="379"/>
      <c r="IU134" s="379"/>
    </row>
    <row r="135" spans="1:255" s="306" customFormat="1" ht="31.5" collapsed="1">
      <c r="A135" s="243"/>
      <c r="B135" s="341" t="s">
        <v>386</v>
      </c>
      <c r="C135" s="335" t="s">
        <v>476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384"/>
      <c r="U135" s="384"/>
      <c r="V135" s="384"/>
      <c r="W135" s="384"/>
      <c r="X135" s="384"/>
      <c r="Y135" s="384"/>
      <c r="Z135" s="384"/>
      <c r="AA135" s="384"/>
      <c r="AB135" s="384"/>
      <c r="AC135" s="384"/>
      <c r="AD135" s="384"/>
      <c r="AE135" s="384"/>
      <c r="AF135" s="384"/>
      <c r="AG135" s="384"/>
      <c r="AH135" s="384"/>
      <c r="AI135" s="384"/>
      <c r="AJ135" s="384"/>
      <c r="AK135" s="384"/>
      <c r="AL135" s="384"/>
      <c r="AM135" s="384"/>
      <c r="AN135" s="384"/>
      <c r="AO135" s="384"/>
      <c r="AP135" s="384"/>
      <c r="AQ135" s="384"/>
      <c r="AR135" s="384"/>
      <c r="AS135" s="384"/>
      <c r="AT135" s="384"/>
      <c r="AU135" s="384"/>
      <c r="AV135" s="384"/>
      <c r="AW135" s="384"/>
      <c r="AX135" s="384"/>
      <c r="AY135" s="384"/>
      <c r="AZ135" s="384"/>
      <c r="BA135" s="384"/>
      <c r="BB135" s="384"/>
      <c r="BC135" s="384"/>
      <c r="BD135" s="384"/>
      <c r="BE135" s="384"/>
      <c r="BF135" s="384"/>
      <c r="BG135" s="384"/>
      <c r="BH135" s="384"/>
      <c r="BI135" s="384"/>
      <c r="BJ135" s="384"/>
      <c r="BK135" s="384"/>
      <c r="BL135" s="384"/>
      <c r="BM135" s="384"/>
      <c r="BN135" s="384"/>
      <c r="BO135" s="384"/>
      <c r="BP135" s="384"/>
      <c r="BQ135" s="384"/>
      <c r="BR135" s="384"/>
      <c r="BS135" s="384"/>
      <c r="BT135" s="384"/>
      <c r="BU135" s="384"/>
      <c r="BV135" s="384"/>
      <c r="BW135" s="384"/>
      <c r="BX135" s="384"/>
      <c r="BY135" s="384"/>
      <c r="BZ135" s="384"/>
      <c r="CA135" s="384"/>
      <c r="CB135" s="384"/>
      <c r="CC135" s="384"/>
      <c r="CD135" s="384"/>
      <c r="CE135" s="384"/>
      <c r="CF135" s="384"/>
      <c r="CG135" s="384"/>
      <c r="CH135" s="384"/>
      <c r="CI135" s="384"/>
      <c r="CJ135" s="384"/>
      <c r="CK135" s="384"/>
      <c r="CL135" s="384"/>
      <c r="CM135" s="384"/>
      <c r="CN135" s="384"/>
      <c r="CO135" s="384"/>
      <c r="CP135" s="384"/>
      <c r="CQ135" s="384"/>
      <c r="CR135" s="384"/>
      <c r="CS135" s="384"/>
      <c r="CT135" s="384"/>
      <c r="CU135" s="384"/>
      <c r="CV135" s="384"/>
      <c r="CW135" s="384"/>
      <c r="CX135" s="384"/>
      <c r="CY135" s="384"/>
      <c r="CZ135" s="384"/>
      <c r="DA135" s="384"/>
      <c r="DB135" s="384"/>
      <c r="DC135" s="384"/>
      <c r="DD135" s="384"/>
      <c r="DE135" s="384"/>
      <c r="DF135" s="384"/>
      <c r="DG135" s="384"/>
      <c r="DH135" s="384"/>
      <c r="DI135" s="384"/>
      <c r="DJ135" s="384"/>
      <c r="DK135" s="384"/>
      <c r="DL135" s="384"/>
      <c r="DM135" s="384"/>
      <c r="DN135" s="384"/>
      <c r="DO135" s="384"/>
      <c r="DP135" s="384"/>
      <c r="DQ135" s="384"/>
      <c r="DR135" s="384"/>
      <c r="DS135" s="384"/>
      <c r="DT135" s="384"/>
      <c r="DU135" s="384"/>
      <c r="DV135" s="384"/>
      <c r="DW135" s="384"/>
      <c r="DX135" s="384"/>
      <c r="DY135" s="384"/>
      <c r="DZ135" s="384"/>
      <c r="EA135" s="384"/>
      <c r="EB135" s="384"/>
      <c r="EC135" s="384"/>
      <c r="ED135" s="384"/>
      <c r="EE135" s="384"/>
      <c r="EF135" s="384"/>
      <c r="EG135" s="384"/>
      <c r="EH135" s="384"/>
      <c r="EI135" s="384"/>
      <c r="EJ135" s="384"/>
      <c r="EK135" s="384"/>
      <c r="EL135" s="384"/>
      <c r="EM135" s="384"/>
      <c r="EN135" s="384"/>
      <c r="EO135" s="384"/>
      <c r="EP135" s="384"/>
      <c r="EQ135" s="384"/>
      <c r="ER135" s="384"/>
      <c r="ES135" s="384"/>
      <c r="ET135" s="384"/>
      <c r="EU135" s="384"/>
      <c r="EV135" s="384"/>
      <c r="EW135" s="384"/>
      <c r="EX135" s="384"/>
      <c r="EY135" s="384"/>
      <c r="EZ135" s="384"/>
      <c r="FA135" s="384"/>
      <c r="FB135" s="384"/>
      <c r="FC135" s="384"/>
      <c r="FD135" s="384"/>
      <c r="FE135" s="384"/>
      <c r="FF135" s="384"/>
      <c r="FG135" s="384"/>
      <c r="FH135" s="384"/>
      <c r="FI135" s="384"/>
      <c r="FJ135" s="384"/>
      <c r="FK135" s="384"/>
      <c r="FL135" s="384"/>
      <c r="FM135" s="384"/>
      <c r="FN135" s="384"/>
      <c r="FO135" s="384"/>
      <c r="FP135" s="384"/>
      <c r="FQ135" s="384"/>
      <c r="FR135" s="384"/>
      <c r="FS135" s="384"/>
      <c r="FT135" s="384"/>
      <c r="FU135" s="384"/>
      <c r="FV135" s="384"/>
      <c r="FW135" s="384"/>
      <c r="FX135" s="384"/>
      <c r="FY135" s="384"/>
      <c r="FZ135" s="384"/>
      <c r="GA135" s="384"/>
      <c r="GB135" s="384"/>
      <c r="GC135" s="384"/>
      <c r="GD135" s="384"/>
      <c r="GE135" s="384"/>
      <c r="GF135" s="384"/>
      <c r="GG135" s="384"/>
      <c r="GH135" s="384"/>
      <c r="GI135" s="384"/>
      <c r="GJ135" s="384"/>
      <c r="GK135" s="384"/>
      <c r="GL135" s="384"/>
      <c r="GM135" s="384"/>
      <c r="GN135" s="384"/>
      <c r="GO135" s="384"/>
      <c r="GP135" s="384"/>
      <c r="GQ135" s="384"/>
      <c r="GR135" s="384"/>
      <c r="GS135" s="384"/>
      <c r="GT135" s="384"/>
      <c r="GU135" s="384"/>
      <c r="GV135" s="384"/>
      <c r="GW135" s="384"/>
      <c r="GX135" s="384"/>
      <c r="GY135" s="384"/>
      <c r="GZ135" s="384"/>
      <c r="HA135" s="384"/>
      <c r="HB135" s="384"/>
      <c r="HC135" s="384"/>
      <c r="HD135" s="384"/>
      <c r="HE135" s="384"/>
      <c r="HF135" s="384"/>
      <c r="HG135" s="384"/>
      <c r="HH135" s="384"/>
      <c r="HI135" s="384"/>
      <c r="HJ135" s="384"/>
      <c r="HK135" s="384"/>
      <c r="HL135" s="384"/>
      <c r="HM135" s="384"/>
      <c r="HN135" s="384"/>
      <c r="HO135" s="384"/>
      <c r="HP135" s="384"/>
      <c r="HQ135" s="384"/>
      <c r="HR135" s="384"/>
      <c r="HS135" s="384"/>
      <c r="HT135" s="384"/>
      <c r="HU135" s="384"/>
      <c r="HV135" s="384"/>
      <c r="HW135" s="384"/>
      <c r="HX135" s="384"/>
      <c r="HY135" s="384"/>
      <c r="HZ135" s="384"/>
      <c r="IA135" s="384"/>
      <c r="IB135" s="384"/>
      <c r="IC135" s="384"/>
      <c r="ID135" s="384"/>
      <c r="IE135" s="384"/>
      <c r="IF135" s="384"/>
      <c r="IG135" s="384"/>
      <c r="IH135" s="384"/>
      <c r="II135" s="384"/>
      <c r="IJ135" s="384"/>
      <c r="IK135" s="384"/>
      <c r="IL135" s="384"/>
      <c r="IM135" s="384"/>
      <c r="IN135" s="384"/>
      <c r="IO135" s="384"/>
      <c r="IP135" s="384"/>
      <c r="IQ135" s="384"/>
      <c r="IR135" s="384"/>
      <c r="IS135" s="384"/>
      <c r="IT135" s="384"/>
      <c r="IU135" s="384"/>
    </row>
    <row r="136" spans="1:255" s="305" customFormat="1" ht="242.25" hidden="1" outlineLevel="2">
      <c r="A136" s="178"/>
      <c r="B136" s="4"/>
      <c r="C136" s="337" t="s">
        <v>919</v>
      </c>
      <c r="D136" s="168"/>
      <c r="E136" s="169"/>
      <c r="F136" s="169"/>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c r="BB136" s="379"/>
      <c r="BC136" s="379"/>
      <c r="BD136" s="379"/>
      <c r="BE136" s="379"/>
      <c r="BF136" s="379"/>
      <c r="BG136" s="379"/>
      <c r="BH136" s="379"/>
      <c r="BI136" s="379"/>
      <c r="BJ136" s="379"/>
      <c r="BK136" s="379"/>
      <c r="BL136" s="379"/>
      <c r="BM136" s="379"/>
      <c r="BN136" s="379"/>
      <c r="BO136" s="379"/>
      <c r="BP136" s="379"/>
      <c r="BQ136" s="379"/>
      <c r="BR136" s="379"/>
      <c r="BS136" s="379"/>
      <c r="BT136" s="379"/>
      <c r="BU136" s="379"/>
      <c r="BV136" s="379"/>
      <c r="BW136" s="379"/>
      <c r="BX136" s="379"/>
      <c r="BY136" s="379"/>
      <c r="BZ136" s="379"/>
      <c r="CA136" s="379"/>
      <c r="CB136" s="379"/>
      <c r="CC136" s="379"/>
      <c r="CD136" s="379"/>
      <c r="CE136" s="379"/>
      <c r="CF136" s="379"/>
      <c r="CG136" s="379"/>
      <c r="CH136" s="379"/>
      <c r="CI136" s="379"/>
      <c r="CJ136" s="379"/>
      <c r="CK136" s="379"/>
      <c r="CL136" s="379"/>
      <c r="CM136" s="379"/>
      <c r="CN136" s="379"/>
      <c r="CO136" s="379"/>
      <c r="CP136" s="379"/>
      <c r="CQ136" s="379"/>
      <c r="CR136" s="379"/>
      <c r="CS136" s="379"/>
      <c r="CT136" s="379"/>
      <c r="CU136" s="379"/>
      <c r="CV136" s="379"/>
      <c r="CW136" s="379"/>
      <c r="CX136" s="379"/>
      <c r="CY136" s="379"/>
      <c r="CZ136" s="379"/>
      <c r="DA136" s="379"/>
      <c r="DB136" s="379"/>
      <c r="DC136" s="379"/>
      <c r="DD136" s="379"/>
      <c r="DE136" s="379"/>
      <c r="DF136" s="379"/>
      <c r="DG136" s="379"/>
      <c r="DH136" s="379"/>
      <c r="DI136" s="379"/>
      <c r="DJ136" s="379"/>
      <c r="DK136" s="379"/>
      <c r="DL136" s="379"/>
      <c r="DM136" s="379"/>
      <c r="DN136" s="379"/>
      <c r="DO136" s="379"/>
      <c r="DP136" s="379"/>
      <c r="DQ136" s="379"/>
      <c r="DR136" s="379"/>
      <c r="DS136" s="379"/>
      <c r="DT136" s="379"/>
      <c r="DU136" s="379"/>
      <c r="DV136" s="379"/>
      <c r="DW136" s="379"/>
      <c r="DX136" s="379"/>
      <c r="DY136" s="379"/>
      <c r="DZ136" s="379"/>
      <c r="EA136" s="379"/>
      <c r="EB136" s="379"/>
      <c r="EC136" s="379"/>
      <c r="ED136" s="379"/>
      <c r="EE136" s="379"/>
      <c r="EF136" s="379"/>
      <c r="EG136" s="379"/>
      <c r="EH136" s="379"/>
      <c r="EI136" s="379"/>
      <c r="EJ136" s="379"/>
      <c r="EK136" s="379"/>
      <c r="EL136" s="379"/>
      <c r="EM136" s="379"/>
      <c r="EN136" s="379"/>
      <c r="EO136" s="379"/>
      <c r="EP136" s="379"/>
      <c r="EQ136" s="379"/>
      <c r="ER136" s="379"/>
      <c r="ES136" s="379"/>
      <c r="ET136" s="379"/>
      <c r="EU136" s="379"/>
      <c r="EV136" s="379"/>
      <c r="EW136" s="379"/>
      <c r="EX136" s="379"/>
      <c r="EY136" s="379"/>
      <c r="EZ136" s="379"/>
      <c r="FA136" s="379"/>
      <c r="FB136" s="379"/>
      <c r="FC136" s="379"/>
      <c r="FD136" s="379"/>
      <c r="FE136" s="379"/>
      <c r="FF136" s="379"/>
      <c r="FG136" s="379"/>
      <c r="FH136" s="379"/>
      <c r="FI136" s="379"/>
      <c r="FJ136" s="379"/>
      <c r="FK136" s="379"/>
      <c r="FL136" s="379"/>
      <c r="FM136" s="379"/>
      <c r="FN136" s="379"/>
      <c r="FO136" s="379"/>
      <c r="FP136" s="379"/>
      <c r="FQ136" s="379"/>
      <c r="FR136" s="379"/>
      <c r="FS136" s="379"/>
      <c r="FT136" s="379"/>
      <c r="FU136" s="379"/>
      <c r="FV136" s="379"/>
      <c r="FW136" s="379"/>
      <c r="FX136" s="379"/>
      <c r="FY136" s="379"/>
      <c r="FZ136" s="379"/>
      <c r="GA136" s="379"/>
      <c r="GB136" s="379"/>
      <c r="GC136" s="379"/>
      <c r="GD136" s="379"/>
      <c r="GE136" s="379"/>
      <c r="GF136" s="379"/>
      <c r="GG136" s="379"/>
      <c r="GH136" s="379"/>
      <c r="GI136" s="379"/>
      <c r="GJ136" s="379"/>
      <c r="GK136" s="379"/>
      <c r="GL136" s="379"/>
      <c r="GM136" s="379"/>
      <c r="GN136" s="379"/>
      <c r="GO136" s="379"/>
      <c r="GP136" s="379"/>
      <c r="GQ136" s="379"/>
      <c r="GR136" s="379"/>
      <c r="GS136" s="379"/>
      <c r="GT136" s="379"/>
      <c r="GU136" s="379"/>
      <c r="GV136" s="379"/>
      <c r="GW136" s="379"/>
      <c r="GX136" s="379"/>
      <c r="GY136" s="379"/>
      <c r="GZ136" s="379"/>
      <c r="HA136" s="379"/>
      <c r="HB136" s="379"/>
      <c r="HC136" s="379"/>
      <c r="HD136" s="379"/>
      <c r="HE136" s="379"/>
      <c r="HF136" s="379"/>
      <c r="HG136" s="379"/>
      <c r="HH136" s="379"/>
      <c r="HI136" s="379"/>
      <c r="HJ136" s="379"/>
      <c r="HK136" s="379"/>
      <c r="HL136" s="379"/>
      <c r="HM136" s="379"/>
      <c r="HN136" s="379"/>
      <c r="HO136" s="379"/>
      <c r="HP136" s="379"/>
      <c r="HQ136" s="379"/>
      <c r="HR136" s="379"/>
      <c r="HS136" s="379"/>
      <c r="HT136" s="379"/>
      <c r="HU136" s="379"/>
      <c r="HV136" s="379"/>
      <c r="HW136" s="379"/>
      <c r="HX136" s="379"/>
      <c r="HY136" s="379"/>
      <c r="HZ136" s="379"/>
      <c r="IA136" s="379"/>
      <c r="IB136" s="379"/>
      <c r="IC136" s="379"/>
      <c r="ID136" s="379"/>
      <c r="IE136" s="379"/>
      <c r="IF136" s="379"/>
      <c r="IG136" s="379"/>
      <c r="IH136" s="379"/>
      <c r="II136" s="379"/>
      <c r="IJ136" s="379"/>
      <c r="IK136" s="379"/>
      <c r="IL136" s="379"/>
      <c r="IM136" s="379"/>
      <c r="IN136" s="379"/>
      <c r="IO136" s="379"/>
      <c r="IP136" s="379"/>
      <c r="IQ136" s="379"/>
      <c r="IR136" s="379"/>
      <c r="IS136" s="379"/>
      <c r="IT136" s="379"/>
      <c r="IU136" s="379"/>
    </row>
    <row r="137" spans="1:255" s="305"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c r="BB137" s="379"/>
      <c r="BC137" s="379"/>
      <c r="BD137" s="379"/>
      <c r="BE137" s="379"/>
      <c r="BF137" s="379"/>
      <c r="BG137" s="379"/>
      <c r="BH137" s="379"/>
      <c r="BI137" s="379"/>
      <c r="BJ137" s="379"/>
      <c r="BK137" s="379"/>
      <c r="BL137" s="379"/>
      <c r="BM137" s="379"/>
      <c r="BN137" s="379"/>
      <c r="BO137" s="379"/>
      <c r="BP137" s="379"/>
      <c r="BQ137" s="379"/>
      <c r="BR137" s="379"/>
      <c r="BS137" s="379"/>
      <c r="BT137" s="379"/>
      <c r="BU137" s="379"/>
      <c r="BV137" s="379"/>
      <c r="BW137" s="379"/>
      <c r="BX137" s="379"/>
      <c r="BY137" s="379"/>
      <c r="BZ137" s="379"/>
      <c r="CA137" s="379"/>
      <c r="CB137" s="379"/>
      <c r="CC137" s="379"/>
      <c r="CD137" s="379"/>
      <c r="CE137" s="379"/>
      <c r="CF137" s="379"/>
      <c r="CG137" s="379"/>
      <c r="CH137" s="379"/>
      <c r="CI137" s="379"/>
      <c r="CJ137" s="379"/>
      <c r="CK137" s="379"/>
      <c r="CL137" s="379"/>
      <c r="CM137" s="379"/>
      <c r="CN137" s="379"/>
      <c r="CO137" s="379"/>
      <c r="CP137" s="379"/>
      <c r="CQ137" s="379"/>
      <c r="CR137" s="379"/>
      <c r="CS137" s="379"/>
      <c r="CT137" s="379"/>
      <c r="CU137" s="379"/>
      <c r="CV137" s="379"/>
      <c r="CW137" s="379"/>
      <c r="CX137" s="379"/>
      <c r="CY137" s="379"/>
      <c r="CZ137" s="379"/>
      <c r="DA137" s="379"/>
      <c r="DB137" s="379"/>
      <c r="DC137" s="379"/>
      <c r="DD137" s="379"/>
      <c r="DE137" s="379"/>
      <c r="DF137" s="379"/>
      <c r="DG137" s="379"/>
      <c r="DH137" s="379"/>
      <c r="DI137" s="379"/>
      <c r="DJ137" s="379"/>
      <c r="DK137" s="379"/>
      <c r="DL137" s="379"/>
      <c r="DM137" s="379"/>
      <c r="DN137" s="379"/>
      <c r="DO137" s="379"/>
      <c r="DP137" s="379"/>
      <c r="DQ137" s="379"/>
      <c r="DR137" s="379"/>
      <c r="DS137" s="379"/>
      <c r="DT137" s="379"/>
      <c r="DU137" s="379"/>
      <c r="DV137" s="379"/>
      <c r="DW137" s="379"/>
      <c r="DX137" s="379"/>
      <c r="DY137" s="379"/>
      <c r="DZ137" s="379"/>
      <c r="EA137" s="379"/>
      <c r="EB137" s="379"/>
      <c r="EC137" s="379"/>
      <c r="ED137" s="379"/>
      <c r="EE137" s="379"/>
      <c r="EF137" s="379"/>
      <c r="EG137" s="379"/>
      <c r="EH137" s="379"/>
      <c r="EI137" s="379"/>
      <c r="EJ137" s="379"/>
      <c r="EK137" s="379"/>
      <c r="EL137" s="379"/>
      <c r="EM137" s="379"/>
      <c r="EN137" s="379"/>
      <c r="EO137" s="379"/>
      <c r="EP137" s="379"/>
      <c r="EQ137" s="379"/>
      <c r="ER137" s="379"/>
      <c r="ES137" s="379"/>
      <c r="ET137" s="379"/>
      <c r="EU137" s="379"/>
      <c r="EV137" s="379"/>
      <c r="EW137" s="379"/>
      <c r="EX137" s="379"/>
      <c r="EY137" s="379"/>
      <c r="EZ137" s="379"/>
      <c r="FA137" s="379"/>
      <c r="FB137" s="379"/>
      <c r="FC137" s="379"/>
      <c r="FD137" s="379"/>
      <c r="FE137" s="379"/>
      <c r="FF137" s="379"/>
      <c r="FG137" s="379"/>
      <c r="FH137" s="379"/>
      <c r="FI137" s="379"/>
      <c r="FJ137" s="379"/>
      <c r="FK137" s="379"/>
      <c r="FL137" s="379"/>
      <c r="FM137" s="379"/>
      <c r="FN137" s="379"/>
      <c r="FO137" s="379"/>
      <c r="FP137" s="379"/>
      <c r="FQ137" s="379"/>
      <c r="FR137" s="379"/>
      <c r="FS137" s="379"/>
      <c r="FT137" s="379"/>
      <c r="FU137" s="379"/>
      <c r="FV137" s="379"/>
      <c r="FW137" s="379"/>
      <c r="FX137" s="379"/>
      <c r="FY137" s="379"/>
      <c r="FZ137" s="379"/>
      <c r="GA137" s="379"/>
      <c r="GB137" s="379"/>
      <c r="GC137" s="379"/>
      <c r="GD137" s="379"/>
      <c r="GE137" s="379"/>
      <c r="GF137" s="379"/>
      <c r="GG137" s="379"/>
      <c r="GH137" s="379"/>
      <c r="GI137" s="379"/>
      <c r="GJ137" s="379"/>
      <c r="GK137" s="379"/>
      <c r="GL137" s="379"/>
      <c r="GM137" s="379"/>
      <c r="GN137" s="379"/>
      <c r="GO137" s="379"/>
      <c r="GP137" s="379"/>
      <c r="GQ137" s="379"/>
      <c r="GR137" s="379"/>
      <c r="GS137" s="379"/>
      <c r="GT137" s="379"/>
      <c r="GU137" s="379"/>
      <c r="GV137" s="379"/>
      <c r="GW137" s="379"/>
      <c r="GX137" s="379"/>
      <c r="GY137" s="379"/>
      <c r="GZ137" s="379"/>
      <c r="HA137" s="379"/>
      <c r="HB137" s="379"/>
      <c r="HC137" s="379"/>
      <c r="HD137" s="379"/>
      <c r="HE137" s="379"/>
      <c r="HF137" s="379"/>
      <c r="HG137" s="379"/>
      <c r="HH137" s="379"/>
      <c r="HI137" s="379"/>
      <c r="HJ137" s="379"/>
      <c r="HK137" s="379"/>
      <c r="HL137" s="379"/>
      <c r="HM137" s="379"/>
      <c r="HN137" s="379"/>
      <c r="HO137" s="379"/>
      <c r="HP137" s="379"/>
      <c r="HQ137" s="379"/>
      <c r="HR137" s="379"/>
      <c r="HS137" s="379"/>
      <c r="HT137" s="379"/>
      <c r="HU137" s="379"/>
      <c r="HV137" s="379"/>
      <c r="HW137" s="379"/>
      <c r="HX137" s="379"/>
      <c r="HY137" s="379"/>
      <c r="HZ137" s="379"/>
      <c r="IA137" s="379"/>
      <c r="IB137" s="379"/>
      <c r="IC137" s="379"/>
      <c r="ID137" s="379"/>
      <c r="IE137" s="379"/>
      <c r="IF137" s="379"/>
      <c r="IG137" s="379"/>
      <c r="IH137" s="379"/>
      <c r="II137" s="379"/>
      <c r="IJ137" s="379"/>
      <c r="IK137" s="379"/>
      <c r="IL137" s="379"/>
      <c r="IM137" s="379"/>
      <c r="IN137" s="379"/>
      <c r="IO137" s="379"/>
      <c r="IP137" s="379"/>
      <c r="IQ137" s="379"/>
      <c r="IR137" s="379"/>
      <c r="IS137" s="379"/>
      <c r="IT137" s="379"/>
      <c r="IU137" s="379"/>
    </row>
    <row r="138" spans="1:255" s="305"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c r="BB138" s="379"/>
      <c r="BC138" s="379"/>
      <c r="BD138" s="379"/>
      <c r="BE138" s="379"/>
      <c r="BF138" s="379"/>
      <c r="BG138" s="379"/>
      <c r="BH138" s="379"/>
      <c r="BI138" s="379"/>
      <c r="BJ138" s="379"/>
      <c r="BK138" s="379"/>
      <c r="BL138" s="379"/>
      <c r="BM138" s="379"/>
      <c r="BN138" s="379"/>
      <c r="BO138" s="379"/>
      <c r="BP138" s="379"/>
      <c r="BQ138" s="379"/>
      <c r="BR138" s="379"/>
      <c r="BS138" s="379"/>
      <c r="BT138" s="379"/>
      <c r="BU138" s="379"/>
      <c r="BV138" s="379"/>
      <c r="BW138" s="379"/>
      <c r="BX138" s="379"/>
      <c r="BY138" s="379"/>
      <c r="BZ138" s="379"/>
      <c r="CA138" s="379"/>
      <c r="CB138" s="379"/>
      <c r="CC138" s="379"/>
      <c r="CD138" s="379"/>
      <c r="CE138" s="379"/>
      <c r="CF138" s="379"/>
      <c r="CG138" s="379"/>
      <c r="CH138" s="379"/>
      <c r="CI138" s="379"/>
      <c r="CJ138" s="379"/>
      <c r="CK138" s="379"/>
      <c r="CL138" s="379"/>
      <c r="CM138" s="379"/>
      <c r="CN138" s="379"/>
      <c r="CO138" s="379"/>
      <c r="CP138" s="379"/>
      <c r="CQ138" s="379"/>
      <c r="CR138" s="379"/>
      <c r="CS138" s="379"/>
      <c r="CT138" s="379"/>
      <c r="CU138" s="379"/>
      <c r="CV138" s="379"/>
      <c r="CW138" s="379"/>
      <c r="CX138" s="379"/>
      <c r="CY138" s="379"/>
      <c r="CZ138" s="379"/>
      <c r="DA138" s="379"/>
      <c r="DB138" s="379"/>
      <c r="DC138" s="379"/>
      <c r="DD138" s="379"/>
      <c r="DE138" s="379"/>
      <c r="DF138" s="379"/>
      <c r="DG138" s="379"/>
      <c r="DH138" s="379"/>
      <c r="DI138" s="379"/>
      <c r="DJ138" s="379"/>
      <c r="DK138" s="379"/>
      <c r="DL138" s="379"/>
      <c r="DM138" s="379"/>
      <c r="DN138" s="379"/>
      <c r="DO138" s="379"/>
      <c r="DP138" s="379"/>
      <c r="DQ138" s="379"/>
      <c r="DR138" s="379"/>
      <c r="DS138" s="379"/>
      <c r="DT138" s="379"/>
      <c r="DU138" s="379"/>
      <c r="DV138" s="379"/>
      <c r="DW138" s="379"/>
      <c r="DX138" s="379"/>
      <c r="DY138" s="379"/>
      <c r="DZ138" s="379"/>
      <c r="EA138" s="379"/>
      <c r="EB138" s="379"/>
      <c r="EC138" s="379"/>
      <c r="ED138" s="379"/>
      <c r="EE138" s="379"/>
      <c r="EF138" s="379"/>
      <c r="EG138" s="379"/>
      <c r="EH138" s="379"/>
      <c r="EI138" s="379"/>
      <c r="EJ138" s="379"/>
      <c r="EK138" s="379"/>
      <c r="EL138" s="379"/>
      <c r="EM138" s="379"/>
      <c r="EN138" s="379"/>
      <c r="EO138" s="379"/>
      <c r="EP138" s="379"/>
      <c r="EQ138" s="379"/>
      <c r="ER138" s="379"/>
      <c r="ES138" s="379"/>
      <c r="ET138" s="379"/>
      <c r="EU138" s="379"/>
      <c r="EV138" s="379"/>
      <c r="EW138" s="379"/>
      <c r="EX138" s="379"/>
      <c r="EY138" s="379"/>
      <c r="EZ138" s="379"/>
      <c r="FA138" s="379"/>
      <c r="FB138" s="379"/>
      <c r="FC138" s="379"/>
      <c r="FD138" s="379"/>
      <c r="FE138" s="379"/>
      <c r="FF138" s="379"/>
      <c r="FG138" s="379"/>
      <c r="FH138" s="379"/>
      <c r="FI138" s="379"/>
      <c r="FJ138" s="379"/>
      <c r="FK138" s="379"/>
      <c r="FL138" s="379"/>
      <c r="FM138" s="379"/>
      <c r="FN138" s="379"/>
      <c r="FO138" s="379"/>
      <c r="FP138" s="379"/>
      <c r="FQ138" s="379"/>
      <c r="FR138" s="379"/>
      <c r="FS138" s="379"/>
      <c r="FT138" s="379"/>
      <c r="FU138" s="379"/>
      <c r="FV138" s="379"/>
      <c r="FW138" s="379"/>
      <c r="FX138" s="379"/>
      <c r="FY138" s="379"/>
      <c r="FZ138" s="379"/>
      <c r="GA138" s="379"/>
      <c r="GB138" s="379"/>
      <c r="GC138" s="379"/>
      <c r="GD138" s="379"/>
      <c r="GE138" s="379"/>
      <c r="GF138" s="379"/>
      <c r="GG138" s="379"/>
      <c r="GH138" s="379"/>
      <c r="GI138" s="379"/>
      <c r="GJ138" s="379"/>
      <c r="GK138" s="379"/>
      <c r="GL138" s="379"/>
      <c r="GM138" s="379"/>
      <c r="GN138" s="379"/>
      <c r="GO138" s="379"/>
      <c r="GP138" s="379"/>
      <c r="GQ138" s="379"/>
      <c r="GR138" s="379"/>
      <c r="GS138" s="379"/>
      <c r="GT138" s="379"/>
      <c r="GU138" s="379"/>
      <c r="GV138" s="379"/>
      <c r="GW138" s="379"/>
      <c r="GX138" s="379"/>
      <c r="GY138" s="379"/>
      <c r="GZ138" s="379"/>
      <c r="HA138" s="379"/>
      <c r="HB138" s="379"/>
      <c r="HC138" s="379"/>
      <c r="HD138" s="379"/>
      <c r="HE138" s="379"/>
      <c r="HF138" s="379"/>
      <c r="HG138" s="379"/>
      <c r="HH138" s="379"/>
      <c r="HI138" s="379"/>
      <c r="HJ138" s="379"/>
      <c r="HK138" s="379"/>
      <c r="HL138" s="379"/>
      <c r="HM138" s="379"/>
      <c r="HN138" s="379"/>
      <c r="HO138" s="379"/>
      <c r="HP138" s="379"/>
      <c r="HQ138" s="379"/>
      <c r="HR138" s="379"/>
      <c r="HS138" s="379"/>
      <c r="HT138" s="379"/>
      <c r="HU138" s="379"/>
      <c r="HV138" s="379"/>
      <c r="HW138" s="379"/>
      <c r="HX138" s="379"/>
      <c r="HY138" s="379"/>
      <c r="HZ138" s="379"/>
      <c r="IA138" s="379"/>
      <c r="IB138" s="379"/>
      <c r="IC138" s="379"/>
      <c r="ID138" s="379"/>
      <c r="IE138" s="379"/>
      <c r="IF138" s="379"/>
      <c r="IG138" s="379"/>
      <c r="IH138" s="379"/>
      <c r="II138" s="379"/>
      <c r="IJ138" s="379"/>
      <c r="IK138" s="379"/>
      <c r="IL138" s="379"/>
      <c r="IM138" s="379"/>
      <c r="IN138" s="379"/>
      <c r="IO138" s="379"/>
      <c r="IP138" s="379"/>
      <c r="IQ138" s="379"/>
      <c r="IR138" s="379"/>
      <c r="IS138" s="379"/>
      <c r="IT138" s="379"/>
      <c r="IU138" s="379"/>
    </row>
    <row r="139" spans="1:255" s="305"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c r="BB139" s="379"/>
      <c r="BC139" s="379"/>
      <c r="BD139" s="379"/>
      <c r="BE139" s="379"/>
      <c r="BF139" s="379"/>
      <c r="BG139" s="379"/>
      <c r="BH139" s="379"/>
      <c r="BI139" s="379"/>
      <c r="BJ139" s="379"/>
      <c r="BK139" s="379"/>
      <c r="BL139" s="379"/>
      <c r="BM139" s="379"/>
      <c r="BN139" s="379"/>
      <c r="BO139" s="379"/>
      <c r="BP139" s="379"/>
      <c r="BQ139" s="379"/>
      <c r="BR139" s="379"/>
      <c r="BS139" s="379"/>
      <c r="BT139" s="379"/>
      <c r="BU139" s="379"/>
      <c r="BV139" s="379"/>
      <c r="BW139" s="379"/>
      <c r="BX139" s="379"/>
      <c r="BY139" s="379"/>
      <c r="BZ139" s="379"/>
      <c r="CA139" s="379"/>
      <c r="CB139" s="379"/>
      <c r="CC139" s="379"/>
      <c r="CD139" s="379"/>
      <c r="CE139" s="379"/>
      <c r="CF139" s="379"/>
      <c r="CG139" s="379"/>
      <c r="CH139" s="379"/>
      <c r="CI139" s="379"/>
      <c r="CJ139" s="379"/>
      <c r="CK139" s="379"/>
      <c r="CL139" s="379"/>
      <c r="CM139" s="379"/>
      <c r="CN139" s="379"/>
      <c r="CO139" s="379"/>
      <c r="CP139" s="379"/>
      <c r="CQ139" s="379"/>
      <c r="CR139" s="379"/>
      <c r="CS139" s="379"/>
      <c r="CT139" s="379"/>
      <c r="CU139" s="379"/>
      <c r="CV139" s="379"/>
      <c r="CW139" s="379"/>
      <c r="CX139" s="379"/>
      <c r="CY139" s="379"/>
      <c r="CZ139" s="379"/>
      <c r="DA139" s="379"/>
      <c r="DB139" s="379"/>
      <c r="DC139" s="379"/>
      <c r="DD139" s="379"/>
      <c r="DE139" s="379"/>
      <c r="DF139" s="379"/>
      <c r="DG139" s="379"/>
      <c r="DH139" s="379"/>
      <c r="DI139" s="379"/>
      <c r="DJ139" s="379"/>
      <c r="DK139" s="379"/>
      <c r="DL139" s="379"/>
      <c r="DM139" s="379"/>
      <c r="DN139" s="379"/>
      <c r="DO139" s="379"/>
      <c r="DP139" s="379"/>
      <c r="DQ139" s="379"/>
      <c r="DR139" s="379"/>
      <c r="DS139" s="379"/>
      <c r="DT139" s="379"/>
      <c r="DU139" s="379"/>
      <c r="DV139" s="379"/>
      <c r="DW139" s="379"/>
      <c r="DX139" s="379"/>
      <c r="DY139" s="379"/>
      <c r="DZ139" s="379"/>
      <c r="EA139" s="379"/>
      <c r="EB139" s="379"/>
      <c r="EC139" s="379"/>
      <c r="ED139" s="379"/>
      <c r="EE139" s="379"/>
      <c r="EF139" s="379"/>
      <c r="EG139" s="379"/>
      <c r="EH139" s="379"/>
      <c r="EI139" s="379"/>
      <c r="EJ139" s="379"/>
      <c r="EK139" s="379"/>
      <c r="EL139" s="379"/>
      <c r="EM139" s="379"/>
      <c r="EN139" s="379"/>
      <c r="EO139" s="379"/>
      <c r="EP139" s="379"/>
      <c r="EQ139" s="379"/>
      <c r="ER139" s="379"/>
      <c r="ES139" s="379"/>
      <c r="ET139" s="379"/>
      <c r="EU139" s="379"/>
      <c r="EV139" s="379"/>
      <c r="EW139" s="379"/>
      <c r="EX139" s="379"/>
      <c r="EY139" s="379"/>
      <c r="EZ139" s="379"/>
      <c r="FA139" s="379"/>
      <c r="FB139" s="379"/>
      <c r="FC139" s="379"/>
      <c r="FD139" s="379"/>
      <c r="FE139" s="379"/>
      <c r="FF139" s="379"/>
      <c r="FG139" s="379"/>
      <c r="FH139" s="379"/>
      <c r="FI139" s="379"/>
      <c r="FJ139" s="379"/>
      <c r="FK139" s="379"/>
      <c r="FL139" s="379"/>
      <c r="FM139" s="379"/>
      <c r="FN139" s="379"/>
      <c r="FO139" s="379"/>
      <c r="FP139" s="379"/>
      <c r="FQ139" s="379"/>
      <c r="FR139" s="379"/>
      <c r="FS139" s="379"/>
      <c r="FT139" s="379"/>
      <c r="FU139" s="379"/>
      <c r="FV139" s="379"/>
      <c r="FW139" s="379"/>
      <c r="FX139" s="379"/>
      <c r="FY139" s="379"/>
      <c r="FZ139" s="379"/>
      <c r="GA139" s="379"/>
      <c r="GB139" s="379"/>
      <c r="GC139" s="379"/>
      <c r="GD139" s="379"/>
      <c r="GE139" s="379"/>
      <c r="GF139" s="379"/>
      <c r="GG139" s="379"/>
      <c r="GH139" s="379"/>
      <c r="GI139" s="379"/>
      <c r="GJ139" s="379"/>
      <c r="GK139" s="379"/>
      <c r="GL139" s="379"/>
      <c r="GM139" s="379"/>
      <c r="GN139" s="379"/>
      <c r="GO139" s="379"/>
      <c r="GP139" s="379"/>
      <c r="GQ139" s="379"/>
      <c r="GR139" s="379"/>
      <c r="GS139" s="379"/>
      <c r="GT139" s="379"/>
      <c r="GU139" s="379"/>
      <c r="GV139" s="379"/>
      <c r="GW139" s="379"/>
      <c r="GX139" s="379"/>
      <c r="GY139" s="379"/>
      <c r="GZ139" s="379"/>
      <c r="HA139" s="379"/>
      <c r="HB139" s="379"/>
      <c r="HC139" s="379"/>
      <c r="HD139" s="379"/>
      <c r="HE139" s="379"/>
      <c r="HF139" s="379"/>
      <c r="HG139" s="379"/>
      <c r="HH139" s="379"/>
      <c r="HI139" s="379"/>
      <c r="HJ139" s="379"/>
      <c r="HK139" s="379"/>
      <c r="HL139" s="379"/>
      <c r="HM139" s="379"/>
      <c r="HN139" s="379"/>
      <c r="HO139" s="379"/>
      <c r="HP139" s="379"/>
      <c r="HQ139" s="379"/>
      <c r="HR139" s="379"/>
      <c r="HS139" s="379"/>
      <c r="HT139" s="379"/>
      <c r="HU139" s="379"/>
      <c r="HV139" s="379"/>
      <c r="HW139" s="379"/>
      <c r="HX139" s="379"/>
      <c r="HY139" s="379"/>
      <c r="HZ139" s="379"/>
      <c r="IA139" s="379"/>
      <c r="IB139" s="379"/>
      <c r="IC139" s="379"/>
      <c r="ID139" s="379"/>
      <c r="IE139" s="379"/>
      <c r="IF139" s="379"/>
      <c r="IG139" s="379"/>
      <c r="IH139" s="379"/>
      <c r="II139" s="379"/>
      <c r="IJ139" s="379"/>
      <c r="IK139" s="379"/>
      <c r="IL139" s="379"/>
      <c r="IM139" s="379"/>
      <c r="IN139" s="379"/>
      <c r="IO139" s="379"/>
      <c r="IP139" s="379"/>
      <c r="IQ139" s="379"/>
      <c r="IR139" s="379"/>
      <c r="IS139" s="379"/>
      <c r="IT139" s="379"/>
      <c r="IU139" s="379"/>
    </row>
    <row r="140" spans="1:255" s="305"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c r="BB140" s="379"/>
      <c r="BC140" s="379"/>
      <c r="BD140" s="379"/>
      <c r="BE140" s="379"/>
      <c r="BF140" s="379"/>
      <c r="BG140" s="379"/>
      <c r="BH140" s="379"/>
      <c r="BI140" s="379"/>
      <c r="BJ140" s="379"/>
      <c r="BK140" s="379"/>
      <c r="BL140" s="379"/>
      <c r="BM140" s="379"/>
      <c r="BN140" s="379"/>
      <c r="BO140" s="379"/>
      <c r="BP140" s="379"/>
      <c r="BQ140" s="379"/>
      <c r="BR140" s="379"/>
      <c r="BS140" s="379"/>
      <c r="BT140" s="379"/>
      <c r="BU140" s="379"/>
      <c r="BV140" s="379"/>
      <c r="BW140" s="379"/>
      <c r="BX140" s="379"/>
      <c r="BY140" s="379"/>
      <c r="BZ140" s="379"/>
      <c r="CA140" s="379"/>
      <c r="CB140" s="379"/>
      <c r="CC140" s="379"/>
      <c r="CD140" s="379"/>
      <c r="CE140" s="379"/>
      <c r="CF140" s="379"/>
      <c r="CG140" s="379"/>
      <c r="CH140" s="379"/>
      <c r="CI140" s="379"/>
      <c r="CJ140" s="379"/>
      <c r="CK140" s="379"/>
      <c r="CL140" s="379"/>
      <c r="CM140" s="379"/>
      <c r="CN140" s="379"/>
      <c r="CO140" s="379"/>
      <c r="CP140" s="379"/>
      <c r="CQ140" s="379"/>
      <c r="CR140" s="379"/>
      <c r="CS140" s="379"/>
      <c r="CT140" s="379"/>
      <c r="CU140" s="379"/>
      <c r="CV140" s="379"/>
      <c r="CW140" s="379"/>
      <c r="CX140" s="379"/>
      <c r="CY140" s="379"/>
      <c r="CZ140" s="379"/>
      <c r="DA140" s="379"/>
      <c r="DB140" s="379"/>
      <c r="DC140" s="379"/>
      <c r="DD140" s="379"/>
      <c r="DE140" s="379"/>
      <c r="DF140" s="379"/>
      <c r="DG140" s="379"/>
      <c r="DH140" s="379"/>
      <c r="DI140" s="379"/>
      <c r="DJ140" s="379"/>
      <c r="DK140" s="379"/>
      <c r="DL140" s="379"/>
      <c r="DM140" s="379"/>
      <c r="DN140" s="379"/>
      <c r="DO140" s="379"/>
      <c r="DP140" s="379"/>
      <c r="DQ140" s="379"/>
      <c r="DR140" s="379"/>
      <c r="DS140" s="379"/>
      <c r="DT140" s="379"/>
      <c r="DU140" s="379"/>
      <c r="DV140" s="379"/>
      <c r="DW140" s="379"/>
      <c r="DX140" s="379"/>
      <c r="DY140" s="379"/>
      <c r="DZ140" s="379"/>
      <c r="EA140" s="379"/>
      <c r="EB140" s="379"/>
      <c r="EC140" s="379"/>
      <c r="ED140" s="379"/>
      <c r="EE140" s="379"/>
      <c r="EF140" s="379"/>
      <c r="EG140" s="379"/>
      <c r="EH140" s="379"/>
      <c r="EI140" s="379"/>
      <c r="EJ140" s="379"/>
      <c r="EK140" s="379"/>
      <c r="EL140" s="379"/>
      <c r="EM140" s="379"/>
      <c r="EN140" s="379"/>
      <c r="EO140" s="379"/>
      <c r="EP140" s="379"/>
      <c r="EQ140" s="379"/>
      <c r="ER140" s="379"/>
      <c r="ES140" s="379"/>
      <c r="ET140" s="379"/>
      <c r="EU140" s="379"/>
      <c r="EV140" s="379"/>
      <c r="EW140" s="379"/>
      <c r="EX140" s="379"/>
      <c r="EY140" s="379"/>
      <c r="EZ140" s="379"/>
      <c r="FA140" s="379"/>
      <c r="FB140" s="379"/>
      <c r="FC140" s="379"/>
      <c r="FD140" s="379"/>
      <c r="FE140" s="379"/>
      <c r="FF140" s="379"/>
      <c r="FG140" s="379"/>
      <c r="FH140" s="379"/>
      <c r="FI140" s="379"/>
      <c r="FJ140" s="379"/>
      <c r="FK140" s="379"/>
      <c r="FL140" s="379"/>
      <c r="FM140" s="379"/>
      <c r="FN140" s="379"/>
      <c r="FO140" s="379"/>
      <c r="FP140" s="379"/>
      <c r="FQ140" s="379"/>
      <c r="FR140" s="379"/>
      <c r="FS140" s="379"/>
      <c r="FT140" s="379"/>
      <c r="FU140" s="379"/>
      <c r="FV140" s="379"/>
      <c r="FW140" s="379"/>
      <c r="FX140" s="379"/>
      <c r="FY140" s="379"/>
      <c r="FZ140" s="379"/>
      <c r="GA140" s="379"/>
      <c r="GB140" s="379"/>
      <c r="GC140" s="379"/>
      <c r="GD140" s="379"/>
      <c r="GE140" s="379"/>
      <c r="GF140" s="379"/>
      <c r="GG140" s="379"/>
      <c r="GH140" s="379"/>
      <c r="GI140" s="379"/>
      <c r="GJ140" s="379"/>
      <c r="GK140" s="379"/>
      <c r="GL140" s="379"/>
      <c r="GM140" s="379"/>
      <c r="GN140" s="379"/>
      <c r="GO140" s="379"/>
      <c r="GP140" s="379"/>
      <c r="GQ140" s="379"/>
      <c r="GR140" s="379"/>
      <c r="GS140" s="379"/>
      <c r="GT140" s="379"/>
      <c r="GU140" s="379"/>
      <c r="GV140" s="379"/>
      <c r="GW140" s="379"/>
      <c r="GX140" s="379"/>
      <c r="GY140" s="379"/>
      <c r="GZ140" s="379"/>
      <c r="HA140" s="379"/>
      <c r="HB140" s="379"/>
      <c r="HC140" s="379"/>
      <c r="HD140" s="379"/>
      <c r="HE140" s="379"/>
      <c r="HF140" s="379"/>
      <c r="HG140" s="379"/>
      <c r="HH140" s="379"/>
      <c r="HI140" s="379"/>
      <c r="HJ140" s="379"/>
      <c r="HK140" s="379"/>
      <c r="HL140" s="379"/>
      <c r="HM140" s="379"/>
      <c r="HN140" s="379"/>
      <c r="HO140" s="379"/>
      <c r="HP140" s="379"/>
      <c r="HQ140" s="379"/>
      <c r="HR140" s="379"/>
      <c r="HS140" s="379"/>
      <c r="HT140" s="379"/>
      <c r="HU140" s="379"/>
      <c r="HV140" s="379"/>
      <c r="HW140" s="379"/>
      <c r="HX140" s="379"/>
      <c r="HY140" s="379"/>
      <c r="HZ140" s="379"/>
      <c r="IA140" s="379"/>
      <c r="IB140" s="379"/>
      <c r="IC140" s="379"/>
      <c r="ID140" s="379"/>
      <c r="IE140" s="379"/>
      <c r="IF140" s="379"/>
      <c r="IG140" s="379"/>
      <c r="IH140" s="379"/>
      <c r="II140" s="379"/>
      <c r="IJ140" s="379"/>
      <c r="IK140" s="379"/>
      <c r="IL140" s="379"/>
      <c r="IM140" s="379"/>
      <c r="IN140" s="379"/>
      <c r="IO140" s="379"/>
      <c r="IP140" s="379"/>
      <c r="IQ140" s="379"/>
      <c r="IR140" s="379"/>
      <c r="IS140" s="379"/>
      <c r="IT140" s="379"/>
      <c r="IU140" s="379"/>
    </row>
    <row r="141" spans="1:255" s="305"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79"/>
      <c r="U141" s="379"/>
      <c r="V141" s="379"/>
      <c r="W141" s="379"/>
      <c r="X141" s="379"/>
      <c r="Y141" s="379"/>
      <c r="Z141" s="379"/>
      <c r="AA141" s="379"/>
      <c r="AB141" s="379"/>
      <c r="AC141" s="379"/>
      <c r="AD141" s="379"/>
      <c r="AE141" s="379"/>
      <c r="AF141" s="379"/>
      <c r="AG141" s="379"/>
      <c r="AH141" s="379"/>
      <c r="AI141" s="379"/>
      <c r="AJ141" s="379"/>
      <c r="AK141" s="379"/>
      <c r="AL141" s="379"/>
      <c r="AM141" s="379"/>
      <c r="AN141" s="379"/>
      <c r="AO141" s="379"/>
      <c r="AP141" s="379"/>
      <c r="AQ141" s="379"/>
      <c r="AR141" s="379"/>
      <c r="AS141" s="379"/>
      <c r="AT141" s="379"/>
      <c r="AU141" s="379"/>
      <c r="AV141" s="379"/>
      <c r="AW141" s="379"/>
      <c r="AX141" s="379"/>
      <c r="AY141" s="379"/>
      <c r="AZ141" s="379"/>
      <c r="BA141" s="379"/>
      <c r="BB141" s="379"/>
      <c r="BC141" s="379"/>
      <c r="BD141" s="379"/>
      <c r="BE141" s="379"/>
      <c r="BF141" s="379"/>
      <c r="BG141" s="379"/>
      <c r="BH141" s="379"/>
      <c r="BI141" s="379"/>
      <c r="BJ141" s="379"/>
      <c r="BK141" s="379"/>
      <c r="BL141" s="379"/>
      <c r="BM141" s="379"/>
      <c r="BN141" s="379"/>
      <c r="BO141" s="379"/>
      <c r="BP141" s="379"/>
      <c r="BQ141" s="379"/>
      <c r="BR141" s="379"/>
      <c r="BS141" s="379"/>
      <c r="BT141" s="379"/>
      <c r="BU141" s="379"/>
      <c r="BV141" s="379"/>
      <c r="BW141" s="379"/>
      <c r="BX141" s="379"/>
      <c r="BY141" s="379"/>
      <c r="BZ141" s="379"/>
      <c r="CA141" s="379"/>
      <c r="CB141" s="379"/>
      <c r="CC141" s="379"/>
      <c r="CD141" s="379"/>
      <c r="CE141" s="379"/>
      <c r="CF141" s="379"/>
      <c r="CG141" s="379"/>
      <c r="CH141" s="379"/>
      <c r="CI141" s="379"/>
      <c r="CJ141" s="379"/>
      <c r="CK141" s="379"/>
      <c r="CL141" s="379"/>
      <c r="CM141" s="379"/>
      <c r="CN141" s="379"/>
      <c r="CO141" s="379"/>
      <c r="CP141" s="379"/>
      <c r="CQ141" s="379"/>
      <c r="CR141" s="379"/>
      <c r="CS141" s="379"/>
      <c r="CT141" s="379"/>
      <c r="CU141" s="379"/>
      <c r="CV141" s="379"/>
      <c r="CW141" s="379"/>
      <c r="CX141" s="379"/>
      <c r="CY141" s="379"/>
      <c r="CZ141" s="379"/>
      <c r="DA141" s="379"/>
      <c r="DB141" s="379"/>
      <c r="DC141" s="379"/>
      <c r="DD141" s="379"/>
      <c r="DE141" s="379"/>
      <c r="DF141" s="379"/>
      <c r="DG141" s="379"/>
      <c r="DH141" s="379"/>
      <c r="DI141" s="379"/>
      <c r="DJ141" s="379"/>
      <c r="DK141" s="379"/>
      <c r="DL141" s="379"/>
      <c r="DM141" s="379"/>
      <c r="DN141" s="379"/>
      <c r="DO141" s="379"/>
      <c r="DP141" s="379"/>
      <c r="DQ141" s="379"/>
      <c r="DR141" s="379"/>
      <c r="DS141" s="379"/>
      <c r="DT141" s="379"/>
      <c r="DU141" s="379"/>
      <c r="DV141" s="379"/>
      <c r="DW141" s="379"/>
      <c r="DX141" s="379"/>
      <c r="DY141" s="379"/>
      <c r="DZ141" s="379"/>
      <c r="EA141" s="379"/>
      <c r="EB141" s="379"/>
      <c r="EC141" s="379"/>
      <c r="ED141" s="379"/>
      <c r="EE141" s="379"/>
      <c r="EF141" s="379"/>
      <c r="EG141" s="379"/>
      <c r="EH141" s="379"/>
      <c r="EI141" s="379"/>
      <c r="EJ141" s="379"/>
      <c r="EK141" s="379"/>
      <c r="EL141" s="379"/>
      <c r="EM141" s="379"/>
      <c r="EN141" s="379"/>
      <c r="EO141" s="379"/>
      <c r="EP141" s="379"/>
      <c r="EQ141" s="379"/>
      <c r="ER141" s="379"/>
      <c r="ES141" s="379"/>
      <c r="ET141" s="379"/>
      <c r="EU141" s="379"/>
      <c r="EV141" s="379"/>
      <c r="EW141" s="379"/>
      <c r="EX141" s="379"/>
      <c r="EY141" s="379"/>
      <c r="EZ141" s="379"/>
      <c r="FA141" s="379"/>
      <c r="FB141" s="379"/>
      <c r="FC141" s="379"/>
      <c r="FD141" s="379"/>
      <c r="FE141" s="379"/>
      <c r="FF141" s="379"/>
      <c r="FG141" s="379"/>
      <c r="FH141" s="379"/>
      <c r="FI141" s="379"/>
      <c r="FJ141" s="379"/>
      <c r="FK141" s="379"/>
      <c r="FL141" s="379"/>
      <c r="FM141" s="379"/>
      <c r="FN141" s="379"/>
      <c r="FO141" s="379"/>
      <c r="FP141" s="379"/>
      <c r="FQ141" s="379"/>
      <c r="FR141" s="379"/>
      <c r="FS141" s="379"/>
      <c r="FT141" s="379"/>
      <c r="FU141" s="379"/>
      <c r="FV141" s="379"/>
      <c r="FW141" s="379"/>
      <c r="FX141" s="379"/>
      <c r="FY141" s="379"/>
      <c r="FZ141" s="379"/>
      <c r="GA141" s="379"/>
      <c r="GB141" s="379"/>
      <c r="GC141" s="379"/>
      <c r="GD141" s="379"/>
      <c r="GE141" s="379"/>
      <c r="GF141" s="379"/>
      <c r="GG141" s="379"/>
      <c r="GH141" s="379"/>
      <c r="GI141" s="379"/>
      <c r="GJ141" s="379"/>
      <c r="GK141" s="379"/>
      <c r="GL141" s="379"/>
      <c r="GM141" s="379"/>
      <c r="GN141" s="379"/>
      <c r="GO141" s="379"/>
      <c r="GP141" s="379"/>
      <c r="GQ141" s="379"/>
      <c r="GR141" s="379"/>
      <c r="GS141" s="379"/>
      <c r="GT141" s="379"/>
      <c r="GU141" s="379"/>
      <c r="GV141" s="379"/>
      <c r="GW141" s="379"/>
      <c r="GX141" s="379"/>
      <c r="GY141" s="379"/>
      <c r="GZ141" s="379"/>
      <c r="HA141" s="379"/>
      <c r="HB141" s="379"/>
      <c r="HC141" s="379"/>
      <c r="HD141" s="379"/>
      <c r="HE141" s="379"/>
      <c r="HF141" s="379"/>
      <c r="HG141" s="379"/>
      <c r="HH141" s="379"/>
      <c r="HI141" s="379"/>
      <c r="HJ141" s="379"/>
      <c r="HK141" s="379"/>
      <c r="HL141" s="379"/>
      <c r="HM141" s="379"/>
      <c r="HN141" s="379"/>
      <c r="HO141" s="379"/>
      <c r="HP141" s="379"/>
      <c r="HQ141" s="379"/>
      <c r="HR141" s="379"/>
      <c r="HS141" s="379"/>
      <c r="HT141" s="379"/>
      <c r="HU141" s="379"/>
      <c r="HV141" s="379"/>
      <c r="HW141" s="379"/>
      <c r="HX141" s="379"/>
      <c r="HY141" s="379"/>
      <c r="HZ141" s="379"/>
      <c r="IA141" s="379"/>
      <c r="IB141" s="379"/>
      <c r="IC141" s="379"/>
      <c r="ID141" s="379"/>
      <c r="IE141" s="379"/>
      <c r="IF141" s="379"/>
      <c r="IG141" s="379"/>
      <c r="IH141" s="379"/>
      <c r="II141" s="379"/>
      <c r="IJ141" s="379"/>
      <c r="IK141" s="379"/>
      <c r="IL141" s="379"/>
      <c r="IM141" s="379"/>
      <c r="IN141" s="379"/>
      <c r="IO141" s="379"/>
      <c r="IP141" s="379"/>
      <c r="IQ141" s="379"/>
      <c r="IR141" s="379"/>
      <c r="IS141" s="379"/>
      <c r="IT141" s="379"/>
      <c r="IU141" s="379"/>
    </row>
    <row r="142" spans="1:255" s="305"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79"/>
      <c r="U142" s="379"/>
      <c r="V142" s="379"/>
      <c r="W142" s="379"/>
      <c r="X142" s="379"/>
      <c r="Y142" s="379"/>
      <c r="Z142" s="379"/>
      <c r="AA142" s="379"/>
      <c r="AB142" s="379"/>
      <c r="AC142" s="379"/>
      <c r="AD142" s="379"/>
      <c r="AE142" s="379"/>
      <c r="AF142" s="379"/>
      <c r="AG142" s="379"/>
      <c r="AH142" s="379"/>
      <c r="AI142" s="379"/>
      <c r="AJ142" s="379"/>
      <c r="AK142" s="379"/>
      <c r="AL142" s="379"/>
      <c r="AM142" s="379"/>
      <c r="AN142" s="379"/>
      <c r="AO142" s="379"/>
      <c r="AP142" s="379"/>
      <c r="AQ142" s="379"/>
      <c r="AR142" s="379"/>
      <c r="AS142" s="379"/>
      <c r="AT142" s="379"/>
      <c r="AU142" s="379"/>
      <c r="AV142" s="379"/>
      <c r="AW142" s="379"/>
      <c r="AX142" s="379"/>
      <c r="AY142" s="379"/>
      <c r="AZ142" s="379"/>
      <c r="BA142" s="379"/>
      <c r="BB142" s="379"/>
      <c r="BC142" s="379"/>
      <c r="BD142" s="379"/>
      <c r="BE142" s="379"/>
      <c r="BF142" s="379"/>
      <c r="BG142" s="379"/>
      <c r="BH142" s="379"/>
      <c r="BI142" s="379"/>
      <c r="BJ142" s="379"/>
      <c r="BK142" s="379"/>
      <c r="BL142" s="379"/>
      <c r="BM142" s="379"/>
      <c r="BN142" s="379"/>
      <c r="BO142" s="379"/>
      <c r="BP142" s="379"/>
      <c r="BQ142" s="379"/>
      <c r="BR142" s="379"/>
      <c r="BS142" s="379"/>
      <c r="BT142" s="379"/>
      <c r="BU142" s="379"/>
      <c r="BV142" s="379"/>
      <c r="BW142" s="379"/>
      <c r="BX142" s="379"/>
      <c r="BY142" s="379"/>
      <c r="BZ142" s="379"/>
      <c r="CA142" s="379"/>
      <c r="CB142" s="379"/>
      <c r="CC142" s="379"/>
      <c r="CD142" s="379"/>
      <c r="CE142" s="379"/>
      <c r="CF142" s="379"/>
      <c r="CG142" s="379"/>
      <c r="CH142" s="379"/>
      <c r="CI142" s="379"/>
      <c r="CJ142" s="379"/>
      <c r="CK142" s="379"/>
      <c r="CL142" s="379"/>
      <c r="CM142" s="379"/>
      <c r="CN142" s="379"/>
      <c r="CO142" s="379"/>
      <c r="CP142" s="379"/>
      <c r="CQ142" s="379"/>
      <c r="CR142" s="379"/>
      <c r="CS142" s="379"/>
      <c r="CT142" s="379"/>
      <c r="CU142" s="379"/>
      <c r="CV142" s="379"/>
      <c r="CW142" s="379"/>
      <c r="CX142" s="379"/>
      <c r="CY142" s="379"/>
      <c r="CZ142" s="379"/>
      <c r="DA142" s="379"/>
      <c r="DB142" s="379"/>
      <c r="DC142" s="379"/>
      <c r="DD142" s="379"/>
      <c r="DE142" s="379"/>
      <c r="DF142" s="379"/>
      <c r="DG142" s="379"/>
      <c r="DH142" s="379"/>
      <c r="DI142" s="379"/>
      <c r="DJ142" s="379"/>
      <c r="DK142" s="379"/>
      <c r="DL142" s="379"/>
      <c r="DM142" s="379"/>
      <c r="DN142" s="379"/>
      <c r="DO142" s="379"/>
      <c r="DP142" s="379"/>
      <c r="DQ142" s="379"/>
      <c r="DR142" s="379"/>
      <c r="DS142" s="379"/>
      <c r="DT142" s="379"/>
      <c r="DU142" s="379"/>
      <c r="DV142" s="379"/>
      <c r="DW142" s="379"/>
      <c r="DX142" s="379"/>
      <c r="DY142" s="379"/>
      <c r="DZ142" s="379"/>
      <c r="EA142" s="379"/>
      <c r="EB142" s="379"/>
      <c r="EC142" s="379"/>
      <c r="ED142" s="379"/>
      <c r="EE142" s="379"/>
      <c r="EF142" s="379"/>
      <c r="EG142" s="379"/>
      <c r="EH142" s="379"/>
      <c r="EI142" s="379"/>
      <c r="EJ142" s="379"/>
      <c r="EK142" s="379"/>
      <c r="EL142" s="379"/>
      <c r="EM142" s="379"/>
      <c r="EN142" s="379"/>
      <c r="EO142" s="379"/>
      <c r="EP142" s="379"/>
      <c r="EQ142" s="379"/>
      <c r="ER142" s="379"/>
      <c r="ES142" s="379"/>
      <c r="ET142" s="379"/>
      <c r="EU142" s="379"/>
      <c r="EV142" s="379"/>
      <c r="EW142" s="379"/>
      <c r="EX142" s="379"/>
      <c r="EY142" s="379"/>
      <c r="EZ142" s="379"/>
      <c r="FA142" s="379"/>
      <c r="FB142" s="379"/>
      <c r="FC142" s="379"/>
      <c r="FD142" s="379"/>
      <c r="FE142" s="379"/>
      <c r="FF142" s="379"/>
      <c r="FG142" s="379"/>
      <c r="FH142" s="379"/>
      <c r="FI142" s="379"/>
      <c r="FJ142" s="379"/>
      <c r="FK142" s="379"/>
      <c r="FL142" s="379"/>
      <c r="FM142" s="379"/>
      <c r="FN142" s="379"/>
      <c r="FO142" s="379"/>
      <c r="FP142" s="379"/>
      <c r="FQ142" s="379"/>
      <c r="FR142" s="379"/>
      <c r="FS142" s="379"/>
      <c r="FT142" s="379"/>
      <c r="FU142" s="379"/>
      <c r="FV142" s="379"/>
      <c r="FW142" s="379"/>
      <c r="FX142" s="379"/>
      <c r="FY142" s="379"/>
      <c r="FZ142" s="379"/>
      <c r="GA142" s="379"/>
      <c r="GB142" s="379"/>
      <c r="GC142" s="379"/>
      <c r="GD142" s="379"/>
      <c r="GE142" s="379"/>
      <c r="GF142" s="379"/>
      <c r="GG142" s="379"/>
      <c r="GH142" s="379"/>
      <c r="GI142" s="379"/>
      <c r="GJ142" s="379"/>
      <c r="GK142" s="379"/>
      <c r="GL142" s="379"/>
      <c r="GM142" s="379"/>
      <c r="GN142" s="379"/>
      <c r="GO142" s="379"/>
      <c r="GP142" s="379"/>
      <c r="GQ142" s="379"/>
      <c r="GR142" s="379"/>
      <c r="GS142" s="379"/>
      <c r="GT142" s="379"/>
      <c r="GU142" s="379"/>
      <c r="GV142" s="379"/>
      <c r="GW142" s="379"/>
      <c r="GX142" s="379"/>
      <c r="GY142" s="379"/>
      <c r="GZ142" s="379"/>
      <c r="HA142" s="379"/>
      <c r="HB142" s="379"/>
      <c r="HC142" s="379"/>
      <c r="HD142" s="379"/>
      <c r="HE142" s="379"/>
      <c r="HF142" s="379"/>
      <c r="HG142" s="379"/>
      <c r="HH142" s="379"/>
      <c r="HI142" s="379"/>
      <c r="HJ142" s="379"/>
      <c r="HK142" s="379"/>
      <c r="HL142" s="379"/>
      <c r="HM142" s="379"/>
      <c r="HN142" s="379"/>
      <c r="HO142" s="379"/>
      <c r="HP142" s="379"/>
      <c r="HQ142" s="379"/>
      <c r="HR142" s="379"/>
      <c r="HS142" s="379"/>
      <c r="HT142" s="379"/>
      <c r="HU142" s="379"/>
      <c r="HV142" s="379"/>
      <c r="HW142" s="379"/>
      <c r="HX142" s="379"/>
      <c r="HY142" s="379"/>
      <c r="HZ142" s="379"/>
      <c r="IA142" s="379"/>
      <c r="IB142" s="379"/>
      <c r="IC142" s="379"/>
      <c r="ID142" s="379"/>
      <c r="IE142" s="379"/>
      <c r="IF142" s="379"/>
      <c r="IG142" s="379"/>
      <c r="IH142" s="379"/>
      <c r="II142" s="379"/>
      <c r="IJ142" s="379"/>
      <c r="IK142" s="379"/>
      <c r="IL142" s="379"/>
      <c r="IM142" s="379"/>
      <c r="IN142" s="379"/>
      <c r="IO142" s="379"/>
      <c r="IP142" s="379"/>
      <c r="IQ142" s="379"/>
      <c r="IR142" s="379"/>
      <c r="IS142" s="379"/>
      <c r="IT142" s="379"/>
      <c r="IU142" s="379"/>
    </row>
    <row r="143" spans="1:255" s="305"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c r="BB143" s="379"/>
      <c r="BC143" s="379"/>
      <c r="BD143" s="379"/>
      <c r="BE143" s="379"/>
      <c r="BF143" s="379"/>
      <c r="BG143" s="379"/>
      <c r="BH143" s="379"/>
      <c r="BI143" s="379"/>
      <c r="BJ143" s="379"/>
      <c r="BK143" s="379"/>
      <c r="BL143" s="379"/>
      <c r="BM143" s="379"/>
      <c r="BN143" s="379"/>
      <c r="BO143" s="379"/>
      <c r="BP143" s="379"/>
      <c r="BQ143" s="379"/>
      <c r="BR143" s="379"/>
      <c r="BS143" s="379"/>
      <c r="BT143" s="379"/>
      <c r="BU143" s="379"/>
      <c r="BV143" s="379"/>
      <c r="BW143" s="379"/>
      <c r="BX143" s="379"/>
      <c r="BY143" s="379"/>
      <c r="BZ143" s="379"/>
      <c r="CA143" s="379"/>
      <c r="CB143" s="379"/>
      <c r="CC143" s="379"/>
      <c r="CD143" s="379"/>
      <c r="CE143" s="379"/>
      <c r="CF143" s="379"/>
      <c r="CG143" s="379"/>
      <c r="CH143" s="379"/>
      <c r="CI143" s="379"/>
      <c r="CJ143" s="379"/>
      <c r="CK143" s="379"/>
      <c r="CL143" s="379"/>
      <c r="CM143" s="379"/>
      <c r="CN143" s="379"/>
      <c r="CO143" s="379"/>
      <c r="CP143" s="379"/>
      <c r="CQ143" s="379"/>
      <c r="CR143" s="379"/>
      <c r="CS143" s="379"/>
      <c r="CT143" s="379"/>
      <c r="CU143" s="379"/>
      <c r="CV143" s="379"/>
      <c r="CW143" s="379"/>
      <c r="CX143" s="379"/>
      <c r="CY143" s="379"/>
      <c r="CZ143" s="379"/>
      <c r="DA143" s="379"/>
      <c r="DB143" s="379"/>
      <c r="DC143" s="379"/>
      <c r="DD143" s="379"/>
      <c r="DE143" s="379"/>
      <c r="DF143" s="379"/>
      <c r="DG143" s="379"/>
      <c r="DH143" s="379"/>
      <c r="DI143" s="379"/>
      <c r="DJ143" s="379"/>
      <c r="DK143" s="379"/>
      <c r="DL143" s="379"/>
      <c r="DM143" s="379"/>
      <c r="DN143" s="379"/>
      <c r="DO143" s="379"/>
      <c r="DP143" s="379"/>
      <c r="DQ143" s="379"/>
      <c r="DR143" s="379"/>
      <c r="DS143" s="379"/>
      <c r="DT143" s="379"/>
      <c r="DU143" s="379"/>
      <c r="DV143" s="379"/>
      <c r="DW143" s="379"/>
      <c r="DX143" s="379"/>
      <c r="DY143" s="379"/>
      <c r="DZ143" s="379"/>
      <c r="EA143" s="379"/>
      <c r="EB143" s="379"/>
      <c r="EC143" s="379"/>
      <c r="ED143" s="379"/>
      <c r="EE143" s="379"/>
      <c r="EF143" s="379"/>
      <c r="EG143" s="379"/>
      <c r="EH143" s="379"/>
      <c r="EI143" s="379"/>
      <c r="EJ143" s="379"/>
      <c r="EK143" s="379"/>
      <c r="EL143" s="379"/>
      <c r="EM143" s="379"/>
      <c r="EN143" s="379"/>
      <c r="EO143" s="379"/>
      <c r="EP143" s="379"/>
      <c r="EQ143" s="379"/>
      <c r="ER143" s="379"/>
      <c r="ES143" s="379"/>
      <c r="ET143" s="379"/>
      <c r="EU143" s="379"/>
      <c r="EV143" s="379"/>
      <c r="EW143" s="379"/>
      <c r="EX143" s="379"/>
      <c r="EY143" s="379"/>
      <c r="EZ143" s="379"/>
      <c r="FA143" s="379"/>
      <c r="FB143" s="379"/>
      <c r="FC143" s="379"/>
      <c r="FD143" s="379"/>
      <c r="FE143" s="379"/>
      <c r="FF143" s="379"/>
      <c r="FG143" s="379"/>
      <c r="FH143" s="379"/>
      <c r="FI143" s="379"/>
      <c r="FJ143" s="379"/>
      <c r="FK143" s="379"/>
      <c r="FL143" s="379"/>
      <c r="FM143" s="379"/>
      <c r="FN143" s="379"/>
      <c r="FO143" s="379"/>
      <c r="FP143" s="379"/>
      <c r="FQ143" s="379"/>
      <c r="FR143" s="379"/>
      <c r="FS143" s="379"/>
      <c r="FT143" s="379"/>
      <c r="FU143" s="379"/>
      <c r="FV143" s="379"/>
      <c r="FW143" s="379"/>
      <c r="FX143" s="379"/>
      <c r="FY143" s="379"/>
      <c r="FZ143" s="379"/>
      <c r="GA143" s="379"/>
      <c r="GB143" s="379"/>
      <c r="GC143" s="379"/>
      <c r="GD143" s="379"/>
      <c r="GE143" s="379"/>
      <c r="GF143" s="379"/>
      <c r="GG143" s="379"/>
      <c r="GH143" s="379"/>
      <c r="GI143" s="379"/>
      <c r="GJ143" s="379"/>
      <c r="GK143" s="379"/>
      <c r="GL143" s="379"/>
      <c r="GM143" s="379"/>
      <c r="GN143" s="379"/>
      <c r="GO143" s="379"/>
      <c r="GP143" s="379"/>
      <c r="GQ143" s="379"/>
      <c r="GR143" s="379"/>
      <c r="GS143" s="379"/>
      <c r="GT143" s="379"/>
      <c r="GU143" s="379"/>
      <c r="GV143" s="379"/>
      <c r="GW143" s="379"/>
      <c r="GX143" s="379"/>
      <c r="GY143" s="379"/>
      <c r="GZ143" s="379"/>
      <c r="HA143" s="379"/>
      <c r="HB143" s="379"/>
      <c r="HC143" s="379"/>
      <c r="HD143" s="379"/>
      <c r="HE143" s="379"/>
      <c r="HF143" s="379"/>
      <c r="HG143" s="379"/>
      <c r="HH143" s="379"/>
      <c r="HI143" s="379"/>
      <c r="HJ143" s="379"/>
      <c r="HK143" s="379"/>
      <c r="HL143" s="379"/>
      <c r="HM143" s="379"/>
      <c r="HN143" s="379"/>
      <c r="HO143" s="379"/>
      <c r="HP143" s="379"/>
      <c r="HQ143" s="379"/>
      <c r="HR143" s="379"/>
      <c r="HS143" s="379"/>
      <c r="HT143" s="379"/>
      <c r="HU143" s="379"/>
      <c r="HV143" s="379"/>
      <c r="HW143" s="379"/>
      <c r="HX143" s="379"/>
      <c r="HY143" s="379"/>
      <c r="HZ143" s="379"/>
      <c r="IA143" s="379"/>
      <c r="IB143" s="379"/>
      <c r="IC143" s="379"/>
      <c r="ID143" s="379"/>
      <c r="IE143" s="379"/>
      <c r="IF143" s="379"/>
      <c r="IG143" s="379"/>
      <c r="IH143" s="379"/>
      <c r="II143" s="379"/>
      <c r="IJ143" s="379"/>
      <c r="IK143" s="379"/>
      <c r="IL143" s="379"/>
      <c r="IM143" s="379"/>
      <c r="IN143" s="379"/>
      <c r="IO143" s="379"/>
      <c r="IP143" s="379"/>
      <c r="IQ143" s="379"/>
      <c r="IR143" s="379"/>
      <c r="IS143" s="379"/>
      <c r="IT143" s="379"/>
      <c r="IU143" s="379"/>
    </row>
    <row r="144" spans="1:255" s="305"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c r="BB144" s="379"/>
      <c r="BC144" s="379"/>
      <c r="BD144" s="379"/>
      <c r="BE144" s="379"/>
      <c r="BF144" s="379"/>
      <c r="BG144" s="379"/>
      <c r="BH144" s="379"/>
      <c r="BI144" s="379"/>
      <c r="BJ144" s="379"/>
      <c r="BK144" s="379"/>
      <c r="BL144" s="379"/>
      <c r="BM144" s="379"/>
      <c r="BN144" s="379"/>
      <c r="BO144" s="379"/>
      <c r="BP144" s="379"/>
      <c r="BQ144" s="379"/>
      <c r="BR144" s="379"/>
      <c r="BS144" s="379"/>
      <c r="BT144" s="379"/>
      <c r="BU144" s="379"/>
      <c r="BV144" s="379"/>
      <c r="BW144" s="379"/>
      <c r="BX144" s="379"/>
      <c r="BY144" s="379"/>
      <c r="BZ144" s="379"/>
      <c r="CA144" s="379"/>
      <c r="CB144" s="379"/>
      <c r="CC144" s="379"/>
      <c r="CD144" s="379"/>
      <c r="CE144" s="379"/>
      <c r="CF144" s="379"/>
      <c r="CG144" s="379"/>
      <c r="CH144" s="379"/>
      <c r="CI144" s="379"/>
      <c r="CJ144" s="379"/>
      <c r="CK144" s="379"/>
      <c r="CL144" s="379"/>
      <c r="CM144" s="379"/>
      <c r="CN144" s="379"/>
      <c r="CO144" s="379"/>
      <c r="CP144" s="379"/>
      <c r="CQ144" s="379"/>
      <c r="CR144" s="379"/>
      <c r="CS144" s="379"/>
      <c r="CT144" s="379"/>
      <c r="CU144" s="379"/>
      <c r="CV144" s="379"/>
      <c r="CW144" s="379"/>
      <c r="CX144" s="379"/>
      <c r="CY144" s="379"/>
      <c r="CZ144" s="379"/>
      <c r="DA144" s="379"/>
      <c r="DB144" s="379"/>
      <c r="DC144" s="379"/>
      <c r="DD144" s="379"/>
      <c r="DE144" s="379"/>
      <c r="DF144" s="379"/>
      <c r="DG144" s="379"/>
      <c r="DH144" s="379"/>
      <c r="DI144" s="379"/>
      <c r="DJ144" s="379"/>
      <c r="DK144" s="379"/>
      <c r="DL144" s="379"/>
      <c r="DM144" s="379"/>
      <c r="DN144" s="379"/>
      <c r="DO144" s="379"/>
      <c r="DP144" s="379"/>
      <c r="DQ144" s="379"/>
      <c r="DR144" s="379"/>
      <c r="DS144" s="379"/>
      <c r="DT144" s="379"/>
      <c r="DU144" s="379"/>
      <c r="DV144" s="379"/>
      <c r="DW144" s="379"/>
      <c r="DX144" s="379"/>
      <c r="DY144" s="379"/>
      <c r="DZ144" s="379"/>
      <c r="EA144" s="379"/>
      <c r="EB144" s="379"/>
      <c r="EC144" s="379"/>
      <c r="ED144" s="379"/>
      <c r="EE144" s="379"/>
      <c r="EF144" s="379"/>
      <c r="EG144" s="379"/>
      <c r="EH144" s="379"/>
      <c r="EI144" s="379"/>
      <c r="EJ144" s="379"/>
      <c r="EK144" s="379"/>
      <c r="EL144" s="379"/>
      <c r="EM144" s="379"/>
      <c r="EN144" s="379"/>
      <c r="EO144" s="379"/>
      <c r="EP144" s="379"/>
      <c r="EQ144" s="379"/>
      <c r="ER144" s="379"/>
      <c r="ES144" s="379"/>
      <c r="ET144" s="379"/>
      <c r="EU144" s="379"/>
      <c r="EV144" s="379"/>
      <c r="EW144" s="379"/>
      <c r="EX144" s="379"/>
      <c r="EY144" s="379"/>
      <c r="EZ144" s="379"/>
      <c r="FA144" s="379"/>
      <c r="FB144" s="379"/>
      <c r="FC144" s="379"/>
      <c r="FD144" s="379"/>
      <c r="FE144" s="379"/>
      <c r="FF144" s="379"/>
      <c r="FG144" s="379"/>
      <c r="FH144" s="379"/>
      <c r="FI144" s="379"/>
      <c r="FJ144" s="379"/>
      <c r="FK144" s="379"/>
      <c r="FL144" s="379"/>
      <c r="FM144" s="379"/>
      <c r="FN144" s="379"/>
      <c r="FO144" s="379"/>
      <c r="FP144" s="379"/>
      <c r="FQ144" s="379"/>
      <c r="FR144" s="379"/>
      <c r="FS144" s="379"/>
      <c r="FT144" s="379"/>
      <c r="FU144" s="379"/>
      <c r="FV144" s="379"/>
      <c r="FW144" s="379"/>
      <c r="FX144" s="379"/>
      <c r="FY144" s="379"/>
      <c r="FZ144" s="379"/>
      <c r="GA144" s="379"/>
      <c r="GB144" s="379"/>
      <c r="GC144" s="379"/>
      <c r="GD144" s="379"/>
      <c r="GE144" s="379"/>
      <c r="GF144" s="379"/>
      <c r="GG144" s="379"/>
      <c r="GH144" s="379"/>
      <c r="GI144" s="379"/>
      <c r="GJ144" s="379"/>
      <c r="GK144" s="379"/>
      <c r="GL144" s="379"/>
      <c r="GM144" s="379"/>
      <c r="GN144" s="379"/>
      <c r="GO144" s="379"/>
      <c r="GP144" s="379"/>
      <c r="GQ144" s="379"/>
      <c r="GR144" s="379"/>
      <c r="GS144" s="379"/>
      <c r="GT144" s="379"/>
      <c r="GU144" s="379"/>
      <c r="GV144" s="379"/>
      <c r="GW144" s="379"/>
      <c r="GX144" s="379"/>
      <c r="GY144" s="379"/>
      <c r="GZ144" s="379"/>
      <c r="HA144" s="379"/>
      <c r="HB144" s="379"/>
      <c r="HC144" s="379"/>
      <c r="HD144" s="379"/>
      <c r="HE144" s="379"/>
      <c r="HF144" s="379"/>
      <c r="HG144" s="379"/>
      <c r="HH144" s="379"/>
      <c r="HI144" s="379"/>
      <c r="HJ144" s="379"/>
      <c r="HK144" s="379"/>
      <c r="HL144" s="379"/>
      <c r="HM144" s="379"/>
      <c r="HN144" s="379"/>
      <c r="HO144" s="379"/>
      <c r="HP144" s="379"/>
      <c r="HQ144" s="379"/>
      <c r="HR144" s="379"/>
      <c r="HS144" s="379"/>
      <c r="HT144" s="379"/>
      <c r="HU144" s="379"/>
      <c r="HV144" s="379"/>
      <c r="HW144" s="379"/>
      <c r="HX144" s="379"/>
      <c r="HY144" s="379"/>
      <c r="HZ144" s="379"/>
      <c r="IA144" s="379"/>
      <c r="IB144" s="379"/>
      <c r="IC144" s="379"/>
      <c r="ID144" s="379"/>
      <c r="IE144" s="379"/>
      <c r="IF144" s="379"/>
      <c r="IG144" s="379"/>
      <c r="IH144" s="379"/>
      <c r="II144" s="379"/>
      <c r="IJ144" s="379"/>
      <c r="IK144" s="379"/>
      <c r="IL144" s="379"/>
      <c r="IM144" s="379"/>
      <c r="IN144" s="379"/>
      <c r="IO144" s="379"/>
      <c r="IP144" s="379"/>
      <c r="IQ144" s="379"/>
      <c r="IR144" s="379"/>
      <c r="IS144" s="379"/>
      <c r="IT144" s="379"/>
      <c r="IU144" s="379"/>
    </row>
    <row r="145" spans="1:255"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384"/>
      <c r="U145" s="384"/>
      <c r="V145" s="384"/>
      <c r="W145" s="384"/>
      <c r="X145" s="384"/>
      <c r="Y145" s="384"/>
      <c r="Z145" s="384"/>
      <c r="AA145" s="384"/>
      <c r="AB145" s="384"/>
      <c r="AC145" s="384"/>
      <c r="AD145" s="384"/>
      <c r="AE145" s="384"/>
      <c r="AF145" s="384"/>
      <c r="AG145" s="384"/>
      <c r="AH145" s="384"/>
      <c r="AI145" s="384"/>
      <c r="AJ145" s="384"/>
      <c r="AK145" s="384"/>
      <c r="AL145" s="384"/>
      <c r="AM145" s="384"/>
      <c r="AN145" s="384"/>
      <c r="AO145" s="384"/>
      <c r="AP145" s="384"/>
      <c r="AQ145" s="384"/>
      <c r="AR145" s="384"/>
      <c r="AS145" s="384"/>
      <c r="AT145" s="384"/>
      <c r="AU145" s="384"/>
      <c r="AV145" s="384"/>
      <c r="AW145" s="384"/>
      <c r="AX145" s="384"/>
      <c r="AY145" s="384"/>
      <c r="AZ145" s="384"/>
      <c r="BA145" s="384"/>
      <c r="BB145" s="384"/>
      <c r="BC145" s="384"/>
      <c r="BD145" s="384"/>
      <c r="BE145" s="384"/>
      <c r="BF145" s="384"/>
      <c r="BG145" s="384"/>
      <c r="BH145" s="384"/>
      <c r="BI145" s="384"/>
      <c r="BJ145" s="384"/>
      <c r="BK145" s="384"/>
      <c r="BL145" s="384"/>
      <c r="BM145" s="384"/>
      <c r="BN145" s="384"/>
      <c r="BO145" s="384"/>
      <c r="BP145" s="384"/>
      <c r="BQ145" s="384"/>
      <c r="BR145" s="384"/>
      <c r="BS145" s="384"/>
      <c r="BT145" s="384"/>
      <c r="BU145" s="384"/>
      <c r="BV145" s="384"/>
      <c r="BW145" s="384"/>
      <c r="BX145" s="384"/>
      <c r="BY145" s="384"/>
      <c r="BZ145" s="384"/>
      <c r="CA145" s="384"/>
      <c r="CB145" s="384"/>
      <c r="CC145" s="384"/>
      <c r="CD145" s="384"/>
      <c r="CE145" s="384"/>
      <c r="CF145" s="384"/>
      <c r="CG145" s="384"/>
      <c r="CH145" s="384"/>
      <c r="CI145" s="384"/>
      <c r="CJ145" s="384"/>
      <c r="CK145" s="384"/>
      <c r="CL145" s="384"/>
      <c r="CM145" s="384"/>
      <c r="CN145" s="384"/>
      <c r="CO145" s="384"/>
      <c r="CP145" s="384"/>
      <c r="CQ145" s="384"/>
      <c r="CR145" s="384"/>
      <c r="CS145" s="384"/>
      <c r="CT145" s="384"/>
      <c r="CU145" s="384"/>
      <c r="CV145" s="384"/>
      <c r="CW145" s="384"/>
      <c r="CX145" s="384"/>
      <c r="CY145" s="384"/>
      <c r="CZ145" s="384"/>
      <c r="DA145" s="384"/>
      <c r="DB145" s="384"/>
      <c r="DC145" s="384"/>
      <c r="DD145" s="384"/>
      <c r="DE145" s="384"/>
      <c r="DF145" s="384"/>
      <c r="DG145" s="384"/>
      <c r="DH145" s="384"/>
      <c r="DI145" s="384"/>
      <c r="DJ145" s="384"/>
      <c r="DK145" s="384"/>
      <c r="DL145" s="384"/>
      <c r="DM145" s="384"/>
      <c r="DN145" s="384"/>
      <c r="DO145" s="384"/>
      <c r="DP145" s="384"/>
      <c r="DQ145" s="384"/>
      <c r="DR145" s="384"/>
      <c r="DS145" s="384"/>
      <c r="DT145" s="384"/>
      <c r="DU145" s="384"/>
      <c r="DV145" s="384"/>
      <c r="DW145" s="384"/>
      <c r="DX145" s="384"/>
      <c r="DY145" s="384"/>
      <c r="DZ145" s="384"/>
      <c r="EA145" s="384"/>
      <c r="EB145" s="384"/>
      <c r="EC145" s="384"/>
      <c r="ED145" s="384"/>
      <c r="EE145" s="384"/>
      <c r="EF145" s="384"/>
      <c r="EG145" s="384"/>
      <c r="EH145" s="384"/>
      <c r="EI145" s="384"/>
      <c r="EJ145" s="384"/>
      <c r="EK145" s="384"/>
      <c r="EL145" s="384"/>
      <c r="EM145" s="384"/>
      <c r="EN145" s="384"/>
      <c r="EO145" s="384"/>
      <c r="EP145" s="384"/>
      <c r="EQ145" s="384"/>
      <c r="ER145" s="384"/>
      <c r="ES145" s="384"/>
      <c r="ET145" s="384"/>
      <c r="EU145" s="384"/>
      <c r="EV145" s="384"/>
      <c r="EW145" s="384"/>
      <c r="EX145" s="384"/>
      <c r="EY145" s="384"/>
      <c r="EZ145" s="384"/>
      <c r="FA145" s="384"/>
      <c r="FB145" s="384"/>
      <c r="FC145" s="384"/>
      <c r="FD145" s="384"/>
      <c r="FE145" s="384"/>
      <c r="FF145" s="384"/>
      <c r="FG145" s="384"/>
      <c r="FH145" s="384"/>
      <c r="FI145" s="384"/>
      <c r="FJ145" s="384"/>
      <c r="FK145" s="384"/>
      <c r="FL145" s="384"/>
      <c r="FM145" s="384"/>
      <c r="FN145" s="384"/>
      <c r="FO145" s="384"/>
      <c r="FP145" s="384"/>
      <c r="FQ145" s="384"/>
      <c r="FR145" s="384"/>
      <c r="FS145" s="384"/>
      <c r="FT145" s="384"/>
      <c r="FU145" s="384"/>
      <c r="FV145" s="384"/>
      <c r="FW145" s="384"/>
      <c r="FX145" s="384"/>
      <c r="FY145" s="384"/>
      <c r="FZ145" s="384"/>
      <c r="GA145" s="384"/>
      <c r="GB145" s="384"/>
      <c r="GC145" s="384"/>
      <c r="GD145" s="384"/>
      <c r="GE145" s="384"/>
      <c r="GF145" s="384"/>
      <c r="GG145" s="384"/>
      <c r="GH145" s="384"/>
      <c r="GI145" s="384"/>
      <c r="GJ145" s="384"/>
      <c r="GK145" s="384"/>
      <c r="GL145" s="384"/>
      <c r="GM145" s="384"/>
      <c r="GN145" s="384"/>
      <c r="GO145" s="384"/>
      <c r="GP145" s="384"/>
      <c r="GQ145" s="384"/>
      <c r="GR145" s="384"/>
      <c r="GS145" s="384"/>
      <c r="GT145" s="384"/>
      <c r="GU145" s="384"/>
      <c r="GV145" s="384"/>
      <c r="GW145" s="384"/>
      <c r="GX145" s="384"/>
      <c r="GY145" s="384"/>
      <c r="GZ145" s="384"/>
      <c r="HA145" s="384"/>
      <c r="HB145" s="384"/>
      <c r="HC145" s="384"/>
      <c r="HD145" s="384"/>
      <c r="HE145" s="384"/>
      <c r="HF145" s="384"/>
      <c r="HG145" s="384"/>
      <c r="HH145" s="384"/>
      <c r="HI145" s="384"/>
      <c r="HJ145" s="384"/>
      <c r="HK145" s="384"/>
      <c r="HL145" s="384"/>
      <c r="HM145" s="384"/>
      <c r="HN145" s="384"/>
      <c r="HO145" s="384"/>
      <c r="HP145" s="384"/>
      <c r="HQ145" s="384"/>
      <c r="HR145" s="384"/>
      <c r="HS145" s="384"/>
      <c r="HT145" s="384"/>
      <c r="HU145" s="384"/>
      <c r="HV145" s="384"/>
      <c r="HW145" s="384"/>
      <c r="HX145" s="384"/>
      <c r="HY145" s="384"/>
      <c r="HZ145" s="384"/>
      <c r="IA145" s="384"/>
      <c r="IB145" s="384"/>
      <c r="IC145" s="384"/>
      <c r="ID145" s="384"/>
      <c r="IE145" s="384"/>
      <c r="IF145" s="384"/>
      <c r="IG145" s="384"/>
      <c r="IH145" s="384"/>
      <c r="II145" s="384"/>
      <c r="IJ145" s="384"/>
      <c r="IK145" s="384"/>
      <c r="IL145" s="384"/>
      <c r="IM145" s="384"/>
      <c r="IN145" s="384"/>
      <c r="IO145" s="384"/>
      <c r="IP145" s="384"/>
      <c r="IQ145" s="384"/>
      <c r="IR145" s="384"/>
      <c r="IS145" s="384"/>
      <c r="IT145" s="384"/>
      <c r="IU145" s="384"/>
    </row>
    <row r="146" spans="1:255" s="305" customFormat="1" ht="240" hidden="1" customHeight="1" outlineLevel="2">
      <c r="A146" s="178"/>
      <c r="B146" s="4"/>
      <c r="C146" s="337" t="s">
        <v>920</v>
      </c>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c r="BB146" s="379"/>
      <c r="BC146" s="379"/>
      <c r="BD146" s="379"/>
      <c r="BE146" s="379"/>
      <c r="BF146" s="379"/>
      <c r="BG146" s="379"/>
      <c r="BH146" s="379"/>
      <c r="BI146" s="379"/>
      <c r="BJ146" s="379"/>
      <c r="BK146" s="379"/>
      <c r="BL146" s="379"/>
      <c r="BM146" s="379"/>
      <c r="BN146" s="379"/>
      <c r="BO146" s="379"/>
      <c r="BP146" s="379"/>
      <c r="BQ146" s="379"/>
      <c r="BR146" s="379"/>
      <c r="BS146" s="379"/>
      <c r="BT146" s="379"/>
      <c r="BU146" s="379"/>
      <c r="BV146" s="379"/>
      <c r="BW146" s="379"/>
      <c r="BX146" s="379"/>
      <c r="BY146" s="379"/>
      <c r="BZ146" s="379"/>
      <c r="CA146" s="379"/>
      <c r="CB146" s="379"/>
      <c r="CC146" s="379"/>
      <c r="CD146" s="379"/>
      <c r="CE146" s="379"/>
      <c r="CF146" s="379"/>
      <c r="CG146" s="379"/>
      <c r="CH146" s="379"/>
      <c r="CI146" s="379"/>
      <c r="CJ146" s="379"/>
      <c r="CK146" s="379"/>
      <c r="CL146" s="379"/>
      <c r="CM146" s="379"/>
      <c r="CN146" s="379"/>
      <c r="CO146" s="379"/>
      <c r="CP146" s="379"/>
      <c r="CQ146" s="379"/>
      <c r="CR146" s="379"/>
      <c r="CS146" s="379"/>
      <c r="CT146" s="379"/>
      <c r="CU146" s="379"/>
      <c r="CV146" s="379"/>
      <c r="CW146" s="379"/>
      <c r="CX146" s="379"/>
      <c r="CY146" s="379"/>
      <c r="CZ146" s="379"/>
      <c r="DA146" s="379"/>
      <c r="DB146" s="379"/>
      <c r="DC146" s="379"/>
      <c r="DD146" s="379"/>
      <c r="DE146" s="379"/>
      <c r="DF146" s="379"/>
      <c r="DG146" s="379"/>
      <c r="DH146" s="379"/>
      <c r="DI146" s="379"/>
      <c r="DJ146" s="379"/>
      <c r="DK146" s="379"/>
      <c r="DL146" s="379"/>
      <c r="DM146" s="379"/>
      <c r="DN146" s="379"/>
      <c r="DO146" s="379"/>
      <c r="DP146" s="379"/>
      <c r="DQ146" s="379"/>
      <c r="DR146" s="379"/>
      <c r="DS146" s="379"/>
      <c r="DT146" s="379"/>
      <c r="DU146" s="379"/>
      <c r="DV146" s="379"/>
      <c r="DW146" s="379"/>
      <c r="DX146" s="379"/>
      <c r="DY146" s="379"/>
      <c r="DZ146" s="379"/>
      <c r="EA146" s="379"/>
      <c r="EB146" s="379"/>
      <c r="EC146" s="379"/>
      <c r="ED146" s="379"/>
      <c r="EE146" s="379"/>
      <c r="EF146" s="379"/>
      <c r="EG146" s="379"/>
      <c r="EH146" s="379"/>
      <c r="EI146" s="379"/>
      <c r="EJ146" s="379"/>
      <c r="EK146" s="379"/>
      <c r="EL146" s="379"/>
      <c r="EM146" s="379"/>
      <c r="EN146" s="379"/>
      <c r="EO146" s="379"/>
      <c r="EP146" s="379"/>
      <c r="EQ146" s="379"/>
      <c r="ER146" s="379"/>
      <c r="ES146" s="379"/>
      <c r="ET146" s="379"/>
      <c r="EU146" s="379"/>
      <c r="EV146" s="379"/>
      <c r="EW146" s="379"/>
      <c r="EX146" s="379"/>
      <c r="EY146" s="379"/>
      <c r="EZ146" s="379"/>
      <c r="FA146" s="379"/>
      <c r="FB146" s="379"/>
      <c r="FC146" s="379"/>
      <c r="FD146" s="379"/>
      <c r="FE146" s="379"/>
      <c r="FF146" s="379"/>
      <c r="FG146" s="379"/>
      <c r="FH146" s="379"/>
      <c r="FI146" s="379"/>
      <c r="FJ146" s="379"/>
      <c r="FK146" s="379"/>
      <c r="FL146" s="379"/>
      <c r="FM146" s="379"/>
      <c r="FN146" s="379"/>
      <c r="FO146" s="379"/>
      <c r="FP146" s="379"/>
      <c r="FQ146" s="379"/>
      <c r="FR146" s="379"/>
      <c r="FS146" s="379"/>
      <c r="FT146" s="379"/>
      <c r="FU146" s="379"/>
      <c r="FV146" s="379"/>
      <c r="FW146" s="379"/>
      <c r="FX146" s="379"/>
      <c r="FY146" s="379"/>
      <c r="FZ146" s="379"/>
      <c r="GA146" s="379"/>
      <c r="GB146" s="379"/>
      <c r="GC146" s="379"/>
      <c r="GD146" s="379"/>
      <c r="GE146" s="379"/>
      <c r="GF146" s="379"/>
      <c r="GG146" s="379"/>
      <c r="GH146" s="379"/>
      <c r="GI146" s="379"/>
      <c r="GJ146" s="379"/>
      <c r="GK146" s="379"/>
      <c r="GL146" s="379"/>
      <c r="GM146" s="379"/>
      <c r="GN146" s="379"/>
      <c r="GO146" s="379"/>
      <c r="GP146" s="379"/>
      <c r="GQ146" s="379"/>
      <c r="GR146" s="379"/>
      <c r="GS146" s="379"/>
      <c r="GT146" s="379"/>
      <c r="GU146" s="379"/>
      <c r="GV146" s="379"/>
      <c r="GW146" s="379"/>
      <c r="GX146" s="379"/>
      <c r="GY146" s="379"/>
      <c r="GZ146" s="379"/>
      <c r="HA146" s="379"/>
      <c r="HB146" s="379"/>
      <c r="HC146" s="379"/>
      <c r="HD146" s="379"/>
      <c r="HE146" s="379"/>
      <c r="HF146" s="379"/>
      <c r="HG146" s="379"/>
      <c r="HH146" s="379"/>
      <c r="HI146" s="379"/>
      <c r="HJ146" s="379"/>
      <c r="HK146" s="379"/>
      <c r="HL146" s="379"/>
      <c r="HM146" s="379"/>
      <c r="HN146" s="379"/>
      <c r="HO146" s="379"/>
      <c r="HP146" s="379"/>
      <c r="HQ146" s="379"/>
      <c r="HR146" s="379"/>
      <c r="HS146" s="379"/>
      <c r="HT146" s="379"/>
      <c r="HU146" s="379"/>
      <c r="HV146" s="379"/>
      <c r="HW146" s="379"/>
      <c r="HX146" s="379"/>
      <c r="HY146" s="379"/>
      <c r="HZ146" s="379"/>
      <c r="IA146" s="379"/>
      <c r="IB146" s="379"/>
      <c r="IC146" s="379"/>
      <c r="ID146" s="379"/>
      <c r="IE146" s="379"/>
      <c r="IF146" s="379"/>
      <c r="IG146" s="379"/>
      <c r="IH146" s="379"/>
      <c r="II146" s="379"/>
      <c r="IJ146" s="379"/>
      <c r="IK146" s="379"/>
      <c r="IL146" s="379"/>
      <c r="IM146" s="379"/>
      <c r="IN146" s="379"/>
      <c r="IO146" s="379"/>
      <c r="IP146" s="379"/>
      <c r="IQ146" s="379"/>
      <c r="IR146" s="379"/>
      <c r="IS146" s="379"/>
      <c r="IT146" s="379"/>
      <c r="IU146" s="379"/>
    </row>
    <row r="147" spans="1:255" s="305"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c r="BB147" s="379"/>
      <c r="BC147" s="379"/>
      <c r="BD147" s="379"/>
      <c r="BE147" s="379"/>
      <c r="BF147" s="379"/>
      <c r="BG147" s="379"/>
      <c r="BH147" s="379"/>
      <c r="BI147" s="379"/>
      <c r="BJ147" s="379"/>
      <c r="BK147" s="379"/>
      <c r="BL147" s="379"/>
      <c r="BM147" s="379"/>
      <c r="BN147" s="379"/>
      <c r="BO147" s="379"/>
      <c r="BP147" s="379"/>
      <c r="BQ147" s="379"/>
      <c r="BR147" s="379"/>
      <c r="BS147" s="379"/>
      <c r="BT147" s="379"/>
      <c r="BU147" s="379"/>
      <c r="BV147" s="379"/>
      <c r="BW147" s="379"/>
      <c r="BX147" s="379"/>
      <c r="BY147" s="379"/>
      <c r="BZ147" s="379"/>
      <c r="CA147" s="379"/>
      <c r="CB147" s="379"/>
      <c r="CC147" s="379"/>
      <c r="CD147" s="379"/>
      <c r="CE147" s="379"/>
      <c r="CF147" s="379"/>
      <c r="CG147" s="379"/>
      <c r="CH147" s="379"/>
      <c r="CI147" s="379"/>
      <c r="CJ147" s="379"/>
      <c r="CK147" s="379"/>
      <c r="CL147" s="379"/>
      <c r="CM147" s="379"/>
      <c r="CN147" s="379"/>
      <c r="CO147" s="379"/>
      <c r="CP147" s="379"/>
      <c r="CQ147" s="379"/>
      <c r="CR147" s="379"/>
      <c r="CS147" s="379"/>
      <c r="CT147" s="379"/>
      <c r="CU147" s="379"/>
      <c r="CV147" s="379"/>
      <c r="CW147" s="379"/>
      <c r="CX147" s="379"/>
      <c r="CY147" s="379"/>
      <c r="CZ147" s="379"/>
      <c r="DA147" s="379"/>
      <c r="DB147" s="379"/>
      <c r="DC147" s="379"/>
      <c r="DD147" s="379"/>
      <c r="DE147" s="379"/>
      <c r="DF147" s="379"/>
      <c r="DG147" s="379"/>
      <c r="DH147" s="379"/>
      <c r="DI147" s="379"/>
      <c r="DJ147" s="379"/>
      <c r="DK147" s="379"/>
      <c r="DL147" s="379"/>
      <c r="DM147" s="379"/>
      <c r="DN147" s="379"/>
      <c r="DO147" s="379"/>
      <c r="DP147" s="379"/>
      <c r="DQ147" s="379"/>
      <c r="DR147" s="379"/>
      <c r="DS147" s="379"/>
      <c r="DT147" s="379"/>
      <c r="DU147" s="379"/>
      <c r="DV147" s="379"/>
      <c r="DW147" s="379"/>
      <c r="DX147" s="379"/>
      <c r="DY147" s="379"/>
      <c r="DZ147" s="379"/>
      <c r="EA147" s="379"/>
      <c r="EB147" s="379"/>
      <c r="EC147" s="379"/>
      <c r="ED147" s="379"/>
      <c r="EE147" s="379"/>
      <c r="EF147" s="379"/>
      <c r="EG147" s="379"/>
      <c r="EH147" s="379"/>
      <c r="EI147" s="379"/>
      <c r="EJ147" s="379"/>
      <c r="EK147" s="379"/>
      <c r="EL147" s="379"/>
      <c r="EM147" s="379"/>
      <c r="EN147" s="379"/>
      <c r="EO147" s="379"/>
      <c r="EP147" s="379"/>
      <c r="EQ147" s="379"/>
      <c r="ER147" s="379"/>
      <c r="ES147" s="379"/>
      <c r="ET147" s="379"/>
      <c r="EU147" s="379"/>
      <c r="EV147" s="379"/>
      <c r="EW147" s="379"/>
      <c r="EX147" s="379"/>
      <c r="EY147" s="379"/>
      <c r="EZ147" s="379"/>
      <c r="FA147" s="379"/>
      <c r="FB147" s="379"/>
      <c r="FC147" s="379"/>
      <c r="FD147" s="379"/>
      <c r="FE147" s="379"/>
      <c r="FF147" s="379"/>
      <c r="FG147" s="379"/>
      <c r="FH147" s="379"/>
      <c r="FI147" s="379"/>
      <c r="FJ147" s="379"/>
      <c r="FK147" s="379"/>
      <c r="FL147" s="379"/>
      <c r="FM147" s="379"/>
      <c r="FN147" s="379"/>
      <c r="FO147" s="379"/>
      <c r="FP147" s="379"/>
      <c r="FQ147" s="379"/>
      <c r="FR147" s="379"/>
      <c r="FS147" s="379"/>
      <c r="FT147" s="379"/>
      <c r="FU147" s="379"/>
      <c r="FV147" s="379"/>
      <c r="FW147" s="379"/>
      <c r="FX147" s="379"/>
      <c r="FY147" s="379"/>
      <c r="FZ147" s="379"/>
      <c r="GA147" s="379"/>
      <c r="GB147" s="379"/>
      <c r="GC147" s="379"/>
      <c r="GD147" s="379"/>
      <c r="GE147" s="379"/>
      <c r="GF147" s="379"/>
      <c r="GG147" s="379"/>
      <c r="GH147" s="379"/>
      <c r="GI147" s="379"/>
      <c r="GJ147" s="379"/>
      <c r="GK147" s="379"/>
      <c r="GL147" s="379"/>
      <c r="GM147" s="379"/>
      <c r="GN147" s="379"/>
      <c r="GO147" s="379"/>
      <c r="GP147" s="379"/>
      <c r="GQ147" s="379"/>
      <c r="GR147" s="379"/>
      <c r="GS147" s="379"/>
      <c r="GT147" s="379"/>
      <c r="GU147" s="379"/>
      <c r="GV147" s="379"/>
      <c r="GW147" s="379"/>
      <c r="GX147" s="379"/>
      <c r="GY147" s="379"/>
      <c r="GZ147" s="379"/>
      <c r="HA147" s="379"/>
      <c r="HB147" s="379"/>
      <c r="HC147" s="379"/>
      <c r="HD147" s="379"/>
      <c r="HE147" s="379"/>
      <c r="HF147" s="379"/>
      <c r="HG147" s="379"/>
      <c r="HH147" s="379"/>
      <c r="HI147" s="379"/>
      <c r="HJ147" s="379"/>
      <c r="HK147" s="379"/>
      <c r="HL147" s="379"/>
      <c r="HM147" s="379"/>
      <c r="HN147" s="379"/>
      <c r="HO147" s="379"/>
      <c r="HP147" s="379"/>
      <c r="HQ147" s="379"/>
      <c r="HR147" s="379"/>
      <c r="HS147" s="379"/>
      <c r="HT147" s="379"/>
      <c r="HU147" s="379"/>
      <c r="HV147" s="379"/>
      <c r="HW147" s="379"/>
      <c r="HX147" s="379"/>
      <c r="HY147" s="379"/>
      <c r="HZ147" s="379"/>
      <c r="IA147" s="379"/>
      <c r="IB147" s="379"/>
      <c r="IC147" s="379"/>
      <c r="ID147" s="379"/>
      <c r="IE147" s="379"/>
      <c r="IF147" s="379"/>
      <c r="IG147" s="379"/>
      <c r="IH147" s="379"/>
      <c r="II147" s="379"/>
      <c r="IJ147" s="379"/>
      <c r="IK147" s="379"/>
      <c r="IL147" s="379"/>
      <c r="IM147" s="379"/>
      <c r="IN147" s="379"/>
      <c r="IO147" s="379"/>
      <c r="IP147" s="379"/>
      <c r="IQ147" s="379"/>
      <c r="IR147" s="379"/>
      <c r="IS147" s="379"/>
      <c r="IT147" s="379"/>
      <c r="IU147" s="379"/>
    </row>
    <row r="148" spans="1:255" s="305"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c r="BB148" s="379"/>
      <c r="BC148" s="379"/>
      <c r="BD148" s="379"/>
      <c r="BE148" s="379"/>
      <c r="BF148" s="379"/>
      <c r="BG148" s="379"/>
      <c r="BH148" s="379"/>
      <c r="BI148" s="379"/>
      <c r="BJ148" s="379"/>
      <c r="BK148" s="379"/>
      <c r="BL148" s="379"/>
      <c r="BM148" s="379"/>
      <c r="BN148" s="379"/>
      <c r="BO148" s="379"/>
      <c r="BP148" s="379"/>
      <c r="BQ148" s="379"/>
      <c r="BR148" s="379"/>
      <c r="BS148" s="379"/>
      <c r="BT148" s="379"/>
      <c r="BU148" s="379"/>
      <c r="BV148" s="379"/>
      <c r="BW148" s="379"/>
      <c r="BX148" s="379"/>
      <c r="BY148" s="379"/>
      <c r="BZ148" s="379"/>
      <c r="CA148" s="379"/>
      <c r="CB148" s="379"/>
      <c r="CC148" s="379"/>
      <c r="CD148" s="379"/>
      <c r="CE148" s="379"/>
      <c r="CF148" s="379"/>
      <c r="CG148" s="379"/>
      <c r="CH148" s="379"/>
      <c r="CI148" s="379"/>
      <c r="CJ148" s="379"/>
      <c r="CK148" s="379"/>
      <c r="CL148" s="379"/>
      <c r="CM148" s="379"/>
      <c r="CN148" s="379"/>
      <c r="CO148" s="379"/>
      <c r="CP148" s="379"/>
      <c r="CQ148" s="379"/>
      <c r="CR148" s="379"/>
      <c r="CS148" s="379"/>
      <c r="CT148" s="379"/>
      <c r="CU148" s="379"/>
      <c r="CV148" s="379"/>
      <c r="CW148" s="379"/>
      <c r="CX148" s="379"/>
      <c r="CY148" s="379"/>
      <c r="CZ148" s="379"/>
      <c r="DA148" s="379"/>
      <c r="DB148" s="379"/>
      <c r="DC148" s="379"/>
      <c r="DD148" s="379"/>
      <c r="DE148" s="379"/>
      <c r="DF148" s="379"/>
      <c r="DG148" s="379"/>
      <c r="DH148" s="379"/>
      <c r="DI148" s="379"/>
      <c r="DJ148" s="379"/>
      <c r="DK148" s="379"/>
      <c r="DL148" s="379"/>
      <c r="DM148" s="379"/>
      <c r="DN148" s="379"/>
      <c r="DO148" s="379"/>
      <c r="DP148" s="379"/>
      <c r="DQ148" s="379"/>
      <c r="DR148" s="379"/>
      <c r="DS148" s="379"/>
      <c r="DT148" s="379"/>
      <c r="DU148" s="379"/>
      <c r="DV148" s="379"/>
      <c r="DW148" s="379"/>
      <c r="DX148" s="379"/>
      <c r="DY148" s="379"/>
      <c r="DZ148" s="379"/>
      <c r="EA148" s="379"/>
      <c r="EB148" s="379"/>
      <c r="EC148" s="379"/>
      <c r="ED148" s="379"/>
      <c r="EE148" s="379"/>
      <c r="EF148" s="379"/>
      <c r="EG148" s="379"/>
      <c r="EH148" s="379"/>
      <c r="EI148" s="379"/>
      <c r="EJ148" s="379"/>
      <c r="EK148" s="379"/>
      <c r="EL148" s="379"/>
      <c r="EM148" s="379"/>
      <c r="EN148" s="379"/>
      <c r="EO148" s="379"/>
      <c r="EP148" s="379"/>
      <c r="EQ148" s="379"/>
      <c r="ER148" s="379"/>
      <c r="ES148" s="379"/>
      <c r="ET148" s="379"/>
      <c r="EU148" s="379"/>
      <c r="EV148" s="379"/>
      <c r="EW148" s="379"/>
      <c r="EX148" s="379"/>
      <c r="EY148" s="379"/>
      <c r="EZ148" s="379"/>
      <c r="FA148" s="379"/>
      <c r="FB148" s="379"/>
      <c r="FC148" s="379"/>
      <c r="FD148" s="379"/>
      <c r="FE148" s="379"/>
      <c r="FF148" s="379"/>
      <c r="FG148" s="379"/>
      <c r="FH148" s="379"/>
      <c r="FI148" s="379"/>
      <c r="FJ148" s="379"/>
      <c r="FK148" s="379"/>
      <c r="FL148" s="379"/>
      <c r="FM148" s="379"/>
      <c r="FN148" s="379"/>
      <c r="FO148" s="379"/>
      <c r="FP148" s="379"/>
      <c r="FQ148" s="379"/>
      <c r="FR148" s="379"/>
      <c r="FS148" s="379"/>
      <c r="FT148" s="379"/>
      <c r="FU148" s="379"/>
      <c r="FV148" s="379"/>
      <c r="FW148" s="379"/>
      <c r="FX148" s="379"/>
      <c r="FY148" s="379"/>
      <c r="FZ148" s="379"/>
      <c r="GA148" s="379"/>
      <c r="GB148" s="379"/>
      <c r="GC148" s="379"/>
      <c r="GD148" s="379"/>
      <c r="GE148" s="379"/>
      <c r="GF148" s="379"/>
      <c r="GG148" s="379"/>
      <c r="GH148" s="379"/>
      <c r="GI148" s="379"/>
      <c r="GJ148" s="379"/>
      <c r="GK148" s="379"/>
      <c r="GL148" s="379"/>
      <c r="GM148" s="379"/>
      <c r="GN148" s="379"/>
      <c r="GO148" s="379"/>
      <c r="GP148" s="379"/>
      <c r="GQ148" s="379"/>
      <c r="GR148" s="379"/>
      <c r="GS148" s="379"/>
      <c r="GT148" s="379"/>
      <c r="GU148" s="379"/>
      <c r="GV148" s="379"/>
      <c r="GW148" s="379"/>
      <c r="GX148" s="379"/>
      <c r="GY148" s="379"/>
      <c r="GZ148" s="379"/>
      <c r="HA148" s="379"/>
      <c r="HB148" s="379"/>
      <c r="HC148" s="379"/>
      <c r="HD148" s="379"/>
      <c r="HE148" s="379"/>
      <c r="HF148" s="379"/>
      <c r="HG148" s="379"/>
      <c r="HH148" s="379"/>
      <c r="HI148" s="379"/>
      <c r="HJ148" s="379"/>
      <c r="HK148" s="379"/>
      <c r="HL148" s="379"/>
      <c r="HM148" s="379"/>
      <c r="HN148" s="379"/>
      <c r="HO148" s="379"/>
      <c r="HP148" s="379"/>
      <c r="HQ148" s="379"/>
      <c r="HR148" s="379"/>
      <c r="HS148" s="379"/>
      <c r="HT148" s="379"/>
      <c r="HU148" s="379"/>
      <c r="HV148" s="379"/>
      <c r="HW148" s="379"/>
      <c r="HX148" s="379"/>
      <c r="HY148" s="379"/>
      <c r="HZ148" s="379"/>
      <c r="IA148" s="379"/>
      <c r="IB148" s="379"/>
      <c r="IC148" s="379"/>
      <c r="ID148" s="379"/>
      <c r="IE148" s="379"/>
      <c r="IF148" s="379"/>
      <c r="IG148" s="379"/>
      <c r="IH148" s="379"/>
      <c r="II148" s="379"/>
      <c r="IJ148" s="379"/>
      <c r="IK148" s="379"/>
      <c r="IL148" s="379"/>
      <c r="IM148" s="379"/>
      <c r="IN148" s="379"/>
      <c r="IO148" s="379"/>
      <c r="IP148" s="379"/>
      <c r="IQ148" s="379"/>
      <c r="IR148" s="379"/>
      <c r="IS148" s="379"/>
      <c r="IT148" s="379"/>
      <c r="IU148" s="379"/>
    </row>
    <row r="149" spans="1:255" s="305"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c r="BB149" s="379"/>
      <c r="BC149" s="379"/>
      <c r="BD149" s="379"/>
      <c r="BE149" s="379"/>
      <c r="BF149" s="379"/>
      <c r="BG149" s="379"/>
      <c r="BH149" s="379"/>
      <c r="BI149" s="379"/>
      <c r="BJ149" s="379"/>
      <c r="BK149" s="379"/>
      <c r="BL149" s="379"/>
      <c r="BM149" s="379"/>
      <c r="BN149" s="379"/>
      <c r="BO149" s="379"/>
      <c r="BP149" s="379"/>
      <c r="BQ149" s="379"/>
      <c r="BR149" s="379"/>
      <c r="BS149" s="379"/>
      <c r="BT149" s="379"/>
      <c r="BU149" s="379"/>
      <c r="BV149" s="379"/>
      <c r="BW149" s="379"/>
      <c r="BX149" s="379"/>
      <c r="BY149" s="379"/>
      <c r="BZ149" s="379"/>
      <c r="CA149" s="379"/>
      <c r="CB149" s="379"/>
      <c r="CC149" s="379"/>
      <c r="CD149" s="379"/>
      <c r="CE149" s="379"/>
      <c r="CF149" s="379"/>
      <c r="CG149" s="379"/>
      <c r="CH149" s="379"/>
      <c r="CI149" s="379"/>
      <c r="CJ149" s="379"/>
      <c r="CK149" s="379"/>
      <c r="CL149" s="379"/>
      <c r="CM149" s="379"/>
      <c r="CN149" s="379"/>
      <c r="CO149" s="379"/>
      <c r="CP149" s="379"/>
      <c r="CQ149" s="379"/>
      <c r="CR149" s="379"/>
      <c r="CS149" s="379"/>
      <c r="CT149" s="379"/>
      <c r="CU149" s="379"/>
      <c r="CV149" s="379"/>
      <c r="CW149" s="379"/>
      <c r="CX149" s="379"/>
      <c r="CY149" s="379"/>
      <c r="CZ149" s="379"/>
      <c r="DA149" s="379"/>
      <c r="DB149" s="379"/>
      <c r="DC149" s="379"/>
      <c r="DD149" s="379"/>
      <c r="DE149" s="379"/>
      <c r="DF149" s="379"/>
      <c r="DG149" s="379"/>
      <c r="DH149" s="379"/>
      <c r="DI149" s="379"/>
      <c r="DJ149" s="379"/>
      <c r="DK149" s="379"/>
      <c r="DL149" s="379"/>
      <c r="DM149" s="379"/>
      <c r="DN149" s="379"/>
      <c r="DO149" s="379"/>
      <c r="DP149" s="379"/>
      <c r="DQ149" s="379"/>
      <c r="DR149" s="379"/>
      <c r="DS149" s="379"/>
      <c r="DT149" s="379"/>
      <c r="DU149" s="379"/>
      <c r="DV149" s="379"/>
      <c r="DW149" s="379"/>
      <c r="DX149" s="379"/>
      <c r="DY149" s="379"/>
      <c r="DZ149" s="379"/>
      <c r="EA149" s="379"/>
      <c r="EB149" s="379"/>
      <c r="EC149" s="379"/>
      <c r="ED149" s="379"/>
      <c r="EE149" s="379"/>
      <c r="EF149" s="379"/>
      <c r="EG149" s="379"/>
      <c r="EH149" s="379"/>
      <c r="EI149" s="379"/>
      <c r="EJ149" s="379"/>
      <c r="EK149" s="379"/>
      <c r="EL149" s="379"/>
      <c r="EM149" s="379"/>
      <c r="EN149" s="379"/>
      <c r="EO149" s="379"/>
      <c r="EP149" s="379"/>
      <c r="EQ149" s="379"/>
      <c r="ER149" s="379"/>
      <c r="ES149" s="379"/>
      <c r="ET149" s="379"/>
      <c r="EU149" s="379"/>
      <c r="EV149" s="379"/>
      <c r="EW149" s="379"/>
      <c r="EX149" s="379"/>
      <c r="EY149" s="379"/>
      <c r="EZ149" s="379"/>
      <c r="FA149" s="379"/>
      <c r="FB149" s="379"/>
      <c r="FC149" s="379"/>
      <c r="FD149" s="379"/>
      <c r="FE149" s="379"/>
      <c r="FF149" s="379"/>
      <c r="FG149" s="379"/>
      <c r="FH149" s="379"/>
      <c r="FI149" s="379"/>
      <c r="FJ149" s="379"/>
      <c r="FK149" s="379"/>
      <c r="FL149" s="379"/>
      <c r="FM149" s="379"/>
      <c r="FN149" s="379"/>
      <c r="FO149" s="379"/>
      <c r="FP149" s="379"/>
      <c r="FQ149" s="379"/>
      <c r="FR149" s="379"/>
      <c r="FS149" s="379"/>
      <c r="FT149" s="379"/>
      <c r="FU149" s="379"/>
      <c r="FV149" s="379"/>
      <c r="FW149" s="379"/>
      <c r="FX149" s="379"/>
      <c r="FY149" s="379"/>
      <c r="FZ149" s="379"/>
      <c r="GA149" s="379"/>
      <c r="GB149" s="379"/>
      <c r="GC149" s="379"/>
      <c r="GD149" s="379"/>
      <c r="GE149" s="379"/>
      <c r="GF149" s="379"/>
      <c r="GG149" s="379"/>
      <c r="GH149" s="379"/>
      <c r="GI149" s="379"/>
      <c r="GJ149" s="379"/>
      <c r="GK149" s="379"/>
      <c r="GL149" s="379"/>
      <c r="GM149" s="379"/>
      <c r="GN149" s="379"/>
      <c r="GO149" s="379"/>
      <c r="GP149" s="379"/>
      <c r="GQ149" s="379"/>
      <c r="GR149" s="379"/>
      <c r="GS149" s="379"/>
      <c r="GT149" s="379"/>
      <c r="GU149" s="379"/>
      <c r="GV149" s="379"/>
      <c r="GW149" s="379"/>
      <c r="GX149" s="379"/>
      <c r="GY149" s="379"/>
      <c r="GZ149" s="379"/>
      <c r="HA149" s="379"/>
      <c r="HB149" s="379"/>
      <c r="HC149" s="379"/>
      <c r="HD149" s="379"/>
      <c r="HE149" s="379"/>
      <c r="HF149" s="379"/>
      <c r="HG149" s="379"/>
      <c r="HH149" s="379"/>
      <c r="HI149" s="379"/>
      <c r="HJ149" s="379"/>
      <c r="HK149" s="379"/>
      <c r="HL149" s="379"/>
      <c r="HM149" s="379"/>
      <c r="HN149" s="379"/>
      <c r="HO149" s="379"/>
      <c r="HP149" s="379"/>
      <c r="HQ149" s="379"/>
      <c r="HR149" s="379"/>
      <c r="HS149" s="379"/>
      <c r="HT149" s="379"/>
      <c r="HU149" s="379"/>
      <c r="HV149" s="379"/>
      <c r="HW149" s="379"/>
      <c r="HX149" s="379"/>
      <c r="HY149" s="379"/>
      <c r="HZ149" s="379"/>
      <c r="IA149" s="379"/>
      <c r="IB149" s="379"/>
      <c r="IC149" s="379"/>
      <c r="ID149" s="379"/>
      <c r="IE149" s="379"/>
      <c r="IF149" s="379"/>
      <c r="IG149" s="379"/>
      <c r="IH149" s="379"/>
      <c r="II149" s="379"/>
      <c r="IJ149" s="379"/>
      <c r="IK149" s="379"/>
      <c r="IL149" s="379"/>
      <c r="IM149" s="379"/>
      <c r="IN149" s="379"/>
      <c r="IO149" s="379"/>
      <c r="IP149" s="379"/>
      <c r="IQ149" s="379"/>
      <c r="IR149" s="379"/>
      <c r="IS149" s="379"/>
      <c r="IT149" s="379"/>
      <c r="IU149" s="379"/>
    </row>
    <row r="150" spans="1:255" s="305"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c r="BB150" s="379"/>
      <c r="BC150" s="379"/>
      <c r="BD150" s="379"/>
      <c r="BE150" s="379"/>
      <c r="BF150" s="379"/>
      <c r="BG150" s="379"/>
      <c r="BH150" s="379"/>
      <c r="BI150" s="379"/>
      <c r="BJ150" s="379"/>
      <c r="BK150" s="379"/>
      <c r="BL150" s="379"/>
      <c r="BM150" s="379"/>
      <c r="BN150" s="379"/>
      <c r="BO150" s="379"/>
      <c r="BP150" s="379"/>
      <c r="BQ150" s="379"/>
      <c r="BR150" s="379"/>
      <c r="BS150" s="379"/>
      <c r="BT150" s="379"/>
      <c r="BU150" s="379"/>
      <c r="BV150" s="379"/>
      <c r="BW150" s="379"/>
      <c r="BX150" s="379"/>
      <c r="BY150" s="379"/>
      <c r="BZ150" s="379"/>
      <c r="CA150" s="379"/>
      <c r="CB150" s="379"/>
      <c r="CC150" s="379"/>
      <c r="CD150" s="379"/>
      <c r="CE150" s="379"/>
      <c r="CF150" s="379"/>
      <c r="CG150" s="379"/>
      <c r="CH150" s="379"/>
      <c r="CI150" s="379"/>
      <c r="CJ150" s="379"/>
      <c r="CK150" s="379"/>
      <c r="CL150" s="379"/>
      <c r="CM150" s="379"/>
      <c r="CN150" s="379"/>
      <c r="CO150" s="379"/>
      <c r="CP150" s="379"/>
      <c r="CQ150" s="379"/>
      <c r="CR150" s="379"/>
      <c r="CS150" s="379"/>
      <c r="CT150" s="379"/>
      <c r="CU150" s="379"/>
      <c r="CV150" s="379"/>
      <c r="CW150" s="379"/>
      <c r="CX150" s="379"/>
      <c r="CY150" s="379"/>
      <c r="CZ150" s="379"/>
      <c r="DA150" s="379"/>
      <c r="DB150" s="379"/>
      <c r="DC150" s="379"/>
      <c r="DD150" s="379"/>
      <c r="DE150" s="379"/>
      <c r="DF150" s="379"/>
      <c r="DG150" s="379"/>
      <c r="DH150" s="379"/>
      <c r="DI150" s="379"/>
      <c r="DJ150" s="379"/>
      <c r="DK150" s="379"/>
      <c r="DL150" s="379"/>
      <c r="DM150" s="379"/>
      <c r="DN150" s="379"/>
      <c r="DO150" s="379"/>
      <c r="DP150" s="379"/>
      <c r="DQ150" s="379"/>
      <c r="DR150" s="379"/>
      <c r="DS150" s="379"/>
      <c r="DT150" s="379"/>
      <c r="DU150" s="379"/>
      <c r="DV150" s="379"/>
      <c r="DW150" s="379"/>
      <c r="DX150" s="379"/>
      <c r="DY150" s="379"/>
      <c r="DZ150" s="379"/>
      <c r="EA150" s="379"/>
      <c r="EB150" s="379"/>
      <c r="EC150" s="379"/>
      <c r="ED150" s="379"/>
      <c r="EE150" s="379"/>
      <c r="EF150" s="379"/>
      <c r="EG150" s="379"/>
      <c r="EH150" s="379"/>
      <c r="EI150" s="379"/>
      <c r="EJ150" s="379"/>
      <c r="EK150" s="379"/>
      <c r="EL150" s="379"/>
      <c r="EM150" s="379"/>
      <c r="EN150" s="379"/>
      <c r="EO150" s="379"/>
      <c r="EP150" s="379"/>
      <c r="EQ150" s="379"/>
      <c r="ER150" s="379"/>
      <c r="ES150" s="379"/>
      <c r="ET150" s="379"/>
      <c r="EU150" s="379"/>
      <c r="EV150" s="379"/>
      <c r="EW150" s="379"/>
      <c r="EX150" s="379"/>
      <c r="EY150" s="379"/>
      <c r="EZ150" s="379"/>
      <c r="FA150" s="379"/>
      <c r="FB150" s="379"/>
      <c r="FC150" s="379"/>
      <c r="FD150" s="379"/>
      <c r="FE150" s="379"/>
      <c r="FF150" s="379"/>
      <c r="FG150" s="379"/>
      <c r="FH150" s="379"/>
      <c r="FI150" s="379"/>
      <c r="FJ150" s="379"/>
      <c r="FK150" s="379"/>
      <c r="FL150" s="379"/>
      <c r="FM150" s="379"/>
      <c r="FN150" s="379"/>
      <c r="FO150" s="379"/>
      <c r="FP150" s="379"/>
      <c r="FQ150" s="379"/>
      <c r="FR150" s="379"/>
      <c r="FS150" s="379"/>
      <c r="FT150" s="379"/>
      <c r="FU150" s="379"/>
      <c r="FV150" s="379"/>
      <c r="FW150" s="379"/>
      <c r="FX150" s="379"/>
      <c r="FY150" s="379"/>
      <c r="FZ150" s="379"/>
      <c r="GA150" s="379"/>
      <c r="GB150" s="379"/>
      <c r="GC150" s="379"/>
      <c r="GD150" s="379"/>
      <c r="GE150" s="379"/>
      <c r="GF150" s="379"/>
      <c r="GG150" s="379"/>
      <c r="GH150" s="379"/>
      <c r="GI150" s="379"/>
      <c r="GJ150" s="379"/>
      <c r="GK150" s="379"/>
      <c r="GL150" s="379"/>
      <c r="GM150" s="379"/>
      <c r="GN150" s="379"/>
      <c r="GO150" s="379"/>
      <c r="GP150" s="379"/>
      <c r="GQ150" s="379"/>
      <c r="GR150" s="379"/>
      <c r="GS150" s="379"/>
      <c r="GT150" s="379"/>
      <c r="GU150" s="379"/>
      <c r="GV150" s="379"/>
      <c r="GW150" s="379"/>
      <c r="GX150" s="379"/>
      <c r="GY150" s="379"/>
      <c r="GZ150" s="379"/>
      <c r="HA150" s="379"/>
      <c r="HB150" s="379"/>
      <c r="HC150" s="379"/>
      <c r="HD150" s="379"/>
      <c r="HE150" s="379"/>
      <c r="HF150" s="379"/>
      <c r="HG150" s="379"/>
      <c r="HH150" s="379"/>
      <c r="HI150" s="379"/>
      <c r="HJ150" s="379"/>
      <c r="HK150" s="379"/>
      <c r="HL150" s="379"/>
      <c r="HM150" s="379"/>
      <c r="HN150" s="379"/>
      <c r="HO150" s="379"/>
      <c r="HP150" s="379"/>
      <c r="HQ150" s="379"/>
      <c r="HR150" s="379"/>
      <c r="HS150" s="379"/>
      <c r="HT150" s="379"/>
      <c r="HU150" s="379"/>
      <c r="HV150" s="379"/>
      <c r="HW150" s="379"/>
      <c r="HX150" s="379"/>
      <c r="HY150" s="379"/>
      <c r="HZ150" s="379"/>
      <c r="IA150" s="379"/>
      <c r="IB150" s="379"/>
      <c r="IC150" s="379"/>
      <c r="ID150" s="379"/>
      <c r="IE150" s="379"/>
      <c r="IF150" s="379"/>
      <c r="IG150" s="379"/>
      <c r="IH150" s="379"/>
      <c r="II150" s="379"/>
      <c r="IJ150" s="379"/>
      <c r="IK150" s="379"/>
      <c r="IL150" s="379"/>
      <c r="IM150" s="379"/>
      <c r="IN150" s="379"/>
      <c r="IO150" s="379"/>
      <c r="IP150" s="379"/>
      <c r="IQ150" s="379"/>
      <c r="IR150" s="379"/>
      <c r="IS150" s="379"/>
      <c r="IT150" s="379"/>
      <c r="IU150" s="379"/>
    </row>
    <row r="151" spans="1:255" s="305"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c r="BB151" s="379"/>
      <c r="BC151" s="379"/>
      <c r="BD151" s="379"/>
      <c r="BE151" s="379"/>
      <c r="BF151" s="379"/>
      <c r="BG151" s="379"/>
      <c r="BH151" s="379"/>
      <c r="BI151" s="379"/>
      <c r="BJ151" s="379"/>
      <c r="BK151" s="379"/>
      <c r="BL151" s="379"/>
      <c r="BM151" s="379"/>
      <c r="BN151" s="379"/>
      <c r="BO151" s="379"/>
      <c r="BP151" s="379"/>
      <c r="BQ151" s="379"/>
      <c r="BR151" s="379"/>
      <c r="BS151" s="379"/>
      <c r="BT151" s="379"/>
      <c r="BU151" s="379"/>
      <c r="BV151" s="379"/>
      <c r="BW151" s="379"/>
      <c r="BX151" s="379"/>
      <c r="BY151" s="379"/>
      <c r="BZ151" s="379"/>
      <c r="CA151" s="379"/>
      <c r="CB151" s="379"/>
      <c r="CC151" s="379"/>
      <c r="CD151" s="379"/>
      <c r="CE151" s="379"/>
      <c r="CF151" s="379"/>
      <c r="CG151" s="379"/>
      <c r="CH151" s="379"/>
      <c r="CI151" s="379"/>
      <c r="CJ151" s="379"/>
      <c r="CK151" s="379"/>
      <c r="CL151" s="379"/>
      <c r="CM151" s="379"/>
      <c r="CN151" s="379"/>
      <c r="CO151" s="379"/>
      <c r="CP151" s="379"/>
      <c r="CQ151" s="379"/>
      <c r="CR151" s="379"/>
      <c r="CS151" s="379"/>
      <c r="CT151" s="379"/>
      <c r="CU151" s="379"/>
      <c r="CV151" s="379"/>
      <c r="CW151" s="379"/>
      <c r="CX151" s="379"/>
      <c r="CY151" s="379"/>
      <c r="CZ151" s="379"/>
      <c r="DA151" s="379"/>
      <c r="DB151" s="379"/>
      <c r="DC151" s="379"/>
      <c r="DD151" s="379"/>
      <c r="DE151" s="379"/>
      <c r="DF151" s="379"/>
      <c r="DG151" s="379"/>
      <c r="DH151" s="379"/>
      <c r="DI151" s="379"/>
      <c r="DJ151" s="379"/>
      <c r="DK151" s="379"/>
      <c r="DL151" s="379"/>
      <c r="DM151" s="379"/>
      <c r="DN151" s="379"/>
      <c r="DO151" s="379"/>
      <c r="DP151" s="379"/>
      <c r="DQ151" s="379"/>
      <c r="DR151" s="379"/>
      <c r="DS151" s="379"/>
      <c r="DT151" s="379"/>
      <c r="DU151" s="379"/>
      <c r="DV151" s="379"/>
      <c r="DW151" s="379"/>
      <c r="DX151" s="379"/>
      <c r="DY151" s="379"/>
      <c r="DZ151" s="379"/>
      <c r="EA151" s="379"/>
      <c r="EB151" s="379"/>
      <c r="EC151" s="379"/>
      <c r="ED151" s="379"/>
      <c r="EE151" s="379"/>
      <c r="EF151" s="379"/>
      <c r="EG151" s="379"/>
      <c r="EH151" s="379"/>
      <c r="EI151" s="379"/>
      <c r="EJ151" s="379"/>
      <c r="EK151" s="379"/>
      <c r="EL151" s="379"/>
      <c r="EM151" s="379"/>
      <c r="EN151" s="379"/>
      <c r="EO151" s="379"/>
      <c r="EP151" s="379"/>
      <c r="EQ151" s="379"/>
      <c r="ER151" s="379"/>
      <c r="ES151" s="379"/>
      <c r="ET151" s="379"/>
      <c r="EU151" s="379"/>
      <c r="EV151" s="379"/>
      <c r="EW151" s="379"/>
      <c r="EX151" s="379"/>
      <c r="EY151" s="379"/>
      <c r="EZ151" s="379"/>
      <c r="FA151" s="379"/>
      <c r="FB151" s="379"/>
      <c r="FC151" s="379"/>
      <c r="FD151" s="379"/>
      <c r="FE151" s="379"/>
      <c r="FF151" s="379"/>
      <c r="FG151" s="379"/>
      <c r="FH151" s="379"/>
      <c r="FI151" s="379"/>
      <c r="FJ151" s="379"/>
      <c r="FK151" s="379"/>
      <c r="FL151" s="379"/>
      <c r="FM151" s="379"/>
      <c r="FN151" s="379"/>
      <c r="FO151" s="379"/>
      <c r="FP151" s="379"/>
      <c r="FQ151" s="379"/>
      <c r="FR151" s="379"/>
      <c r="FS151" s="379"/>
      <c r="FT151" s="379"/>
      <c r="FU151" s="379"/>
      <c r="FV151" s="379"/>
      <c r="FW151" s="379"/>
      <c r="FX151" s="379"/>
      <c r="FY151" s="379"/>
      <c r="FZ151" s="379"/>
      <c r="GA151" s="379"/>
      <c r="GB151" s="379"/>
      <c r="GC151" s="379"/>
      <c r="GD151" s="379"/>
      <c r="GE151" s="379"/>
      <c r="GF151" s="379"/>
      <c r="GG151" s="379"/>
      <c r="GH151" s="379"/>
      <c r="GI151" s="379"/>
      <c r="GJ151" s="379"/>
      <c r="GK151" s="379"/>
      <c r="GL151" s="379"/>
      <c r="GM151" s="379"/>
      <c r="GN151" s="379"/>
      <c r="GO151" s="379"/>
      <c r="GP151" s="379"/>
      <c r="GQ151" s="379"/>
      <c r="GR151" s="379"/>
      <c r="GS151" s="379"/>
      <c r="GT151" s="379"/>
      <c r="GU151" s="379"/>
      <c r="GV151" s="379"/>
      <c r="GW151" s="379"/>
      <c r="GX151" s="379"/>
      <c r="GY151" s="379"/>
      <c r="GZ151" s="379"/>
      <c r="HA151" s="379"/>
      <c r="HB151" s="379"/>
      <c r="HC151" s="379"/>
      <c r="HD151" s="379"/>
      <c r="HE151" s="379"/>
      <c r="HF151" s="379"/>
      <c r="HG151" s="379"/>
      <c r="HH151" s="379"/>
      <c r="HI151" s="379"/>
      <c r="HJ151" s="379"/>
      <c r="HK151" s="379"/>
      <c r="HL151" s="379"/>
      <c r="HM151" s="379"/>
      <c r="HN151" s="379"/>
      <c r="HO151" s="379"/>
      <c r="HP151" s="379"/>
      <c r="HQ151" s="379"/>
      <c r="HR151" s="379"/>
      <c r="HS151" s="379"/>
      <c r="HT151" s="379"/>
      <c r="HU151" s="379"/>
      <c r="HV151" s="379"/>
      <c r="HW151" s="379"/>
      <c r="HX151" s="379"/>
      <c r="HY151" s="379"/>
      <c r="HZ151" s="379"/>
      <c r="IA151" s="379"/>
      <c r="IB151" s="379"/>
      <c r="IC151" s="379"/>
      <c r="ID151" s="379"/>
      <c r="IE151" s="379"/>
      <c r="IF151" s="379"/>
      <c r="IG151" s="379"/>
      <c r="IH151" s="379"/>
      <c r="II151" s="379"/>
      <c r="IJ151" s="379"/>
      <c r="IK151" s="379"/>
      <c r="IL151" s="379"/>
      <c r="IM151" s="379"/>
      <c r="IN151" s="379"/>
      <c r="IO151" s="379"/>
      <c r="IP151" s="379"/>
      <c r="IQ151" s="379"/>
      <c r="IR151" s="379"/>
      <c r="IS151" s="379"/>
      <c r="IT151" s="379"/>
      <c r="IU151" s="379"/>
    </row>
    <row r="152" spans="1:255" s="305"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79"/>
      <c r="U152" s="379"/>
      <c r="V152" s="379"/>
      <c r="W152" s="379"/>
      <c r="X152" s="379"/>
      <c r="Y152" s="379"/>
      <c r="Z152" s="379"/>
      <c r="AA152" s="379"/>
      <c r="AB152" s="379"/>
      <c r="AC152" s="379"/>
      <c r="AD152" s="379"/>
      <c r="AE152" s="379"/>
      <c r="AF152" s="379"/>
      <c r="AG152" s="379"/>
      <c r="AH152" s="379"/>
      <c r="AI152" s="379"/>
      <c r="AJ152" s="379"/>
      <c r="AK152" s="379"/>
      <c r="AL152" s="379"/>
      <c r="AM152" s="379"/>
      <c r="AN152" s="379"/>
      <c r="AO152" s="379"/>
      <c r="AP152" s="379"/>
      <c r="AQ152" s="379"/>
      <c r="AR152" s="379"/>
      <c r="AS152" s="379"/>
      <c r="AT152" s="379"/>
      <c r="AU152" s="379"/>
      <c r="AV152" s="379"/>
      <c r="AW152" s="379"/>
      <c r="AX152" s="379"/>
      <c r="AY152" s="379"/>
      <c r="AZ152" s="379"/>
      <c r="BA152" s="379"/>
      <c r="BB152" s="379"/>
      <c r="BC152" s="379"/>
      <c r="BD152" s="379"/>
      <c r="BE152" s="379"/>
      <c r="BF152" s="379"/>
      <c r="BG152" s="379"/>
      <c r="BH152" s="379"/>
      <c r="BI152" s="379"/>
      <c r="BJ152" s="379"/>
      <c r="BK152" s="379"/>
      <c r="BL152" s="379"/>
      <c r="BM152" s="379"/>
      <c r="BN152" s="379"/>
      <c r="BO152" s="379"/>
      <c r="BP152" s="379"/>
      <c r="BQ152" s="379"/>
      <c r="BR152" s="379"/>
      <c r="BS152" s="379"/>
      <c r="BT152" s="379"/>
      <c r="BU152" s="379"/>
      <c r="BV152" s="379"/>
      <c r="BW152" s="379"/>
      <c r="BX152" s="379"/>
      <c r="BY152" s="379"/>
      <c r="BZ152" s="379"/>
      <c r="CA152" s="379"/>
      <c r="CB152" s="379"/>
      <c r="CC152" s="379"/>
      <c r="CD152" s="379"/>
      <c r="CE152" s="379"/>
      <c r="CF152" s="379"/>
      <c r="CG152" s="379"/>
      <c r="CH152" s="379"/>
      <c r="CI152" s="379"/>
      <c r="CJ152" s="379"/>
      <c r="CK152" s="379"/>
      <c r="CL152" s="379"/>
      <c r="CM152" s="379"/>
      <c r="CN152" s="379"/>
      <c r="CO152" s="379"/>
      <c r="CP152" s="379"/>
      <c r="CQ152" s="379"/>
      <c r="CR152" s="379"/>
      <c r="CS152" s="379"/>
      <c r="CT152" s="379"/>
      <c r="CU152" s="379"/>
      <c r="CV152" s="379"/>
      <c r="CW152" s="379"/>
      <c r="CX152" s="379"/>
      <c r="CY152" s="379"/>
      <c r="CZ152" s="379"/>
      <c r="DA152" s="379"/>
      <c r="DB152" s="379"/>
      <c r="DC152" s="379"/>
      <c r="DD152" s="379"/>
      <c r="DE152" s="379"/>
      <c r="DF152" s="379"/>
      <c r="DG152" s="379"/>
      <c r="DH152" s="379"/>
      <c r="DI152" s="379"/>
      <c r="DJ152" s="379"/>
      <c r="DK152" s="379"/>
      <c r="DL152" s="379"/>
      <c r="DM152" s="379"/>
      <c r="DN152" s="379"/>
      <c r="DO152" s="379"/>
      <c r="DP152" s="379"/>
      <c r="DQ152" s="379"/>
      <c r="DR152" s="379"/>
      <c r="DS152" s="379"/>
      <c r="DT152" s="379"/>
      <c r="DU152" s="379"/>
      <c r="DV152" s="379"/>
      <c r="DW152" s="379"/>
      <c r="DX152" s="379"/>
      <c r="DY152" s="379"/>
      <c r="DZ152" s="379"/>
      <c r="EA152" s="379"/>
      <c r="EB152" s="379"/>
      <c r="EC152" s="379"/>
      <c r="ED152" s="379"/>
      <c r="EE152" s="379"/>
      <c r="EF152" s="379"/>
      <c r="EG152" s="379"/>
      <c r="EH152" s="379"/>
      <c r="EI152" s="379"/>
      <c r="EJ152" s="379"/>
      <c r="EK152" s="379"/>
      <c r="EL152" s="379"/>
      <c r="EM152" s="379"/>
      <c r="EN152" s="379"/>
      <c r="EO152" s="379"/>
      <c r="EP152" s="379"/>
      <c r="EQ152" s="379"/>
      <c r="ER152" s="379"/>
      <c r="ES152" s="379"/>
      <c r="ET152" s="379"/>
      <c r="EU152" s="379"/>
      <c r="EV152" s="379"/>
      <c r="EW152" s="379"/>
      <c r="EX152" s="379"/>
      <c r="EY152" s="379"/>
      <c r="EZ152" s="379"/>
      <c r="FA152" s="379"/>
      <c r="FB152" s="379"/>
      <c r="FC152" s="379"/>
      <c r="FD152" s="379"/>
      <c r="FE152" s="379"/>
      <c r="FF152" s="379"/>
      <c r="FG152" s="379"/>
      <c r="FH152" s="379"/>
      <c r="FI152" s="379"/>
      <c r="FJ152" s="379"/>
      <c r="FK152" s="379"/>
      <c r="FL152" s="379"/>
      <c r="FM152" s="379"/>
      <c r="FN152" s="379"/>
      <c r="FO152" s="379"/>
      <c r="FP152" s="379"/>
      <c r="FQ152" s="379"/>
      <c r="FR152" s="379"/>
      <c r="FS152" s="379"/>
      <c r="FT152" s="379"/>
      <c r="FU152" s="379"/>
      <c r="FV152" s="379"/>
      <c r="FW152" s="379"/>
      <c r="FX152" s="379"/>
      <c r="FY152" s="379"/>
      <c r="FZ152" s="379"/>
      <c r="GA152" s="379"/>
      <c r="GB152" s="379"/>
      <c r="GC152" s="379"/>
      <c r="GD152" s="379"/>
      <c r="GE152" s="379"/>
      <c r="GF152" s="379"/>
      <c r="GG152" s="379"/>
      <c r="GH152" s="379"/>
      <c r="GI152" s="379"/>
      <c r="GJ152" s="379"/>
      <c r="GK152" s="379"/>
      <c r="GL152" s="379"/>
      <c r="GM152" s="379"/>
      <c r="GN152" s="379"/>
      <c r="GO152" s="379"/>
      <c r="GP152" s="379"/>
      <c r="GQ152" s="379"/>
      <c r="GR152" s="379"/>
      <c r="GS152" s="379"/>
      <c r="GT152" s="379"/>
      <c r="GU152" s="379"/>
      <c r="GV152" s="379"/>
      <c r="GW152" s="379"/>
      <c r="GX152" s="379"/>
      <c r="GY152" s="379"/>
      <c r="GZ152" s="379"/>
      <c r="HA152" s="379"/>
      <c r="HB152" s="379"/>
      <c r="HC152" s="379"/>
      <c r="HD152" s="379"/>
      <c r="HE152" s="379"/>
      <c r="HF152" s="379"/>
      <c r="HG152" s="379"/>
      <c r="HH152" s="379"/>
      <c r="HI152" s="379"/>
      <c r="HJ152" s="379"/>
      <c r="HK152" s="379"/>
      <c r="HL152" s="379"/>
      <c r="HM152" s="379"/>
      <c r="HN152" s="379"/>
      <c r="HO152" s="379"/>
      <c r="HP152" s="379"/>
      <c r="HQ152" s="379"/>
      <c r="HR152" s="379"/>
      <c r="HS152" s="379"/>
      <c r="HT152" s="379"/>
      <c r="HU152" s="379"/>
      <c r="HV152" s="379"/>
      <c r="HW152" s="379"/>
      <c r="HX152" s="379"/>
      <c r="HY152" s="379"/>
      <c r="HZ152" s="379"/>
      <c r="IA152" s="379"/>
      <c r="IB152" s="379"/>
      <c r="IC152" s="379"/>
      <c r="ID152" s="379"/>
      <c r="IE152" s="379"/>
      <c r="IF152" s="379"/>
      <c r="IG152" s="379"/>
      <c r="IH152" s="379"/>
      <c r="II152" s="379"/>
      <c r="IJ152" s="379"/>
      <c r="IK152" s="379"/>
      <c r="IL152" s="379"/>
      <c r="IM152" s="379"/>
      <c r="IN152" s="379"/>
      <c r="IO152" s="379"/>
      <c r="IP152" s="379"/>
      <c r="IQ152" s="379"/>
      <c r="IR152" s="379"/>
      <c r="IS152" s="379"/>
      <c r="IT152" s="379"/>
      <c r="IU152" s="379"/>
    </row>
    <row r="153" spans="1:255" s="305"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c r="BB153" s="379"/>
      <c r="BC153" s="379"/>
      <c r="BD153" s="379"/>
      <c r="BE153" s="379"/>
      <c r="BF153" s="379"/>
      <c r="BG153" s="379"/>
      <c r="BH153" s="379"/>
      <c r="BI153" s="379"/>
      <c r="BJ153" s="379"/>
      <c r="BK153" s="379"/>
      <c r="BL153" s="379"/>
      <c r="BM153" s="379"/>
      <c r="BN153" s="379"/>
      <c r="BO153" s="379"/>
      <c r="BP153" s="379"/>
      <c r="BQ153" s="379"/>
      <c r="BR153" s="379"/>
      <c r="BS153" s="379"/>
      <c r="BT153" s="379"/>
      <c r="BU153" s="379"/>
      <c r="BV153" s="379"/>
      <c r="BW153" s="379"/>
      <c r="BX153" s="379"/>
      <c r="BY153" s="379"/>
      <c r="BZ153" s="379"/>
      <c r="CA153" s="379"/>
      <c r="CB153" s="379"/>
      <c r="CC153" s="379"/>
      <c r="CD153" s="379"/>
      <c r="CE153" s="379"/>
      <c r="CF153" s="379"/>
      <c r="CG153" s="379"/>
      <c r="CH153" s="379"/>
      <c r="CI153" s="379"/>
      <c r="CJ153" s="379"/>
      <c r="CK153" s="379"/>
      <c r="CL153" s="379"/>
      <c r="CM153" s="379"/>
      <c r="CN153" s="379"/>
      <c r="CO153" s="379"/>
      <c r="CP153" s="379"/>
      <c r="CQ153" s="379"/>
      <c r="CR153" s="379"/>
      <c r="CS153" s="379"/>
      <c r="CT153" s="379"/>
      <c r="CU153" s="379"/>
      <c r="CV153" s="379"/>
      <c r="CW153" s="379"/>
      <c r="CX153" s="379"/>
      <c r="CY153" s="379"/>
      <c r="CZ153" s="379"/>
      <c r="DA153" s="379"/>
      <c r="DB153" s="379"/>
      <c r="DC153" s="379"/>
      <c r="DD153" s="379"/>
      <c r="DE153" s="379"/>
      <c r="DF153" s="379"/>
      <c r="DG153" s="379"/>
      <c r="DH153" s="379"/>
      <c r="DI153" s="379"/>
      <c r="DJ153" s="379"/>
      <c r="DK153" s="379"/>
      <c r="DL153" s="379"/>
      <c r="DM153" s="379"/>
      <c r="DN153" s="379"/>
      <c r="DO153" s="379"/>
      <c r="DP153" s="379"/>
      <c r="DQ153" s="379"/>
      <c r="DR153" s="379"/>
      <c r="DS153" s="379"/>
      <c r="DT153" s="379"/>
      <c r="DU153" s="379"/>
      <c r="DV153" s="379"/>
      <c r="DW153" s="379"/>
      <c r="DX153" s="379"/>
      <c r="DY153" s="379"/>
      <c r="DZ153" s="379"/>
      <c r="EA153" s="379"/>
      <c r="EB153" s="379"/>
      <c r="EC153" s="379"/>
      <c r="ED153" s="379"/>
      <c r="EE153" s="379"/>
      <c r="EF153" s="379"/>
      <c r="EG153" s="379"/>
      <c r="EH153" s="379"/>
      <c r="EI153" s="379"/>
      <c r="EJ153" s="379"/>
      <c r="EK153" s="379"/>
      <c r="EL153" s="379"/>
      <c r="EM153" s="379"/>
      <c r="EN153" s="379"/>
      <c r="EO153" s="379"/>
      <c r="EP153" s="379"/>
      <c r="EQ153" s="379"/>
      <c r="ER153" s="379"/>
      <c r="ES153" s="379"/>
      <c r="ET153" s="379"/>
      <c r="EU153" s="379"/>
      <c r="EV153" s="379"/>
      <c r="EW153" s="379"/>
      <c r="EX153" s="379"/>
      <c r="EY153" s="379"/>
      <c r="EZ153" s="379"/>
      <c r="FA153" s="379"/>
      <c r="FB153" s="379"/>
      <c r="FC153" s="379"/>
      <c r="FD153" s="379"/>
      <c r="FE153" s="379"/>
      <c r="FF153" s="379"/>
      <c r="FG153" s="379"/>
      <c r="FH153" s="379"/>
      <c r="FI153" s="379"/>
      <c r="FJ153" s="379"/>
      <c r="FK153" s="379"/>
      <c r="FL153" s="379"/>
      <c r="FM153" s="379"/>
      <c r="FN153" s="379"/>
      <c r="FO153" s="379"/>
      <c r="FP153" s="379"/>
      <c r="FQ153" s="379"/>
      <c r="FR153" s="379"/>
      <c r="FS153" s="379"/>
      <c r="FT153" s="379"/>
      <c r="FU153" s="379"/>
      <c r="FV153" s="379"/>
      <c r="FW153" s="379"/>
      <c r="FX153" s="379"/>
      <c r="FY153" s="379"/>
      <c r="FZ153" s="379"/>
      <c r="GA153" s="379"/>
      <c r="GB153" s="379"/>
      <c r="GC153" s="379"/>
      <c r="GD153" s="379"/>
      <c r="GE153" s="379"/>
      <c r="GF153" s="379"/>
      <c r="GG153" s="379"/>
      <c r="GH153" s="379"/>
      <c r="GI153" s="379"/>
      <c r="GJ153" s="379"/>
      <c r="GK153" s="379"/>
      <c r="GL153" s="379"/>
      <c r="GM153" s="379"/>
      <c r="GN153" s="379"/>
      <c r="GO153" s="379"/>
      <c r="GP153" s="379"/>
      <c r="GQ153" s="379"/>
      <c r="GR153" s="379"/>
      <c r="GS153" s="379"/>
      <c r="GT153" s="379"/>
      <c r="GU153" s="379"/>
      <c r="GV153" s="379"/>
      <c r="GW153" s="379"/>
      <c r="GX153" s="379"/>
      <c r="GY153" s="379"/>
      <c r="GZ153" s="379"/>
      <c r="HA153" s="379"/>
      <c r="HB153" s="379"/>
      <c r="HC153" s="379"/>
      <c r="HD153" s="379"/>
      <c r="HE153" s="379"/>
      <c r="HF153" s="379"/>
      <c r="HG153" s="379"/>
      <c r="HH153" s="379"/>
      <c r="HI153" s="379"/>
      <c r="HJ153" s="379"/>
      <c r="HK153" s="379"/>
      <c r="HL153" s="379"/>
      <c r="HM153" s="379"/>
      <c r="HN153" s="379"/>
      <c r="HO153" s="379"/>
      <c r="HP153" s="379"/>
      <c r="HQ153" s="379"/>
      <c r="HR153" s="379"/>
      <c r="HS153" s="379"/>
      <c r="HT153" s="379"/>
      <c r="HU153" s="379"/>
      <c r="HV153" s="379"/>
      <c r="HW153" s="379"/>
      <c r="HX153" s="379"/>
      <c r="HY153" s="379"/>
      <c r="HZ153" s="379"/>
      <c r="IA153" s="379"/>
      <c r="IB153" s="379"/>
      <c r="IC153" s="379"/>
      <c r="ID153" s="379"/>
      <c r="IE153" s="379"/>
      <c r="IF153" s="379"/>
      <c r="IG153" s="379"/>
      <c r="IH153" s="379"/>
      <c r="II153" s="379"/>
      <c r="IJ153" s="379"/>
      <c r="IK153" s="379"/>
      <c r="IL153" s="379"/>
      <c r="IM153" s="379"/>
      <c r="IN153" s="379"/>
      <c r="IO153" s="379"/>
      <c r="IP153" s="379"/>
      <c r="IQ153" s="379"/>
      <c r="IR153" s="379"/>
      <c r="IS153" s="379"/>
      <c r="IT153" s="379"/>
      <c r="IU153" s="379"/>
    </row>
    <row r="154" spans="1:255" s="305"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c r="BB154" s="379"/>
      <c r="BC154" s="379"/>
      <c r="BD154" s="379"/>
      <c r="BE154" s="379"/>
      <c r="BF154" s="379"/>
      <c r="BG154" s="379"/>
      <c r="BH154" s="379"/>
      <c r="BI154" s="379"/>
      <c r="BJ154" s="379"/>
      <c r="BK154" s="379"/>
      <c r="BL154" s="379"/>
      <c r="BM154" s="379"/>
      <c r="BN154" s="379"/>
      <c r="BO154" s="379"/>
      <c r="BP154" s="379"/>
      <c r="BQ154" s="379"/>
      <c r="BR154" s="379"/>
      <c r="BS154" s="379"/>
      <c r="BT154" s="379"/>
      <c r="BU154" s="379"/>
      <c r="BV154" s="379"/>
      <c r="BW154" s="379"/>
      <c r="BX154" s="379"/>
      <c r="BY154" s="379"/>
      <c r="BZ154" s="379"/>
      <c r="CA154" s="379"/>
      <c r="CB154" s="379"/>
      <c r="CC154" s="379"/>
      <c r="CD154" s="379"/>
      <c r="CE154" s="379"/>
      <c r="CF154" s="379"/>
      <c r="CG154" s="379"/>
      <c r="CH154" s="379"/>
      <c r="CI154" s="379"/>
      <c r="CJ154" s="379"/>
      <c r="CK154" s="379"/>
      <c r="CL154" s="379"/>
      <c r="CM154" s="379"/>
      <c r="CN154" s="379"/>
      <c r="CO154" s="379"/>
      <c r="CP154" s="379"/>
      <c r="CQ154" s="379"/>
      <c r="CR154" s="379"/>
      <c r="CS154" s="379"/>
      <c r="CT154" s="379"/>
      <c r="CU154" s="379"/>
      <c r="CV154" s="379"/>
      <c r="CW154" s="379"/>
      <c r="CX154" s="379"/>
      <c r="CY154" s="379"/>
      <c r="CZ154" s="379"/>
      <c r="DA154" s="379"/>
      <c r="DB154" s="379"/>
      <c r="DC154" s="379"/>
      <c r="DD154" s="379"/>
      <c r="DE154" s="379"/>
      <c r="DF154" s="379"/>
      <c r="DG154" s="379"/>
      <c r="DH154" s="379"/>
      <c r="DI154" s="379"/>
      <c r="DJ154" s="379"/>
      <c r="DK154" s="379"/>
      <c r="DL154" s="379"/>
      <c r="DM154" s="379"/>
      <c r="DN154" s="379"/>
      <c r="DO154" s="379"/>
      <c r="DP154" s="379"/>
      <c r="DQ154" s="379"/>
      <c r="DR154" s="379"/>
      <c r="DS154" s="379"/>
      <c r="DT154" s="379"/>
      <c r="DU154" s="379"/>
      <c r="DV154" s="379"/>
      <c r="DW154" s="379"/>
      <c r="DX154" s="379"/>
      <c r="DY154" s="379"/>
      <c r="DZ154" s="379"/>
      <c r="EA154" s="379"/>
      <c r="EB154" s="379"/>
      <c r="EC154" s="379"/>
      <c r="ED154" s="379"/>
      <c r="EE154" s="379"/>
      <c r="EF154" s="379"/>
      <c r="EG154" s="379"/>
      <c r="EH154" s="379"/>
      <c r="EI154" s="379"/>
      <c r="EJ154" s="379"/>
      <c r="EK154" s="379"/>
      <c r="EL154" s="379"/>
      <c r="EM154" s="379"/>
      <c r="EN154" s="379"/>
      <c r="EO154" s="379"/>
      <c r="EP154" s="379"/>
      <c r="EQ154" s="379"/>
      <c r="ER154" s="379"/>
      <c r="ES154" s="379"/>
      <c r="ET154" s="379"/>
      <c r="EU154" s="379"/>
      <c r="EV154" s="379"/>
      <c r="EW154" s="379"/>
      <c r="EX154" s="379"/>
      <c r="EY154" s="379"/>
      <c r="EZ154" s="379"/>
      <c r="FA154" s="379"/>
      <c r="FB154" s="379"/>
      <c r="FC154" s="379"/>
      <c r="FD154" s="379"/>
      <c r="FE154" s="379"/>
      <c r="FF154" s="379"/>
      <c r="FG154" s="379"/>
      <c r="FH154" s="379"/>
      <c r="FI154" s="379"/>
      <c r="FJ154" s="379"/>
      <c r="FK154" s="379"/>
      <c r="FL154" s="379"/>
      <c r="FM154" s="379"/>
      <c r="FN154" s="379"/>
      <c r="FO154" s="379"/>
      <c r="FP154" s="379"/>
      <c r="FQ154" s="379"/>
      <c r="FR154" s="379"/>
      <c r="FS154" s="379"/>
      <c r="FT154" s="379"/>
      <c r="FU154" s="379"/>
      <c r="FV154" s="379"/>
      <c r="FW154" s="379"/>
      <c r="FX154" s="379"/>
      <c r="FY154" s="379"/>
      <c r="FZ154" s="379"/>
      <c r="GA154" s="379"/>
      <c r="GB154" s="379"/>
      <c r="GC154" s="379"/>
      <c r="GD154" s="379"/>
      <c r="GE154" s="379"/>
      <c r="GF154" s="379"/>
      <c r="GG154" s="379"/>
      <c r="GH154" s="379"/>
      <c r="GI154" s="379"/>
      <c r="GJ154" s="379"/>
      <c r="GK154" s="379"/>
      <c r="GL154" s="379"/>
      <c r="GM154" s="379"/>
      <c r="GN154" s="379"/>
      <c r="GO154" s="379"/>
      <c r="GP154" s="379"/>
      <c r="GQ154" s="379"/>
      <c r="GR154" s="379"/>
      <c r="GS154" s="379"/>
      <c r="GT154" s="379"/>
      <c r="GU154" s="379"/>
      <c r="GV154" s="379"/>
      <c r="GW154" s="379"/>
      <c r="GX154" s="379"/>
      <c r="GY154" s="379"/>
      <c r="GZ154" s="379"/>
      <c r="HA154" s="379"/>
      <c r="HB154" s="379"/>
      <c r="HC154" s="379"/>
      <c r="HD154" s="379"/>
      <c r="HE154" s="379"/>
      <c r="HF154" s="379"/>
      <c r="HG154" s="379"/>
      <c r="HH154" s="379"/>
      <c r="HI154" s="379"/>
      <c r="HJ154" s="379"/>
      <c r="HK154" s="379"/>
      <c r="HL154" s="379"/>
      <c r="HM154" s="379"/>
      <c r="HN154" s="379"/>
      <c r="HO154" s="379"/>
      <c r="HP154" s="379"/>
      <c r="HQ154" s="379"/>
      <c r="HR154" s="379"/>
      <c r="HS154" s="379"/>
      <c r="HT154" s="379"/>
      <c r="HU154" s="379"/>
      <c r="HV154" s="379"/>
      <c r="HW154" s="379"/>
      <c r="HX154" s="379"/>
      <c r="HY154" s="379"/>
      <c r="HZ154" s="379"/>
      <c r="IA154" s="379"/>
      <c r="IB154" s="379"/>
      <c r="IC154" s="379"/>
      <c r="ID154" s="379"/>
      <c r="IE154" s="379"/>
      <c r="IF154" s="379"/>
      <c r="IG154" s="379"/>
      <c r="IH154" s="379"/>
      <c r="II154" s="379"/>
      <c r="IJ154" s="379"/>
      <c r="IK154" s="379"/>
      <c r="IL154" s="379"/>
      <c r="IM154" s="379"/>
      <c r="IN154" s="379"/>
      <c r="IO154" s="379"/>
      <c r="IP154" s="379"/>
      <c r="IQ154" s="379"/>
      <c r="IR154" s="379"/>
      <c r="IS154" s="379"/>
      <c r="IT154" s="379"/>
      <c r="IU154" s="379"/>
    </row>
    <row r="155" spans="1:255" s="306" customFormat="1" ht="31.5" collapsed="1">
      <c r="A155" s="243"/>
      <c r="B155" s="341" t="s">
        <v>389</v>
      </c>
      <c r="C155" s="335" t="s">
        <v>477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384"/>
      <c r="U155" s="384"/>
      <c r="V155" s="384"/>
      <c r="W155" s="384"/>
      <c r="X155" s="384"/>
      <c r="Y155" s="384"/>
      <c r="Z155" s="384"/>
      <c r="AA155" s="384"/>
      <c r="AB155" s="384"/>
      <c r="AC155" s="384"/>
      <c r="AD155" s="384"/>
      <c r="AE155" s="384"/>
      <c r="AF155" s="384"/>
      <c r="AG155" s="384"/>
      <c r="AH155" s="384"/>
      <c r="AI155" s="384"/>
      <c r="AJ155" s="384"/>
      <c r="AK155" s="384"/>
      <c r="AL155" s="384"/>
      <c r="AM155" s="384"/>
      <c r="AN155" s="384"/>
      <c r="AO155" s="384"/>
      <c r="AP155" s="384"/>
      <c r="AQ155" s="384"/>
      <c r="AR155" s="384"/>
      <c r="AS155" s="384"/>
      <c r="AT155" s="384"/>
      <c r="AU155" s="384"/>
      <c r="AV155" s="384"/>
      <c r="AW155" s="384"/>
      <c r="AX155" s="384"/>
      <c r="AY155" s="384"/>
      <c r="AZ155" s="384"/>
      <c r="BA155" s="384"/>
      <c r="BB155" s="384"/>
      <c r="BC155" s="384"/>
      <c r="BD155" s="384"/>
      <c r="BE155" s="384"/>
      <c r="BF155" s="384"/>
      <c r="BG155" s="384"/>
      <c r="BH155" s="384"/>
      <c r="BI155" s="384"/>
      <c r="BJ155" s="384"/>
      <c r="BK155" s="384"/>
      <c r="BL155" s="384"/>
      <c r="BM155" s="384"/>
      <c r="BN155" s="384"/>
      <c r="BO155" s="384"/>
      <c r="BP155" s="384"/>
      <c r="BQ155" s="384"/>
      <c r="BR155" s="384"/>
      <c r="BS155" s="384"/>
      <c r="BT155" s="384"/>
      <c r="BU155" s="384"/>
      <c r="BV155" s="384"/>
      <c r="BW155" s="384"/>
      <c r="BX155" s="384"/>
      <c r="BY155" s="384"/>
      <c r="BZ155" s="384"/>
      <c r="CA155" s="384"/>
      <c r="CB155" s="384"/>
      <c r="CC155" s="384"/>
      <c r="CD155" s="384"/>
      <c r="CE155" s="384"/>
      <c r="CF155" s="384"/>
      <c r="CG155" s="384"/>
      <c r="CH155" s="384"/>
      <c r="CI155" s="384"/>
      <c r="CJ155" s="384"/>
      <c r="CK155" s="384"/>
      <c r="CL155" s="384"/>
      <c r="CM155" s="384"/>
      <c r="CN155" s="384"/>
      <c r="CO155" s="384"/>
      <c r="CP155" s="384"/>
      <c r="CQ155" s="384"/>
      <c r="CR155" s="384"/>
      <c r="CS155" s="384"/>
      <c r="CT155" s="384"/>
      <c r="CU155" s="384"/>
      <c r="CV155" s="384"/>
      <c r="CW155" s="384"/>
      <c r="CX155" s="384"/>
      <c r="CY155" s="384"/>
      <c r="CZ155" s="384"/>
      <c r="DA155" s="384"/>
      <c r="DB155" s="384"/>
      <c r="DC155" s="384"/>
      <c r="DD155" s="384"/>
      <c r="DE155" s="384"/>
      <c r="DF155" s="384"/>
      <c r="DG155" s="384"/>
      <c r="DH155" s="384"/>
      <c r="DI155" s="384"/>
      <c r="DJ155" s="384"/>
      <c r="DK155" s="384"/>
      <c r="DL155" s="384"/>
      <c r="DM155" s="384"/>
      <c r="DN155" s="384"/>
      <c r="DO155" s="384"/>
      <c r="DP155" s="384"/>
      <c r="DQ155" s="384"/>
      <c r="DR155" s="384"/>
      <c r="DS155" s="384"/>
      <c r="DT155" s="384"/>
      <c r="DU155" s="384"/>
      <c r="DV155" s="384"/>
      <c r="DW155" s="384"/>
      <c r="DX155" s="384"/>
      <c r="DY155" s="384"/>
      <c r="DZ155" s="384"/>
      <c r="EA155" s="384"/>
      <c r="EB155" s="384"/>
      <c r="EC155" s="384"/>
      <c r="ED155" s="384"/>
      <c r="EE155" s="384"/>
      <c r="EF155" s="384"/>
      <c r="EG155" s="384"/>
      <c r="EH155" s="384"/>
      <c r="EI155" s="384"/>
      <c r="EJ155" s="384"/>
      <c r="EK155" s="384"/>
      <c r="EL155" s="384"/>
      <c r="EM155" s="384"/>
      <c r="EN155" s="384"/>
      <c r="EO155" s="384"/>
      <c r="EP155" s="384"/>
      <c r="EQ155" s="384"/>
      <c r="ER155" s="384"/>
      <c r="ES155" s="384"/>
      <c r="ET155" s="384"/>
      <c r="EU155" s="384"/>
      <c r="EV155" s="384"/>
      <c r="EW155" s="384"/>
      <c r="EX155" s="384"/>
      <c r="EY155" s="384"/>
      <c r="EZ155" s="384"/>
      <c r="FA155" s="384"/>
      <c r="FB155" s="384"/>
      <c r="FC155" s="384"/>
      <c r="FD155" s="384"/>
      <c r="FE155" s="384"/>
      <c r="FF155" s="384"/>
      <c r="FG155" s="384"/>
      <c r="FH155" s="384"/>
      <c r="FI155" s="384"/>
      <c r="FJ155" s="384"/>
      <c r="FK155" s="384"/>
      <c r="FL155" s="384"/>
      <c r="FM155" s="384"/>
      <c r="FN155" s="384"/>
      <c r="FO155" s="384"/>
      <c r="FP155" s="384"/>
      <c r="FQ155" s="384"/>
      <c r="FR155" s="384"/>
      <c r="FS155" s="384"/>
      <c r="FT155" s="384"/>
      <c r="FU155" s="384"/>
      <c r="FV155" s="384"/>
      <c r="FW155" s="384"/>
      <c r="FX155" s="384"/>
      <c r="FY155" s="384"/>
      <c r="FZ155" s="384"/>
      <c r="GA155" s="384"/>
      <c r="GB155" s="384"/>
      <c r="GC155" s="384"/>
      <c r="GD155" s="384"/>
      <c r="GE155" s="384"/>
      <c r="GF155" s="384"/>
      <c r="GG155" s="384"/>
      <c r="GH155" s="384"/>
      <c r="GI155" s="384"/>
      <c r="GJ155" s="384"/>
      <c r="GK155" s="384"/>
      <c r="GL155" s="384"/>
      <c r="GM155" s="384"/>
      <c r="GN155" s="384"/>
      <c r="GO155" s="384"/>
      <c r="GP155" s="384"/>
      <c r="GQ155" s="384"/>
      <c r="GR155" s="384"/>
      <c r="GS155" s="384"/>
      <c r="GT155" s="384"/>
      <c r="GU155" s="384"/>
      <c r="GV155" s="384"/>
      <c r="GW155" s="384"/>
      <c r="GX155" s="384"/>
      <c r="GY155" s="384"/>
      <c r="GZ155" s="384"/>
      <c r="HA155" s="384"/>
      <c r="HB155" s="384"/>
      <c r="HC155" s="384"/>
      <c r="HD155" s="384"/>
      <c r="HE155" s="384"/>
      <c r="HF155" s="384"/>
      <c r="HG155" s="384"/>
      <c r="HH155" s="384"/>
      <c r="HI155" s="384"/>
      <c r="HJ155" s="384"/>
      <c r="HK155" s="384"/>
      <c r="HL155" s="384"/>
      <c r="HM155" s="384"/>
      <c r="HN155" s="384"/>
      <c r="HO155" s="384"/>
      <c r="HP155" s="384"/>
      <c r="HQ155" s="384"/>
      <c r="HR155" s="384"/>
      <c r="HS155" s="384"/>
      <c r="HT155" s="384"/>
      <c r="HU155" s="384"/>
      <c r="HV155" s="384"/>
      <c r="HW155" s="384"/>
      <c r="HX155" s="384"/>
      <c r="HY155" s="384"/>
      <c r="HZ155" s="384"/>
      <c r="IA155" s="384"/>
      <c r="IB155" s="384"/>
      <c r="IC155" s="384"/>
      <c r="ID155" s="384"/>
      <c r="IE155" s="384"/>
      <c r="IF155" s="384"/>
      <c r="IG155" s="384"/>
      <c r="IH155" s="384"/>
      <c r="II155" s="384"/>
      <c r="IJ155" s="384"/>
      <c r="IK155" s="384"/>
      <c r="IL155" s="384"/>
      <c r="IM155" s="384"/>
      <c r="IN155" s="384"/>
      <c r="IO155" s="384"/>
      <c r="IP155" s="384"/>
      <c r="IQ155" s="384"/>
      <c r="IR155" s="384"/>
      <c r="IS155" s="384"/>
      <c r="IT155" s="384"/>
      <c r="IU155" s="384"/>
    </row>
    <row r="156" spans="1:255"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c r="BG156" s="385"/>
      <c r="BH156" s="385"/>
      <c r="BI156" s="385"/>
      <c r="BJ156" s="385"/>
      <c r="BK156" s="385"/>
      <c r="BL156" s="385"/>
      <c r="BM156" s="385"/>
      <c r="BN156" s="385"/>
      <c r="BO156" s="385"/>
      <c r="BP156" s="385"/>
      <c r="BQ156" s="385"/>
      <c r="BR156" s="385"/>
      <c r="BS156" s="385"/>
      <c r="BT156" s="385"/>
      <c r="BU156" s="385"/>
      <c r="BV156" s="385"/>
      <c r="BW156" s="385"/>
      <c r="BX156" s="385"/>
      <c r="BY156" s="385"/>
      <c r="BZ156" s="385"/>
      <c r="CA156" s="385"/>
      <c r="CB156" s="385"/>
      <c r="CC156" s="385"/>
      <c r="CD156" s="385"/>
      <c r="CE156" s="385"/>
      <c r="CF156" s="385"/>
      <c r="CG156" s="385"/>
      <c r="CH156" s="385"/>
      <c r="CI156" s="385"/>
      <c r="CJ156" s="385"/>
      <c r="CK156" s="385"/>
      <c r="CL156" s="385"/>
      <c r="CM156" s="385"/>
      <c r="CN156" s="385"/>
      <c r="CO156" s="385"/>
      <c r="CP156" s="385"/>
      <c r="CQ156" s="385"/>
      <c r="CR156" s="385"/>
      <c r="CS156" s="385"/>
      <c r="CT156" s="385"/>
      <c r="CU156" s="385"/>
      <c r="CV156" s="385"/>
      <c r="CW156" s="385"/>
      <c r="CX156" s="385"/>
      <c r="CY156" s="385"/>
      <c r="CZ156" s="385"/>
      <c r="DA156" s="385"/>
      <c r="DB156" s="385"/>
      <c r="DC156" s="385"/>
      <c r="DD156" s="385"/>
      <c r="DE156" s="385"/>
      <c r="DF156" s="385"/>
      <c r="DG156" s="385"/>
      <c r="DH156" s="385"/>
      <c r="DI156" s="385"/>
      <c r="DJ156" s="385"/>
      <c r="DK156" s="385"/>
      <c r="DL156" s="385"/>
      <c r="DM156" s="385"/>
      <c r="DN156" s="385"/>
      <c r="DO156" s="385"/>
      <c r="DP156" s="385"/>
      <c r="DQ156" s="385"/>
      <c r="DR156" s="385"/>
      <c r="DS156" s="385"/>
      <c r="DT156" s="385"/>
      <c r="DU156" s="385"/>
      <c r="DV156" s="385"/>
      <c r="DW156" s="385"/>
      <c r="DX156" s="385"/>
      <c r="DY156" s="385"/>
      <c r="DZ156" s="385"/>
      <c r="EA156" s="385"/>
      <c r="EB156" s="385"/>
      <c r="EC156" s="385"/>
      <c r="ED156" s="385"/>
      <c r="EE156" s="385"/>
      <c r="EF156" s="385"/>
      <c r="EG156" s="385"/>
      <c r="EH156" s="385"/>
      <c r="EI156" s="385"/>
      <c r="EJ156" s="385"/>
      <c r="EK156" s="385"/>
      <c r="EL156" s="385"/>
      <c r="EM156" s="385"/>
      <c r="EN156" s="385"/>
      <c r="EO156" s="385"/>
      <c r="EP156" s="385"/>
      <c r="EQ156" s="385"/>
      <c r="ER156" s="385"/>
      <c r="ES156" s="385"/>
      <c r="ET156" s="385"/>
      <c r="EU156" s="385"/>
      <c r="EV156" s="385"/>
      <c r="EW156" s="385"/>
      <c r="EX156" s="385"/>
      <c r="EY156" s="385"/>
      <c r="EZ156" s="385"/>
      <c r="FA156" s="385"/>
      <c r="FB156" s="385"/>
      <c r="FC156" s="385"/>
      <c r="FD156" s="385"/>
      <c r="FE156" s="385"/>
      <c r="FF156" s="385"/>
      <c r="FG156" s="385"/>
      <c r="FH156" s="385"/>
      <c r="FI156" s="385"/>
      <c r="FJ156" s="385"/>
      <c r="FK156" s="385"/>
      <c r="FL156" s="385"/>
      <c r="FM156" s="385"/>
      <c r="FN156" s="385"/>
      <c r="FO156" s="385"/>
      <c r="FP156" s="385"/>
      <c r="FQ156" s="385"/>
      <c r="FR156" s="385"/>
      <c r="FS156" s="385"/>
      <c r="FT156" s="385"/>
      <c r="FU156" s="385"/>
      <c r="FV156" s="385"/>
      <c r="FW156" s="385"/>
      <c r="FX156" s="385"/>
      <c r="FY156" s="385"/>
      <c r="FZ156" s="385"/>
      <c r="GA156" s="385"/>
      <c r="GB156" s="385"/>
      <c r="GC156" s="385"/>
      <c r="GD156" s="385"/>
      <c r="GE156" s="385"/>
      <c r="GF156" s="385"/>
      <c r="GG156" s="385"/>
      <c r="GH156" s="385"/>
      <c r="GI156" s="385"/>
      <c r="GJ156" s="385"/>
      <c r="GK156" s="385"/>
      <c r="GL156" s="385"/>
      <c r="GM156" s="385"/>
      <c r="GN156" s="385"/>
      <c r="GO156" s="385"/>
      <c r="GP156" s="385"/>
      <c r="GQ156" s="385"/>
      <c r="GR156" s="385"/>
      <c r="GS156" s="385"/>
      <c r="GT156" s="385"/>
      <c r="GU156" s="385"/>
      <c r="GV156" s="385"/>
      <c r="GW156" s="385"/>
      <c r="GX156" s="385"/>
      <c r="GY156" s="385"/>
      <c r="GZ156" s="385"/>
      <c r="HA156" s="385"/>
      <c r="HB156" s="385"/>
      <c r="HC156" s="385"/>
      <c r="HD156" s="385"/>
      <c r="HE156" s="385"/>
      <c r="HF156" s="385"/>
      <c r="HG156" s="385"/>
      <c r="HH156" s="385"/>
      <c r="HI156" s="385"/>
      <c r="HJ156" s="385"/>
      <c r="HK156" s="385"/>
      <c r="HL156" s="385"/>
      <c r="HM156" s="385"/>
      <c r="HN156" s="385"/>
      <c r="HO156" s="385"/>
      <c r="HP156" s="385"/>
      <c r="HQ156" s="385"/>
      <c r="HR156" s="385"/>
      <c r="HS156" s="385"/>
      <c r="HT156" s="385"/>
      <c r="HU156" s="385"/>
      <c r="HV156" s="385"/>
      <c r="HW156" s="385"/>
      <c r="HX156" s="385"/>
      <c r="HY156" s="385"/>
      <c r="HZ156" s="385"/>
      <c r="IA156" s="385"/>
      <c r="IB156" s="385"/>
      <c r="IC156" s="385"/>
      <c r="ID156" s="385"/>
      <c r="IE156" s="385"/>
      <c r="IF156" s="385"/>
      <c r="IG156" s="385"/>
      <c r="IH156" s="385"/>
      <c r="II156" s="385"/>
      <c r="IJ156" s="385"/>
      <c r="IK156" s="385"/>
      <c r="IL156" s="385"/>
      <c r="IM156" s="385"/>
      <c r="IN156" s="385"/>
      <c r="IO156" s="385"/>
      <c r="IP156" s="385"/>
      <c r="IQ156" s="385"/>
      <c r="IR156" s="385"/>
      <c r="IS156" s="385"/>
      <c r="IT156" s="385"/>
      <c r="IU156" s="385"/>
    </row>
    <row r="157" spans="1:255" s="305" customFormat="1" ht="268.5" hidden="1" customHeight="1" outlineLevel="2">
      <c r="A157" s="178"/>
      <c r="B157" s="4"/>
      <c r="C157" s="337" t="s">
        <v>921</v>
      </c>
      <c r="D157" s="168"/>
      <c r="E157" s="169"/>
      <c r="F157" s="169"/>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c r="BB157" s="379"/>
      <c r="BC157" s="379"/>
      <c r="BD157" s="379"/>
      <c r="BE157" s="379"/>
      <c r="BF157" s="379"/>
      <c r="BG157" s="379"/>
      <c r="BH157" s="379"/>
      <c r="BI157" s="379"/>
      <c r="BJ157" s="379"/>
      <c r="BK157" s="379"/>
      <c r="BL157" s="379"/>
      <c r="BM157" s="379"/>
      <c r="BN157" s="379"/>
      <c r="BO157" s="379"/>
      <c r="BP157" s="379"/>
      <c r="BQ157" s="379"/>
      <c r="BR157" s="379"/>
      <c r="BS157" s="379"/>
      <c r="BT157" s="379"/>
      <c r="BU157" s="379"/>
      <c r="BV157" s="379"/>
      <c r="BW157" s="379"/>
      <c r="BX157" s="379"/>
      <c r="BY157" s="379"/>
      <c r="BZ157" s="379"/>
      <c r="CA157" s="379"/>
      <c r="CB157" s="379"/>
      <c r="CC157" s="379"/>
      <c r="CD157" s="379"/>
      <c r="CE157" s="379"/>
      <c r="CF157" s="379"/>
      <c r="CG157" s="379"/>
      <c r="CH157" s="379"/>
      <c r="CI157" s="379"/>
      <c r="CJ157" s="379"/>
      <c r="CK157" s="379"/>
      <c r="CL157" s="379"/>
      <c r="CM157" s="379"/>
      <c r="CN157" s="379"/>
      <c r="CO157" s="379"/>
      <c r="CP157" s="379"/>
      <c r="CQ157" s="379"/>
      <c r="CR157" s="379"/>
      <c r="CS157" s="379"/>
      <c r="CT157" s="379"/>
      <c r="CU157" s="379"/>
      <c r="CV157" s="379"/>
      <c r="CW157" s="379"/>
      <c r="CX157" s="379"/>
      <c r="CY157" s="379"/>
      <c r="CZ157" s="379"/>
      <c r="DA157" s="379"/>
      <c r="DB157" s="379"/>
      <c r="DC157" s="379"/>
      <c r="DD157" s="379"/>
      <c r="DE157" s="379"/>
      <c r="DF157" s="379"/>
      <c r="DG157" s="379"/>
      <c r="DH157" s="379"/>
      <c r="DI157" s="379"/>
      <c r="DJ157" s="379"/>
      <c r="DK157" s="379"/>
      <c r="DL157" s="379"/>
      <c r="DM157" s="379"/>
      <c r="DN157" s="379"/>
      <c r="DO157" s="379"/>
      <c r="DP157" s="379"/>
      <c r="DQ157" s="379"/>
      <c r="DR157" s="379"/>
      <c r="DS157" s="379"/>
      <c r="DT157" s="379"/>
      <c r="DU157" s="379"/>
      <c r="DV157" s="379"/>
      <c r="DW157" s="379"/>
      <c r="DX157" s="379"/>
      <c r="DY157" s="379"/>
      <c r="DZ157" s="379"/>
      <c r="EA157" s="379"/>
      <c r="EB157" s="379"/>
      <c r="EC157" s="379"/>
      <c r="ED157" s="379"/>
      <c r="EE157" s="379"/>
      <c r="EF157" s="379"/>
      <c r="EG157" s="379"/>
      <c r="EH157" s="379"/>
      <c r="EI157" s="379"/>
      <c r="EJ157" s="379"/>
      <c r="EK157" s="379"/>
      <c r="EL157" s="379"/>
      <c r="EM157" s="379"/>
      <c r="EN157" s="379"/>
      <c r="EO157" s="379"/>
      <c r="EP157" s="379"/>
      <c r="EQ157" s="379"/>
      <c r="ER157" s="379"/>
      <c r="ES157" s="379"/>
      <c r="ET157" s="379"/>
      <c r="EU157" s="379"/>
      <c r="EV157" s="379"/>
      <c r="EW157" s="379"/>
      <c r="EX157" s="379"/>
      <c r="EY157" s="379"/>
      <c r="EZ157" s="379"/>
      <c r="FA157" s="379"/>
      <c r="FB157" s="379"/>
      <c r="FC157" s="379"/>
      <c r="FD157" s="379"/>
      <c r="FE157" s="379"/>
      <c r="FF157" s="379"/>
      <c r="FG157" s="379"/>
      <c r="FH157" s="379"/>
      <c r="FI157" s="379"/>
      <c r="FJ157" s="379"/>
      <c r="FK157" s="379"/>
      <c r="FL157" s="379"/>
      <c r="FM157" s="379"/>
      <c r="FN157" s="379"/>
      <c r="FO157" s="379"/>
      <c r="FP157" s="379"/>
      <c r="FQ157" s="379"/>
      <c r="FR157" s="379"/>
      <c r="FS157" s="379"/>
      <c r="FT157" s="379"/>
      <c r="FU157" s="379"/>
      <c r="FV157" s="379"/>
      <c r="FW157" s="379"/>
      <c r="FX157" s="379"/>
      <c r="FY157" s="379"/>
      <c r="FZ157" s="379"/>
      <c r="GA157" s="379"/>
      <c r="GB157" s="379"/>
      <c r="GC157" s="379"/>
      <c r="GD157" s="379"/>
      <c r="GE157" s="379"/>
      <c r="GF157" s="379"/>
      <c r="GG157" s="379"/>
      <c r="GH157" s="379"/>
      <c r="GI157" s="379"/>
      <c r="GJ157" s="379"/>
      <c r="GK157" s="379"/>
      <c r="GL157" s="379"/>
      <c r="GM157" s="379"/>
      <c r="GN157" s="379"/>
      <c r="GO157" s="379"/>
      <c r="GP157" s="379"/>
      <c r="GQ157" s="379"/>
      <c r="GR157" s="379"/>
      <c r="GS157" s="379"/>
      <c r="GT157" s="379"/>
      <c r="GU157" s="379"/>
      <c r="GV157" s="379"/>
      <c r="GW157" s="379"/>
      <c r="GX157" s="379"/>
      <c r="GY157" s="379"/>
      <c r="GZ157" s="379"/>
      <c r="HA157" s="379"/>
      <c r="HB157" s="379"/>
      <c r="HC157" s="379"/>
      <c r="HD157" s="379"/>
      <c r="HE157" s="379"/>
      <c r="HF157" s="379"/>
      <c r="HG157" s="379"/>
      <c r="HH157" s="379"/>
      <c r="HI157" s="379"/>
      <c r="HJ157" s="379"/>
      <c r="HK157" s="379"/>
      <c r="HL157" s="379"/>
      <c r="HM157" s="379"/>
      <c r="HN157" s="379"/>
      <c r="HO157" s="379"/>
      <c r="HP157" s="379"/>
      <c r="HQ157" s="379"/>
      <c r="HR157" s="379"/>
      <c r="HS157" s="379"/>
      <c r="HT157" s="379"/>
      <c r="HU157" s="379"/>
      <c r="HV157" s="379"/>
      <c r="HW157" s="379"/>
      <c r="HX157" s="379"/>
      <c r="HY157" s="379"/>
      <c r="HZ157" s="379"/>
      <c r="IA157" s="379"/>
      <c r="IB157" s="379"/>
      <c r="IC157" s="379"/>
      <c r="ID157" s="379"/>
      <c r="IE157" s="379"/>
      <c r="IF157" s="379"/>
      <c r="IG157" s="379"/>
      <c r="IH157" s="379"/>
      <c r="II157" s="379"/>
      <c r="IJ157" s="379"/>
      <c r="IK157" s="379"/>
      <c r="IL157" s="379"/>
      <c r="IM157" s="379"/>
      <c r="IN157" s="379"/>
      <c r="IO157" s="379"/>
      <c r="IP157" s="379"/>
      <c r="IQ157" s="379"/>
      <c r="IR157" s="379"/>
      <c r="IS157" s="379"/>
      <c r="IT157" s="379"/>
      <c r="IU157" s="379"/>
    </row>
    <row r="158" spans="1:255" s="305"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c r="BB158" s="379"/>
      <c r="BC158" s="379"/>
      <c r="BD158" s="379"/>
      <c r="BE158" s="379"/>
      <c r="BF158" s="379"/>
      <c r="BG158" s="379"/>
      <c r="BH158" s="379"/>
      <c r="BI158" s="379"/>
      <c r="BJ158" s="379"/>
      <c r="BK158" s="379"/>
      <c r="BL158" s="379"/>
      <c r="BM158" s="379"/>
      <c r="BN158" s="379"/>
      <c r="BO158" s="379"/>
      <c r="BP158" s="379"/>
      <c r="BQ158" s="379"/>
      <c r="BR158" s="379"/>
      <c r="BS158" s="379"/>
      <c r="BT158" s="379"/>
      <c r="BU158" s="379"/>
      <c r="BV158" s="379"/>
      <c r="BW158" s="379"/>
      <c r="BX158" s="379"/>
      <c r="BY158" s="379"/>
      <c r="BZ158" s="379"/>
      <c r="CA158" s="379"/>
      <c r="CB158" s="379"/>
      <c r="CC158" s="379"/>
      <c r="CD158" s="379"/>
      <c r="CE158" s="379"/>
      <c r="CF158" s="379"/>
      <c r="CG158" s="379"/>
      <c r="CH158" s="379"/>
      <c r="CI158" s="379"/>
      <c r="CJ158" s="379"/>
      <c r="CK158" s="379"/>
      <c r="CL158" s="379"/>
      <c r="CM158" s="379"/>
      <c r="CN158" s="379"/>
      <c r="CO158" s="379"/>
      <c r="CP158" s="379"/>
      <c r="CQ158" s="379"/>
      <c r="CR158" s="379"/>
      <c r="CS158" s="379"/>
      <c r="CT158" s="379"/>
      <c r="CU158" s="379"/>
      <c r="CV158" s="379"/>
      <c r="CW158" s="379"/>
      <c r="CX158" s="379"/>
      <c r="CY158" s="379"/>
      <c r="CZ158" s="379"/>
      <c r="DA158" s="379"/>
      <c r="DB158" s="379"/>
      <c r="DC158" s="379"/>
      <c r="DD158" s="379"/>
      <c r="DE158" s="379"/>
      <c r="DF158" s="379"/>
      <c r="DG158" s="379"/>
      <c r="DH158" s="379"/>
      <c r="DI158" s="379"/>
      <c r="DJ158" s="379"/>
      <c r="DK158" s="379"/>
      <c r="DL158" s="379"/>
      <c r="DM158" s="379"/>
      <c r="DN158" s="379"/>
      <c r="DO158" s="379"/>
      <c r="DP158" s="379"/>
      <c r="DQ158" s="379"/>
      <c r="DR158" s="379"/>
      <c r="DS158" s="379"/>
      <c r="DT158" s="379"/>
      <c r="DU158" s="379"/>
      <c r="DV158" s="379"/>
      <c r="DW158" s="379"/>
      <c r="DX158" s="379"/>
      <c r="DY158" s="379"/>
      <c r="DZ158" s="379"/>
      <c r="EA158" s="379"/>
      <c r="EB158" s="379"/>
      <c r="EC158" s="379"/>
      <c r="ED158" s="379"/>
      <c r="EE158" s="379"/>
      <c r="EF158" s="379"/>
      <c r="EG158" s="379"/>
      <c r="EH158" s="379"/>
      <c r="EI158" s="379"/>
      <c r="EJ158" s="379"/>
      <c r="EK158" s="379"/>
      <c r="EL158" s="379"/>
      <c r="EM158" s="379"/>
      <c r="EN158" s="379"/>
      <c r="EO158" s="379"/>
      <c r="EP158" s="379"/>
      <c r="EQ158" s="379"/>
      <c r="ER158" s="379"/>
      <c r="ES158" s="379"/>
      <c r="ET158" s="379"/>
      <c r="EU158" s="379"/>
      <c r="EV158" s="379"/>
      <c r="EW158" s="379"/>
      <c r="EX158" s="379"/>
      <c r="EY158" s="379"/>
      <c r="EZ158" s="379"/>
      <c r="FA158" s="379"/>
      <c r="FB158" s="379"/>
      <c r="FC158" s="379"/>
      <c r="FD158" s="379"/>
      <c r="FE158" s="379"/>
      <c r="FF158" s="379"/>
      <c r="FG158" s="379"/>
      <c r="FH158" s="379"/>
      <c r="FI158" s="379"/>
      <c r="FJ158" s="379"/>
      <c r="FK158" s="379"/>
      <c r="FL158" s="379"/>
      <c r="FM158" s="379"/>
      <c r="FN158" s="379"/>
      <c r="FO158" s="379"/>
      <c r="FP158" s="379"/>
      <c r="FQ158" s="379"/>
      <c r="FR158" s="379"/>
      <c r="FS158" s="379"/>
      <c r="FT158" s="379"/>
      <c r="FU158" s="379"/>
      <c r="FV158" s="379"/>
      <c r="FW158" s="379"/>
      <c r="FX158" s="379"/>
      <c r="FY158" s="379"/>
      <c r="FZ158" s="379"/>
      <c r="GA158" s="379"/>
      <c r="GB158" s="379"/>
      <c r="GC158" s="379"/>
      <c r="GD158" s="379"/>
      <c r="GE158" s="379"/>
      <c r="GF158" s="379"/>
      <c r="GG158" s="379"/>
      <c r="GH158" s="379"/>
      <c r="GI158" s="379"/>
      <c r="GJ158" s="379"/>
      <c r="GK158" s="379"/>
      <c r="GL158" s="379"/>
      <c r="GM158" s="379"/>
      <c r="GN158" s="379"/>
      <c r="GO158" s="379"/>
      <c r="GP158" s="379"/>
      <c r="GQ158" s="379"/>
      <c r="GR158" s="379"/>
      <c r="GS158" s="379"/>
      <c r="GT158" s="379"/>
      <c r="GU158" s="379"/>
      <c r="GV158" s="379"/>
      <c r="GW158" s="379"/>
      <c r="GX158" s="379"/>
      <c r="GY158" s="379"/>
      <c r="GZ158" s="379"/>
      <c r="HA158" s="379"/>
      <c r="HB158" s="379"/>
      <c r="HC158" s="379"/>
      <c r="HD158" s="379"/>
      <c r="HE158" s="379"/>
      <c r="HF158" s="379"/>
      <c r="HG158" s="379"/>
      <c r="HH158" s="379"/>
      <c r="HI158" s="379"/>
      <c r="HJ158" s="379"/>
      <c r="HK158" s="379"/>
      <c r="HL158" s="379"/>
      <c r="HM158" s="379"/>
      <c r="HN158" s="379"/>
      <c r="HO158" s="379"/>
      <c r="HP158" s="379"/>
      <c r="HQ158" s="379"/>
      <c r="HR158" s="379"/>
      <c r="HS158" s="379"/>
      <c r="HT158" s="379"/>
      <c r="HU158" s="379"/>
      <c r="HV158" s="379"/>
      <c r="HW158" s="379"/>
      <c r="HX158" s="379"/>
      <c r="HY158" s="379"/>
      <c r="HZ158" s="379"/>
      <c r="IA158" s="379"/>
      <c r="IB158" s="379"/>
      <c r="IC158" s="379"/>
      <c r="ID158" s="379"/>
      <c r="IE158" s="379"/>
      <c r="IF158" s="379"/>
      <c r="IG158" s="379"/>
      <c r="IH158" s="379"/>
      <c r="II158" s="379"/>
      <c r="IJ158" s="379"/>
      <c r="IK158" s="379"/>
      <c r="IL158" s="379"/>
      <c r="IM158" s="379"/>
      <c r="IN158" s="379"/>
      <c r="IO158" s="379"/>
      <c r="IP158" s="379"/>
      <c r="IQ158" s="379"/>
      <c r="IR158" s="379"/>
      <c r="IS158" s="379"/>
      <c r="IT158" s="379"/>
      <c r="IU158" s="379"/>
    </row>
    <row r="159" spans="1:255" s="305"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c r="BB159" s="379"/>
      <c r="BC159" s="379"/>
      <c r="BD159" s="379"/>
      <c r="BE159" s="379"/>
      <c r="BF159" s="379"/>
      <c r="BG159" s="379"/>
      <c r="BH159" s="379"/>
      <c r="BI159" s="379"/>
      <c r="BJ159" s="379"/>
      <c r="BK159" s="379"/>
      <c r="BL159" s="379"/>
      <c r="BM159" s="379"/>
      <c r="BN159" s="379"/>
      <c r="BO159" s="379"/>
      <c r="BP159" s="379"/>
      <c r="BQ159" s="379"/>
      <c r="BR159" s="379"/>
      <c r="BS159" s="379"/>
      <c r="BT159" s="379"/>
      <c r="BU159" s="379"/>
      <c r="BV159" s="379"/>
      <c r="BW159" s="379"/>
      <c r="BX159" s="379"/>
      <c r="BY159" s="379"/>
      <c r="BZ159" s="379"/>
      <c r="CA159" s="379"/>
      <c r="CB159" s="379"/>
      <c r="CC159" s="379"/>
      <c r="CD159" s="379"/>
      <c r="CE159" s="379"/>
      <c r="CF159" s="379"/>
      <c r="CG159" s="379"/>
      <c r="CH159" s="379"/>
      <c r="CI159" s="379"/>
      <c r="CJ159" s="379"/>
      <c r="CK159" s="379"/>
      <c r="CL159" s="379"/>
      <c r="CM159" s="379"/>
      <c r="CN159" s="379"/>
      <c r="CO159" s="379"/>
      <c r="CP159" s="379"/>
      <c r="CQ159" s="379"/>
      <c r="CR159" s="379"/>
      <c r="CS159" s="379"/>
      <c r="CT159" s="379"/>
      <c r="CU159" s="379"/>
      <c r="CV159" s="379"/>
      <c r="CW159" s="379"/>
      <c r="CX159" s="379"/>
      <c r="CY159" s="379"/>
      <c r="CZ159" s="379"/>
      <c r="DA159" s="379"/>
      <c r="DB159" s="379"/>
      <c r="DC159" s="379"/>
      <c r="DD159" s="379"/>
      <c r="DE159" s="379"/>
      <c r="DF159" s="379"/>
      <c r="DG159" s="379"/>
      <c r="DH159" s="379"/>
      <c r="DI159" s="379"/>
      <c r="DJ159" s="379"/>
      <c r="DK159" s="379"/>
      <c r="DL159" s="379"/>
      <c r="DM159" s="379"/>
      <c r="DN159" s="379"/>
      <c r="DO159" s="379"/>
      <c r="DP159" s="379"/>
      <c r="DQ159" s="379"/>
      <c r="DR159" s="379"/>
      <c r="DS159" s="379"/>
      <c r="DT159" s="379"/>
      <c r="DU159" s="379"/>
      <c r="DV159" s="379"/>
      <c r="DW159" s="379"/>
      <c r="DX159" s="379"/>
      <c r="DY159" s="379"/>
      <c r="DZ159" s="379"/>
      <c r="EA159" s="379"/>
      <c r="EB159" s="379"/>
      <c r="EC159" s="379"/>
      <c r="ED159" s="379"/>
      <c r="EE159" s="379"/>
      <c r="EF159" s="379"/>
      <c r="EG159" s="379"/>
      <c r="EH159" s="379"/>
      <c r="EI159" s="379"/>
      <c r="EJ159" s="379"/>
      <c r="EK159" s="379"/>
      <c r="EL159" s="379"/>
      <c r="EM159" s="379"/>
      <c r="EN159" s="379"/>
      <c r="EO159" s="379"/>
      <c r="EP159" s="379"/>
      <c r="EQ159" s="379"/>
      <c r="ER159" s="379"/>
      <c r="ES159" s="379"/>
      <c r="ET159" s="379"/>
      <c r="EU159" s="379"/>
      <c r="EV159" s="379"/>
      <c r="EW159" s="379"/>
      <c r="EX159" s="379"/>
      <c r="EY159" s="379"/>
      <c r="EZ159" s="379"/>
      <c r="FA159" s="379"/>
      <c r="FB159" s="379"/>
      <c r="FC159" s="379"/>
      <c r="FD159" s="379"/>
      <c r="FE159" s="379"/>
      <c r="FF159" s="379"/>
      <c r="FG159" s="379"/>
      <c r="FH159" s="379"/>
      <c r="FI159" s="379"/>
      <c r="FJ159" s="379"/>
      <c r="FK159" s="379"/>
      <c r="FL159" s="379"/>
      <c r="FM159" s="379"/>
      <c r="FN159" s="379"/>
      <c r="FO159" s="379"/>
      <c r="FP159" s="379"/>
      <c r="FQ159" s="379"/>
      <c r="FR159" s="379"/>
      <c r="FS159" s="379"/>
      <c r="FT159" s="379"/>
      <c r="FU159" s="379"/>
      <c r="FV159" s="379"/>
      <c r="FW159" s="379"/>
      <c r="FX159" s="379"/>
      <c r="FY159" s="379"/>
      <c r="FZ159" s="379"/>
      <c r="GA159" s="379"/>
      <c r="GB159" s="379"/>
      <c r="GC159" s="379"/>
      <c r="GD159" s="379"/>
      <c r="GE159" s="379"/>
      <c r="GF159" s="379"/>
      <c r="GG159" s="379"/>
      <c r="GH159" s="379"/>
      <c r="GI159" s="379"/>
      <c r="GJ159" s="379"/>
      <c r="GK159" s="379"/>
      <c r="GL159" s="379"/>
      <c r="GM159" s="379"/>
      <c r="GN159" s="379"/>
      <c r="GO159" s="379"/>
      <c r="GP159" s="379"/>
      <c r="GQ159" s="379"/>
      <c r="GR159" s="379"/>
      <c r="GS159" s="379"/>
      <c r="GT159" s="379"/>
      <c r="GU159" s="379"/>
      <c r="GV159" s="379"/>
      <c r="GW159" s="379"/>
      <c r="GX159" s="379"/>
      <c r="GY159" s="379"/>
      <c r="GZ159" s="379"/>
      <c r="HA159" s="379"/>
      <c r="HB159" s="379"/>
      <c r="HC159" s="379"/>
      <c r="HD159" s="379"/>
      <c r="HE159" s="379"/>
      <c r="HF159" s="379"/>
      <c r="HG159" s="379"/>
      <c r="HH159" s="379"/>
      <c r="HI159" s="379"/>
      <c r="HJ159" s="379"/>
      <c r="HK159" s="379"/>
      <c r="HL159" s="379"/>
      <c r="HM159" s="379"/>
      <c r="HN159" s="379"/>
      <c r="HO159" s="379"/>
      <c r="HP159" s="379"/>
      <c r="HQ159" s="379"/>
      <c r="HR159" s="379"/>
      <c r="HS159" s="379"/>
      <c r="HT159" s="379"/>
      <c r="HU159" s="379"/>
      <c r="HV159" s="379"/>
      <c r="HW159" s="379"/>
      <c r="HX159" s="379"/>
      <c r="HY159" s="379"/>
      <c r="HZ159" s="379"/>
      <c r="IA159" s="379"/>
      <c r="IB159" s="379"/>
      <c r="IC159" s="379"/>
      <c r="ID159" s="379"/>
      <c r="IE159" s="379"/>
      <c r="IF159" s="379"/>
      <c r="IG159" s="379"/>
      <c r="IH159" s="379"/>
      <c r="II159" s="379"/>
      <c r="IJ159" s="379"/>
      <c r="IK159" s="379"/>
      <c r="IL159" s="379"/>
      <c r="IM159" s="379"/>
      <c r="IN159" s="379"/>
      <c r="IO159" s="379"/>
      <c r="IP159" s="379"/>
      <c r="IQ159" s="379"/>
      <c r="IR159" s="379"/>
      <c r="IS159" s="379"/>
      <c r="IT159" s="379"/>
      <c r="IU159" s="379"/>
    </row>
    <row r="160" spans="1:255" s="305"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c r="BB160" s="379"/>
      <c r="BC160" s="379"/>
      <c r="BD160" s="379"/>
      <c r="BE160" s="379"/>
      <c r="BF160" s="379"/>
      <c r="BG160" s="379"/>
      <c r="BH160" s="379"/>
      <c r="BI160" s="379"/>
      <c r="BJ160" s="379"/>
      <c r="BK160" s="379"/>
      <c r="BL160" s="379"/>
      <c r="BM160" s="379"/>
      <c r="BN160" s="379"/>
      <c r="BO160" s="379"/>
      <c r="BP160" s="379"/>
      <c r="BQ160" s="379"/>
      <c r="BR160" s="379"/>
      <c r="BS160" s="379"/>
      <c r="BT160" s="379"/>
      <c r="BU160" s="379"/>
      <c r="BV160" s="379"/>
      <c r="BW160" s="379"/>
      <c r="BX160" s="379"/>
      <c r="BY160" s="379"/>
      <c r="BZ160" s="379"/>
      <c r="CA160" s="379"/>
      <c r="CB160" s="379"/>
      <c r="CC160" s="379"/>
      <c r="CD160" s="379"/>
      <c r="CE160" s="379"/>
      <c r="CF160" s="379"/>
      <c r="CG160" s="379"/>
      <c r="CH160" s="379"/>
      <c r="CI160" s="379"/>
      <c r="CJ160" s="379"/>
      <c r="CK160" s="379"/>
      <c r="CL160" s="379"/>
      <c r="CM160" s="379"/>
      <c r="CN160" s="379"/>
      <c r="CO160" s="379"/>
      <c r="CP160" s="379"/>
      <c r="CQ160" s="379"/>
      <c r="CR160" s="379"/>
      <c r="CS160" s="379"/>
      <c r="CT160" s="379"/>
      <c r="CU160" s="379"/>
      <c r="CV160" s="379"/>
      <c r="CW160" s="379"/>
      <c r="CX160" s="379"/>
      <c r="CY160" s="379"/>
      <c r="CZ160" s="379"/>
      <c r="DA160" s="379"/>
      <c r="DB160" s="379"/>
      <c r="DC160" s="379"/>
      <c r="DD160" s="379"/>
      <c r="DE160" s="379"/>
      <c r="DF160" s="379"/>
      <c r="DG160" s="379"/>
      <c r="DH160" s="379"/>
      <c r="DI160" s="379"/>
      <c r="DJ160" s="379"/>
      <c r="DK160" s="379"/>
      <c r="DL160" s="379"/>
      <c r="DM160" s="379"/>
      <c r="DN160" s="379"/>
      <c r="DO160" s="379"/>
      <c r="DP160" s="379"/>
      <c r="DQ160" s="379"/>
      <c r="DR160" s="379"/>
      <c r="DS160" s="379"/>
      <c r="DT160" s="379"/>
      <c r="DU160" s="379"/>
      <c r="DV160" s="379"/>
      <c r="DW160" s="379"/>
      <c r="DX160" s="379"/>
      <c r="DY160" s="379"/>
      <c r="DZ160" s="379"/>
      <c r="EA160" s="379"/>
      <c r="EB160" s="379"/>
      <c r="EC160" s="379"/>
      <c r="ED160" s="379"/>
      <c r="EE160" s="379"/>
      <c r="EF160" s="379"/>
      <c r="EG160" s="379"/>
      <c r="EH160" s="379"/>
      <c r="EI160" s="379"/>
      <c r="EJ160" s="379"/>
      <c r="EK160" s="379"/>
      <c r="EL160" s="379"/>
      <c r="EM160" s="379"/>
      <c r="EN160" s="379"/>
      <c r="EO160" s="379"/>
      <c r="EP160" s="379"/>
      <c r="EQ160" s="379"/>
      <c r="ER160" s="379"/>
      <c r="ES160" s="379"/>
      <c r="ET160" s="379"/>
      <c r="EU160" s="379"/>
      <c r="EV160" s="379"/>
      <c r="EW160" s="379"/>
      <c r="EX160" s="379"/>
      <c r="EY160" s="379"/>
      <c r="EZ160" s="379"/>
      <c r="FA160" s="379"/>
      <c r="FB160" s="379"/>
      <c r="FC160" s="379"/>
      <c r="FD160" s="379"/>
      <c r="FE160" s="379"/>
      <c r="FF160" s="379"/>
      <c r="FG160" s="379"/>
      <c r="FH160" s="379"/>
      <c r="FI160" s="379"/>
      <c r="FJ160" s="379"/>
      <c r="FK160" s="379"/>
      <c r="FL160" s="379"/>
      <c r="FM160" s="379"/>
      <c r="FN160" s="379"/>
      <c r="FO160" s="379"/>
      <c r="FP160" s="379"/>
      <c r="FQ160" s="379"/>
      <c r="FR160" s="379"/>
      <c r="FS160" s="379"/>
      <c r="FT160" s="379"/>
      <c r="FU160" s="379"/>
      <c r="FV160" s="379"/>
      <c r="FW160" s="379"/>
      <c r="FX160" s="379"/>
      <c r="FY160" s="379"/>
      <c r="FZ160" s="379"/>
      <c r="GA160" s="379"/>
      <c r="GB160" s="379"/>
      <c r="GC160" s="379"/>
      <c r="GD160" s="379"/>
      <c r="GE160" s="379"/>
      <c r="GF160" s="379"/>
      <c r="GG160" s="379"/>
      <c r="GH160" s="379"/>
      <c r="GI160" s="379"/>
      <c r="GJ160" s="379"/>
      <c r="GK160" s="379"/>
      <c r="GL160" s="379"/>
      <c r="GM160" s="379"/>
      <c r="GN160" s="379"/>
      <c r="GO160" s="379"/>
      <c r="GP160" s="379"/>
      <c r="GQ160" s="379"/>
      <c r="GR160" s="379"/>
      <c r="GS160" s="379"/>
      <c r="GT160" s="379"/>
      <c r="GU160" s="379"/>
      <c r="GV160" s="379"/>
      <c r="GW160" s="379"/>
      <c r="GX160" s="379"/>
      <c r="GY160" s="379"/>
      <c r="GZ160" s="379"/>
      <c r="HA160" s="379"/>
      <c r="HB160" s="379"/>
      <c r="HC160" s="379"/>
      <c r="HD160" s="379"/>
      <c r="HE160" s="379"/>
      <c r="HF160" s="379"/>
      <c r="HG160" s="379"/>
      <c r="HH160" s="379"/>
      <c r="HI160" s="379"/>
      <c r="HJ160" s="379"/>
      <c r="HK160" s="379"/>
      <c r="HL160" s="379"/>
      <c r="HM160" s="379"/>
      <c r="HN160" s="379"/>
      <c r="HO160" s="379"/>
      <c r="HP160" s="379"/>
      <c r="HQ160" s="379"/>
      <c r="HR160" s="379"/>
      <c r="HS160" s="379"/>
      <c r="HT160" s="379"/>
      <c r="HU160" s="379"/>
      <c r="HV160" s="379"/>
      <c r="HW160" s="379"/>
      <c r="HX160" s="379"/>
      <c r="HY160" s="379"/>
      <c r="HZ160" s="379"/>
      <c r="IA160" s="379"/>
      <c r="IB160" s="379"/>
      <c r="IC160" s="379"/>
      <c r="ID160" s="379"/>
      <c r="IE160" s="379"/>
      <c r="IF160" s="379"/>
      <c r="IG160" s="379"/>
      <c r="IH160" s="379"/>
      <c r="II160" s="379"/>
      <c r="IJ160" s="379"/>
      <c r="IK160" s="379"/>
      <c r="IL160" s="379"/>
      <c r="IM160" s="379"/>
      <c r="IN160" s="379"/>
      <c r="IO160" s="379"/>
      <c r="IP160" s="379"/>
      <c r="IQ160" s="379"/>
      <c r="IR160" s="379"/>
      <c r="IS160" s="379"/>
      <c r="IT160" s="379"/>
      <c r="IU160" s="379"/>
    </row>
    <row r="161" spans="1:255" s="305"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79"/>
      <c r="BH161" s="379"/>
      <c r="BI161" s="379"/>
      <c r="BJ161" s="379"/>
      <c r="BK161" s="379"/>
      <c r="BL161" s="379"/>
      <c r="BM161" s="379"/>
      <c r="BN161" s="379"/>
      <c r="BO161" s="379"/>
      <c r="BP161" s="379"/>
      <c r="BQ161" s="379"/>
      <c r="BR161" s="379"/>
      <c r="BS161" s="379"/>
      <c r="BT161" s="379"/>
      <c r="BU161" s="379"/>
      <c r="BV161" s="379"/>
      <c r="BW161" s="379"/>
      <c r="BX161" s="379"/>
      <c r="BY161" s="379"/>
      <c r="BZ161" s="379"/>
      <c r="CA161" s="379"/>
      <c r="CB161" s="379"/>
      <c r="CC161" s="379"/>
      <c r="CD161" s="379"/>
      <c r="CE161" s="379"/>
      <c r="CF161" s="379"/>
      <c r="CG161" s="379"/>
      <c r="CH161" s="379"/>
      <c r="CI161" s="379"/>
      <c r="CJ161" s="379"/>
      <c r="CK161" s="379"/>
      <c r="CL161" s="379"/>
      <c r="CM161" s="379"/>
      <c r="CN161" s="379"/>
      <c r="CO161" s="379"/>
      <c r="CP161" s="379"/>
      <c r="CQ161" s="379"/>
      <c r="CR161" s="379"/>
      <c r="CS161" s="379"/>
      <c r="CT161" s="379"/>
      <c r="CU161" s="379"/>
      <c r="CV161" s="379"/>
      <c r="CW161" s="379"/>
      <c r="CX161" s="379"/>
      <c r="CY161" s="379"/>
      <c r="CZ161" s="379"/>
      <c r="DA161" s="379"/>
      <c r="DB161" s="379"/>
      <c r="DC161" s="379"/>
      <c r="DD161" s="379"/>
      <c r="DE161" s="379"/>
      <c r="DF161" s="379"/>
      <c r="DG161" s="379"/>
      <c r="DH161" s="379"/>
      <c r="DI161" s="379"/>
      <c r="DJ161" s="379"/>
      <c r="DK161" s="379"/>
      <c r="DL161" s="379"/>
      <c r="DM161" s="379"/>
      <c r="DN161" s="379"/>
      <c r="DO161" s="379"/>
      <c r="DP161" s="379"/>
      <c r="DQ161" s="379"/>
      <c r="DR161" s="379"/>
      <c r="DS161" s="379"/>
      <c r="DT161" s="379"/>
      <c r="DU161" s="379"/>
      <c r="DV161" s="379"/>
      <c r="DW161" s="379"/>
      <c r="DX161" s="379"/>
      <c r="DY161" s="379"/>
      <c r="DZ161" s="379"/>
      <c r="EA161" s="379"/>
      <c r="EB161" s="379"/>
      <c r="EC161" s="379"/>
      <c r="ED161" s="379"/>
      <c r="EE161" s="379"/>
      <c r="EF161" s="379"/>
      <c r="EG161" s="379"/>
      <c r="EH161" s="379"/>
      <c r="EI161" s="379"/>
      <c r="EJ161" s="379"/>
      <c r="EK161" s="379"/>
      <c r="EL161" s="379"/>
      <c r="EM161" s="379"/>
      <c r="EN161" s="379"/>
      <c r="EO161" s="379"/>
      <c r="EP161" s="379"/>
      <c r="EQ161" s="379"/>
      <c r="ER161" s="379"/>
      <c r="ES161" s="379"/>
      <c r="ET161" s="379"/>
      <c r="EU161" s="379"/>
      <c r="EV161" s="379"/>
      <c r="EW161" s="379"/>
      <c r="EX161" s="379"/>
      <c r="EY161" s="379"/>
      <c r="EZ161" s="379"/>
      <c r="FA161" s="379"/>
      <c r="FB161" s="379"/>
      <c r="FC161" s="379"/>
      <c r="FD161" s="379"/>
      <c r="FE161" s="379"/>
      <c r="FF161" s="379"/>
      <c r="FG161" s="379"/>
      <c r="FH161" s="379"/>
      <c r="FI161" s="379"/>
      <c r="FJ161" s="379"/>
      <c r="FK161" s="379"/>
      <c r="FL161" s="379"/>
      <c r="FM161" s="379"/>
      <c r="FN161" s="379"/>
      <c r="FO161" s="379"/>
      <c r="FP161" s="379"/>
      <c r="FQ161" s="379"/>
      <c r="FR161" s="379"/>
      <c r="FS161" s="379"/>
      <c r="FT161" s="379"/>
      <c r="FU161" s="379"/>
      <c r="FV161" s="379"/>
      <c r="FW161" s="379"/>
      <c r="FX161" s="379"/>
      <c r="FY161" s="379"/>
      <c r="FZ161" s="379"/>
      <c r="GA161" s="379"/>
      <c r="GB161" s="379"/>
      <c r="GC161" s="379"/>
      <c r="GD161" s="379"/>
      <c r="GE161" s="379"/>
      <c r="GF161" s="379"/>
      <c r="GG161" s="379"/>
      <c r="GH161" s="379"/>
      <c r="GI161" s="379"/>
      <c r="GJ161" s="379"/>
      <c r="GK161" s="379"/>
      <c r="GL161" s="379"/>
      <c r="GM161" s="379"/>
      <c r="GN161" s="379"/>
      <c r="GO161" s="379"/>
      <c r="GP161" s="379"/>
      <c r="GQ161" s="379"/>
      <c r="GR161" s="379"/>
      <c r="GS161" s="379"/>
      <c r="GT161" s="379"/>
      <c r="GU161" s="379"/>
      <c r="GV161" s="379"/>
      <c r="GW161" s="379"/>
      <c r="GX161" s="379"/>
      <c r="GY161" s="379"/>
      <c r="GZ161" s="379"/>
      <c r="HA161" s="379"/>
      <c r="HB161" s="379"/>
      <c r="HC161" s="379"/>
      <c r="HD161" s="379"/>
      <c r="HE161" s="379"/>
      <c r="HF161" s="379"/>
      <c r="HG161" s="379"/>
      <c r="HH161" s="379"/>
      <c r="HI161" s="379"/>
      <c r="HJ161" s="379"/>
      <c r="HK161" s="379"/>
      <c r="HL161" s="379"/>
      <c r="HM161" s="379"/>
      <c r="HN161" s="379"/>
      <c r="HO161" s="379"/>
      <c r="HP161" s="379"/>
      <c r="HQ161" s="379"/>
      <c r="HR161" s="379"/>
      <c r="HS161" s="379"/>
      <c r="HT161" s="379"/>
      <c r="HU161" s="379"/>
      <c r="HV161" s="379"/>
      <c r="HW161" s="379"/>
      <c r="HX161" s="379"/>
      <c r="HY161" s="379"/>
      <c r="HZ161" s="379"/>
      <c r="IA161" s="379"/>
      <c r="IB161" s="379"/>
      <c r="IC161" s="379"/>
      <c r="ID161" s="379"/>
      <c r="IE161" s="379"/>
      <c r="IF161" s="379"/>
      <c r="IG161" s="379"/>
      <c r="IH161" s="379"/>
      <c r="II161" s="379"/>
      <c r="IJ161" s="379"/>
      <c r="IK161" s="379"/>
      <c r="IL161" s="379"/>
      <c r="IM161" s="379"/>
      <c r="IN161" s="379"/>
      <c r="IO161" s="379"/>
      <c r="IP161" s="379"/>
      <c r="IQ161" s="379"/>
      <c r="IR161" s="379"/>
      <c r="IS161" s="379"/>
      <c r="IT161" s="379"/>
      <c r="IU161" s="379"/>
    </row>
    <row r="162" spans="1:255" s="305"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79"/>
      <c r="BH162" s="379"/>
      <c r="BI162" s="379"/>
      <c r="BJ162" s="379"/>
      <c r="BK162" s="379"/>
      <c r="BL162" s="379"/>
      <c r="BM162" s="379"/>
      <c r="BN162" s="379"/>
      <c r="BO162" s="379"/>
      <c r="BP162" s="379"/>
      <c r="BQ162" s="379"/>
      <c r="BR162" s="379"/>
      <c r="BS162" s="379"/>
      <c r="BT162" s="379"/>
      <c r="BU162" s="379"/>
      <c r="BV162" s="379"/>
      <c r="BW162" s="379"/>
      <c r="BX162" s="379"/>
      <c r="BY162" s="379"/>
      <c r="BZ162" s="379"/>
      <c r="CA162" s="379"/>
      <c r="CB162" s="379"/>
      <c r="CC162" s="379"/>
      <c r="CD162" s="379"/>
      <c r="CE162" s="379"/>
      <c r="CF162" s="379"/>
      <c r="CG162" s="379"/>
      <c r="CH162" s="379"/>
      <c r="CI162" s="379"/>
      <c r="CJ162" s="379"/>
      <c r="CK162" s="379"/>
      <c r="CL162" s="379"/>
      <c r="CM162" s="379"/>
      <c r="CN162" s="379"/>
      <c r="CO162" s="379"/>
      <c r="CP162" s="379"/>
      <c r="CQ162" s="379"/>
      <c r="CR162" s="379"/>
      <c r="CS162" s="379"/>
      <c r="CT162" s="379"/>
      <c r="CU162" s="379"/>
      <c r="CV162" s="379"/>
      <c r="CW162" s="379"/>
      <c r="CX162" s="379"/>
      <c r="CY162" s="379"/>
      <c r="CZ162" s="379"/>
      <c r="DA162" s="379"/>
      <c r="DB162" s="379"/>
      <c r="DC162" s="379"/>
      <c r="DD162" s="379"/>
      <c r="DE162" s="379"/>
      <c r="DF162" s="379"/>
      <c r="DG162" s="379"/>
      <c r="DH162" s="379"/>
      <c r="DI162" s="379"/>
      <c r="DJ162" s="379"/>
      <c r="DK162" s="379"/>
      <c r="DL162" s="379"/>
      <c r="DM162" s="379"/>
      <c r="DN162" s="379"/>
      <c r="DO162" s="379"/>
      <c r="DP162" s="379"/>
      <c r="DQ162" s="379"/>
      <c r="DR162" s="379"/>
      <c r="DS162" s="379"/>
      <c r="DT162" s="379"/>
      <c r="DU162" s="379"/>
      <c r="DV162" s="379"/>
      <c r="DW162" s="379"/>
      <c r="DX162" s="379"/>
      <c r="DY162" s="379"/>
      <c r="DZ162" s="379"/>
      <c r="EA162" s="379"/>
      <c r="EB162" s="379"/>
      <c r="EC162" s="379"/>
      <c r="ED162" s="379"/>
      <c r="EE162" s="379"/>
      <c r="EF162" s="379"/>
      <c r="EG162" s="379"/>
      <c r="EH162" s="379"/>
      <c r="EI162" s="379"/>
      <c r="EJ162" s="379"/>
      <c r="EK162" s="379"/>
      <c r="EL162" s="379"/>
      <c r="EM162" s="379"/>
      <c r="EN162" s="379"/>
      <c r="EO162" s="379"/>
      <c r="EP162" s="379"/>
      <c r="EQ162" s="379"/>
      <c r="ER162" s="379"/>
      <c r="ES162" s="379"/>
      <c r="ET162" s="379"/>
      <c r="EU162" s="379"/>
      <c r="EV162" s="379"/>
      <c r="EW162" s="379"/>
      <c r="EX162" s="379"/>
      <c r="EY162" s="379"/>
      <c r="EZ162" s="379"/>
      <c r="FA162" s="379"/>
      <c r="FB162" s="379"/>
      <c r="FC162" s="379"/>
      <c r="FD162" s="379"/>
      <c r="FE162" s="379"/>
      <c r="FF162" s="379"/>
      <c r="FG162" s="379"/>
      <c r="FH162" s="379"/>
      <c r="FI162" s="379"/>
      <c r="FJ162" s="379"/>
      <c r="FK162" s="379"/>
      <c r="FL162" s="379"/>
      <c r="FM162" s="379"/>
      <c r="FN162" s="379"/>
      <c r="FO162" s="379"/>
      <c r="FP162" s="379"/>
      <c r="FQ162" s="379"/>
      <c r="FR162" s="379"/>
      <c r="FS162" s="379"/>
      <c r="FT162" s="379"/>
      <c r="FU162" s="379"/>
      <c r="FV162" s="379"/>
      <c r="FW162" s="379"/>
      <c r="FX162" s="379"/>
      <c r="FY162" s="379"/>
      <c r="FZ162" s="379"/>
      <c r="GA162" s="379"/>
      <c r="GB162" s="379"/>
      <c r="GC162" s="379"/>
      <c r="GD162" s="379"/>
      <c r="GE162" s="379"/>
      <c r="GF162" s="379"/>
      <c r="GG162" s="379"/>
      <c r="GH162" s="379"/>
      <c r="GI162" s="379"/>
      <c r="GJ162" s="379"/>
      <c r="GK162" s="379"/>
      <c r="GL162" s="379"/>
      <c r="GM162" s="379"/>
      <c r="GN162" s="379"/>
      <c r="GO162" s="379"/>
      <c r="GP162" s="379"/>
      <c r="GQ162" s="379"/>
      <c r="GR162" s="379"/>
      <c r="GS162" s="379"/>
      <c r="GT162" s="379"/>
      <c r="GU162" s="379"/>
      <c r="GV162" s="379"/>
      <c r="GW162" s="379"/>
      <c r="GX162" s="379"/>
      <c r="GY162" s="379"/>
      <c r="GZ162" s="379"/>
      <c r="HA162" s="379"/>
      <c r="HB162" s="379"/>
      <c r="HC162" s="379"/>
      <c r="HD162" s="379"/>
      <c r="HE162" s="379"/>
      <c r="HF162" s="379"/>
      <c r="HG162" s="379"/>
      <c r="HH162" s="379"/>
      <c r="HI162" s="379"/>
      <c r="HJ162" s="379"/>
      <c r="HK162" s="379"/>
      <c r="HL162" s="379"/>
      <c r="HM162" s="379"/>
      <c r="HN162" s="379"/>
      <c r="HO162" s="379"/>
      <c r="HP162" s="379"/>
      <c r="HQ162" s="379"/>
      <c r="HR162" s="379"/>
      <c r="HS162" s="379"/>
      <c r="HT162" s="379"/>
      <c r="HU162" s="379"/>
      <c r="HV162" s="379"/>
      <c r="HW162" s="379"/>
      <c r="HX162" s="379"/>
      <c r="HY162" s="379"/>
      <c r="HZ162" s="379"/>
      <c r="IA162" s="379"/>
      <c r="IB162" s="379"/>
      <c r="IC162" s="379"/>
      <c r="ID162" s="379"/>
      <c r="IE162" s="379"/>
      <c r="IF162" s="379"/>
      <c r="IG162" s="379"/>
      <c r="IH162" s="379"/>
      <c r="II162" s="379"/>
      <c r="IJ162" s="379"/>
      <c r="IK162" s="379"/>
      <c r="IL162" s="379"/>
      <c r="IM162" s="379"/>
      <c r="IN162" s="379"/>
      <c r="IO162" s="379"/>
      <c r="IP162" s="379"/>
      <c r="IQ162" s="379"/>
      <c r="IR162" s="379"/>
      <c r="IS162" s="379"/>
      <c r="IT162" s="379"/>
      <c r="IU162" s="379"/>
    </row>
    <row r="163" spans="1:255" s="305"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c r="BB163" s="379"/>
      <c r="BC163" s="379"/>
      <c r="BD163" s="379"/>
      <c r="BE163" s="379"/>
      <c r="BF163" s="379"/>
      <c r="BG163" s="379"/>
      <c r="BH163" s="379"/>
      <c r="BI163" s="379"/>
      <c r="BJ163" s="379"/>
      <c r="BK163" s="379"/>
      <c r="BL163" s="379"/>
      <c r="BM163" s="379"/>
      <c r="BN163" s="379"/>
      <c r="BO163" s="379"/>
      <c r="BP163" s="379"/>
      <c r="BQ163" s="379"/>
      <c r="BR163" s="379"/>
      <c r="BS163" s="379"/>
      <c r="BT163" s="379"/>
      <c r="BU163" s="379"/>
      <c r="BV163" s="379"/>
      <c r="BW163" s="379"/>
      <c r="BX163" s="379"/>
      <c r="BY163" s="379"/>
      <c r="BZ163" s="379"/>
      <c r="CA163" s="379"/>
      <c r="CB163" s="379"/>
      <c r="CC163" s="379"/>
      <c r="CD163" s="379"/>
      <c r="CE163" s="379"/>
      <c r="CF163" s="379"/>
      <c r="CG163" s="379"/>
      <c r="CH163" s="379"/>
      <c r="CI163" s="379"/>
      <c r="CJ163" s="379"/>
      <c r="CK163" s="379"/>
      <c r="CL163" s="379"/>
      <c r="CM163" s="379"/>
      <c r="CN163" s="379"/>
      <c r="CO163" s="379"/>
      <c r="CP163" s="379"/>
      <c r="CQ163" s="379"/>
      <c r="CR163" s="379"/>
      <c r="CS163" s="379"/>
      <c r="CT163" s="379"/>
      <c r="CU163" s="379"/>
      <c r="CV163" s="379"/>
      <c r="CW163" s="379"/>
      <c r="CX163" s="379"/>
      <c r="CY163" s="379"/>
      <c r="CZ163" s="379"/>
      <c r="DA163" s="379"/>
      <c r="DB163" s="379"/>
      <c r="DC163" s="379"/>
      <c r="DD163" s="379"/>
      <c r="DE163" s="379"/>
      <c r="DF163" s="379"/>
      <c r="DG163" s="379"/>
      <c r="DH163" s="379"/>
      <c r="DI163" s="379"/>
      <c r="DJ163" s="379"/>
      <c r="DK163" s="379"/>
      <c r="DL163" s="379"/>
      <c r="DM163" s="379"/>
      <c r="DN163" s="379"/>
      <c r="DO163" s="379"/>
      <c r="DP163" s="379"/>
      <c r="DQ163" s="379"/>
      <c r="DR163" s="379"/>
      <c r="DS163" s="379"/>
      <c r="DT163" s="379"/>
      <c r="DU163" s="379"/>
      <c r="DV163" s="379"/>
      <c r="DW163" s="379"/>
      <c r="DX163" s="379"/>
      <c r="DY163" s="379"/>
      <c r="DZ163" s="379"/>
      <c r="EA163" s="379"/>
      <c r="EB163" s="379"/>
      <c r="EC163" s="379"/>
      <c r="ED163" s="379"/>
      <c r="EE163" s="379"/>
      <c r="EF163" s="379"/>
      <c r="EG163" s="379"/>
      <c r="EH163" s="379"/>
      <c r="EI163" s="379"/>
      <c r="EJ163" s="379"/>
      <c r="EK163" s="379"/>
      <c r="EL163" s="379"/>
      <c r="EM163" s="379"/>
      <c r="EN163" s="379"/>
      <c r="EO163" s="379"/>
      <c r="EP163" s="379"/>
      <c r="EQ163" s="379"/>
      <c r="ER163" s="379"/>
      <c r="ES163" s="379"/>
      <c r="ET163" s="379"/>
      <c r="EU163" s="379"/>
      <c r="EV163" s="379"/>
      <c r="EW163" s="379"/>
      <c r="EX163" s="379"/>
      <c r="EY163" s="379"/>
      <c r="EZ163" s="379"/>
      <c r="FA163" s="379"/>
      <c r="FB163" s="379"/>
      <c r="FC163" s="379"/>
      <c r="FD163" s="379"/>
      <c r="FE163" s="379"/>
      <c r="FF163" s="379"/>
      <c r="FG163" s="379"/>
      <c r="FH163" s="379"/>
      <c r="FI163" s="379"/>
      <c r="FJ163" s="379"/>
      <c r="FK163" s="379"/>
      <c r="FL163" s="379"/>
      <c r="FM163" s="379"/>
      <c r="FN163" s="379"/>
      <c r="FO163" s="379"/>
      <c r="FP163" s="379"/>
      <c r="FQ163" s="379"/>
      <c r="FR163" s="379"/>
      <c r="FS163" s="379"/>
      <c r="FT163" s="379"/>
      <c r="FU163" s="379"/>
      <c r="FV163" s="379"/>
      <c r="FW163" s="379"/>
      <c r="FX163" s="379"/>
      <c r="FY163" s="379"/>
      <c r="FZ163" s="379"/>
      <c r="GA163" s="379"/>
      <c r="GB163" s="379"/>
      <c r="GC163" s="379"/>
      <c r="GD163" s="379"/>
      <c r="GE163" s="379"/>
      <c r="GF163" s="379"/>
      <c r="GG163" s="379"/>
      <c r="GH163" s="379"/>
      <c r="GI163" s="379"/>
      <c r="GJ163" s="379"/>
      <c r="GK163" s="379"/>
      <c r="GL163" s="379"/>
      <c r="GM163" s="379"/>
      <c r="GN163" s="379"/>
      <c r="GO163" s="379"/>
      <c r="GP163" s="379"/>
      <c r="GQ163" s="379"/>
      <c r="GR163" s="379"/>
      <c r="GS163" s="379"/>
      <c r="GT163" s="379"/>
      <c r="GU163" s="379"/>
      <c r="GV163" s="379"/>
      <c r="GW163" s="379"/>
      <c r="GX163" s="379"/>
      <c r="GY163" s="379"/>
      <c r="GZ163" s="379"/>
      <c r="HA163" s="379"/>
      <c r="HB163" s="379"/>
      <c r="HC163" s="379"/>
      <c r="HD163" s="379"/>
      <c r="HE163" s="379"/>
      <c r="HF163" s="379"/>
      <c r="HG163" s="379"/>
      <c r="HH163" s="379"/>
      <c r="HI163" s="379"/>
      <c r="HJ163" s="379"/>
      <c r="HK163" s="379"/>
      <c r="HL163" s="379"/>
      <c r="HM163" s="379"/>
      <c r="HN163" s="379"/>
      <c r="HO163" s="379"/>
      <c r="HP163" s="379"/>
      <c r="HQ163" s="379"/>
      <c r="HR163" s="379"/>
      <c r="HS163" s="379"/>
      <c r="HT163" s="379"/>
      <c r="HU163" s="379"/>
      <c r="HV163" s="379"/>
      <c r="HW163" s="379"/>
      <c r="HX163" s="379"/>
      <c r="HY163" s="379"/>
      <c r="HZ163" s="379"/>
      <c r="IA163" s="379"/>
      <c r="IB163" s="379"/>
      <c r="IC163" s="379"/>
      <c r="ID163" s="379"/>
      <c r="IE163" s="379"/>
      <c r="IF163" s="379"/>
      <c r="IG163" s="379"/>
      <c r="IH163" s="379"/>
      <c r="II163" s="379"/>
      <c r="IJ163" s="379"/>
      <c r="IK163" s="379"/>
      <c r="IL163" s="379"/>
      <c r="IM163" s="379"/>
      <c r="IN163" s="379"/>
      <c r="IO163" s="379"/>
      <c r="IP163" s="379"/>
      <c r="IQ163" s="379"/>
      <c r="IR163" s="379"/>
      <c r="IS163" s="379"/>
      <c r="IT163" s="379"/>
      <c r="IU163" s="379"/>
    </row>
    <row r="164" spans="1:255" s="305"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c r="BB164" s="379"/>
      <c r="BC164" s="379"/>
      <c r="BD164" s="379"/>
      <c r="BE164" s="379"/>
      <c r="BF164" s="379"/>
      <c r="BG164" s="379"/>
      <c r="BH164" s="379"/>
      <c r="BI164" s="379"/>
      <c r="BJ164" s="379"/>
      <c r="BK164" s="379"/>
      <c r="BL164" s="379"/>
      <c r="BM164" s="379"/>
      <c r="BN164" s="379"/>
      <c r="BO164" s="379"/>
      <c r="BP164" s="379"/>
      <c r="BQ164" s="379"/>
      <c r="BR164" s="379"/>
      <c r="BS164" s="379"/>
      <c r="BT164" s="379"/>
      <c r="BU164" s="379"/>
      <c r="BV164" s="379"/>
      <c r="BW164" s="379"/>
      <c r="BX164" s="379"/>
      <c r="BY164" s="379"/>
      <c r="BZ164" s="379"/>
      <c r="CA164" s="379"/>
      <c r="CB164" s="379"/>
      <c r="CC164" s="379"/>
      <c r="CD164" s="379"/>
      <c r="CE164" s="379"/>
      <c r="CF164" s="379"/>
      <c r="CG164" s="379"/>
      <c r="CH164" s="379"/>
      <c r="CI164" s="379"/>
      <c r="CJ164" s="379"/>
      <c r="CK164" s="379"/>
      <c r="CL164" s="379"/>
      <c r="CM164" s="379"/>
      <c r="CN164" s="379"/>
      <c r="CO164" s="379"/>
      <c r="CP164" s="379"/>
      <c r="CQ164" s="379"/>
      <c r="CR164" s="379"/>
      <c r="CS164" s="379"/>
      <c r="CT164" s="379"/>
      <c r="CU164" s="379"/>
      <c r="CV164" s="379"/>
      <c r="CW164" s="379"/>
      <c r="CX164" s="379"/>
      <c r="CY164" s="379"/>
      <c r="CZ164" s="379"/>
      <c r="DA164" s="379"/>
      <c r="DB164" s="379"/>
      <c r="DC164" s="379"/>
      <c r="DD164" s="379"/>
      <c r="DE164" s="379"/>
      <c r="DF164" s="379"/>
      <c r="DG164" s="379"/>
      <c r="DH164" s="379"/>
      <c r="DI164" s="379"/>
      <c r="DJ164" s="379"/>
      <c r="DK164" s="379"/>
      <c r="DL164" s="379"/>
      <c r="DM164" s="379"/>
      <c r="DN164" s="379"/>
      <c r="DO164" s="379"/>
      <c r="DP164" s="379"/>
      <c r="DQ164" s="379"/>
      <c r="DR164" s="379"/>
      <c r="DS164" s="379"/>
      <c r="DT164" s="379"/>
      <c r="DU164" s="379"/>
      <c r="DV164" s="379"/>
      <c r="DW164" s="379"/>
      <c r="DX164" s="379"/>
      <c r="DY164" s="379"/>
      <c r="DZ164" s="379"/>
      <c r="EA164" s="379"/>
      <c r="EB164" s="379"/>
      <c r="EC164" s="379"/>
      <c r="ED164" s="379"/>
      <c r="EE164" s="379"/>
      <c r="EF164" s="379"/>
      <c r="EG164" s="379"/>
      <c r="EH164" s="379"/>
      <c r="EI164" s="379"/>
      <c r="EJ164" s="379"/>
      <c r="EK164" s="379"/>
      <c r="EL164" s="379"/>
      <c r="EM164" s="379"/>
      <c r="EN164" s="379"/>
      <c r="EO164" s="379"/>
      <c r="EP164" s="379"/>
      <c r="EQ164" s="379"/>
      <c r="ER164" s="379"/>
      <c r="ES164" s="379"/>
      <c r="ET164" s="379"/>
      <c r="EU164" s="379"/>
      <c r="EV164" s="379"/>
      <c r="EW164" s="379"/>
      <c r="EX164" s="379"/>
      <c r="EY164" s="379"/>
      <c r="EZ164" s="379"/>
      <c r="FA164" s="379"/>
      <c r="FB164" s="379"/>
      <c r="FC164" s="379"/>
      <c r="FD164" s="379"/>
      <c r="FE164" s="379"/>
      <c r="FF164" s="379"/>
      <c r="FG164" s="379"/>
      <c r="FH164" s="379"/>
      <c r="FI164" s="379"/>
      <c r="FJ164" s="379"/>
      <c r="FK164" s="379"/>
      <c r="FL164" s="379"/>
      <c r="FM164" s="379"/>
      <c r="FN164" s="379"/>
      <c r="FO164" s="379"/>
      <c r="FP164" s="379"/>
      <c r="FQ164" s="379"/>
      <c r="FR164" s="379"/>
      <c r="FS164" s="379"/>
      <c r="FT164" s="379"/>
      <c r="FU164" s="379"/>
      <c r="FV164" s="379"/>
      <c r="FW164" s="379"/>
      <c r="FX164" s="379"/>
      <c r="FY164" s="379"/>
      <c r="FZ164" s="379"/>
      <c r="GA164" s="379"/>
      <c r="GB164" s="379"/>
      <c r="GC164" s="379"/>
      <c r="GD164" s="379"/>
      <c r="GE164" s="379"/>
      <c r="GF164" s="379"/>
      <c r="GG164" s="379"/>
      <c r="GH164" s="379"/>
      <c r="GI164" s="379"/>
      <c r="GJ164" s="379"/>
      <c r="GK164" s="379"/>
      <c r="GL164" s="379"/>
      <c r="GM164" s="379"/>
      <c r="GN164" s="379"/>
      <c r="GO164" s="379"/>
      <c r="GP164" s="379"/>
      <c r="GQ164" s="379"/>
      <c r="GR164" s="379"/>
      <c r="GS164" s="379"/>
      <c r="GT164" s="379"/>
      <c r="GU164" s="379"/>
      <c r="GV164" s="379"/>
      <c r="GW164" s="379"/>
      <c r="GX164" s="379"/>
      <c r="GY164" s="379"/>
      <c r="GZ164" s="379"/>
      <c r="HA164" s="379"/>
      <c r="HB164" s="379"/>
      <c r="HC164" s="379"/>
      <c r="HD164" s="379"/>
      <c r="HE164" s="379"/>
      <c r="HF164" s="379"/>
      <c r="HG164" s="379"/>
      <c r="HH164" s="379"/>
      <c r="HI164" s="379"/>
      <c r="HJ164" s="379"/>
      <c r="HK164" s="379"/>
      <c r="HL164" s="379"/>
      <c r="HM164" s="379"/>
      <c r="HN164" s="379"/>
      <c r="HO164" s="379"/>
      <c r="HP164" s="379"/>
      <c r="HQ164" s="379"/>
      <c r="HR164" s="379"/>
      <c r="HS164" s="379"/>
      <c r="HT164" s="379"/>
      <c r="HU164" s="379"/>
      <c r="HV164" s="379"/>
      <c r="HW164" s="379"/>
      <c r="HX164" s="379"/>
      <c r="HY164" s="379"/>
      <c r="HZ164" s="379"/>
      <c r="IA164" s="379"/>
      <c r="IB164" s="379"/>
      <c r="IC164" s="379"/>
      <c r="ID164" s="379"/>
      <c r="IE164" s="379"/>
      <c r="IF164" s="379"/>
      <c r="IG164" s="379"/>
      <c r="IH164" s="379"/>
      <c r="II164" s="379"/>
      <c r="IJ164" s="379"/>
      <c r="IK164" s="379"/>
      <c r="IL164" s="379"/>
      <c r="IM164" s="379"/>
      <c r="IN164" s="379"/>
      <c r="IO164" s="379"/>
      <c r="IP164" s="379"/>
      <c r="IQ164" s="379"/>
      <c r="IR164" s="379"/>
      <c r="IS164" s="379"/>
      <c r="IT164" s="379"/>
      <c r="IU164" s="379"/>
    </row>
    <row r="165" spans="1:255" s="305"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c r="BB165" s="379"/>
      <c r="BC165" s="379"/>
      <c r="BD165" s="379"/>
      <c r="BE165" s="379"/>
      <c r="BF165" s="379"/>
      <c r="BG165" s="379"/>
      <c r="BH165" s="379"/>
      <c r="BI165" s="379"/>
      <c r="BJ165" s="379"/>
      <c r="BK165" s="379"/>
      <c r="BL165" s="379"/>
      <c r="BM165" s="379"/>
      <c r="BN165" s="379"/>
      <c r="BO165" s="379"/>
      <c r="BP165" s="379"/>
      <c r="BQ165" s="379"/>
      <c r="BR165" s="379"/>
      <c r="BS165" s="379"/>
      <c r="BT165" s="379"/>
      <c r="BU165" s="379"/>
      <c r="BV165" s="379"/>
      <c r="BW165" s="379"/>
      <c r="BX165" s="379"/>
      <c r="BY165" s="379"/>
      <c r="BZ165" s="379"/>
      <c r="CA165" s="379"/>
      <c r="CB165" s="379"/>
      <c r="CC165" s="379"/>
      <c r="CD165" s="379"/>
      <c r="CE165" s="379"/>
      <c r="CF165" s="379"/>
      <c r="CG165" s="379"/>
      <c r="CH165" s="379"/>
      <c r="CI165" s="379"/>
      <c r="CJ165" s="379"/>
      <c r="CK165" s="379"/>
      <c r="CL165" s="379"/>
      <c r="CM165" s="379"/>
      <c r="CN165" s="379"/>
      <c r="CO165" s="379"/>
      <c r="CP165" s="379"/>
      <c r="CQ165" s="379"/>
      <c r="CR165" s="379"/>
      <c r="CS165" s="379"/>
      <c r="CT165" s="379"/>
      <c r="CU165" s="379"/>
      <c r="CV165" s="379"/>
      <c r="CW165" s="379"/>
      <c r="CX165" s="379"/>
      <c r="CY165" s="379"/>
      <c r="CZ165" s="379"/>
      <c r="DA165" s="379"/>
      <c r="DB165" s="379"/>
      <c r="DC165" s="379"/>
      <c r="DD165" s="379"/>
      <c r="DE165" s="379"/>
      <c r="DF165" s="379"/>
      <c r="DG165" s="379"/>
      <c r="DH165" s="379"/>
      <c r="DI165" s="379"/>
      <c r="DJ165" s="379"/>
      <c r="DK165" s="379"/>
      <c r="DL165" s="379"/>
      <c r="DM165" s="379"/>
      <c r="DN165" s="379"/>
      <c r="DO165" s="379"/>
      <c r="DP165" s="379"/>
      <c r="DQ165" s="379"/>
      <c r="DR165" s="379"/>
      <c r="DS165" s="379"/>
      <c r="DT165" s="379"/>
      <c r="DU165" s="379"/>
      <c r="DV165" s="379"/>
      <c r="DW165" s="379"/>
      <c r="DX165" s="379"/>
      <c r="DY165" s="379"/>
      <c r="DZ165" s="379"/>
      <c r="EA165" s="379"/>
      <c r="EB165" s="379"/>
      <c r="EC165" s="379"/>
      <c r="ED165" s="379"/>
      <c r="EE165" s="379"/>
      <c r="EF165" s="379"/>
      <c r="EG165" s="379"/>
      <c r="EH165" s="379"/>
      <c r="EI165" s="379"/>
      <c r="EJ165" s="379"/>
      <c r="EK165" s="379"/>
      <c r="EL165" s="379"/>
      <c r="EM165" s="379"/>
      <c r="EN165" s="379"/>
      <c r="EO165" s="379"/>
      <c r="EP165" s="379"/>
      <c r="EQ165" s="379"/>
      <c r="ER165" s="379"/>
      <c r="ES165" s="379"/>
      <c r="ET165" s="379"/>
      <c r="EU165" s="379"/>
      <c r="EV165" s="379"/>
      <c r="EW165" s="379"/>
      <c r="EX165" s="379"/>
      <c r="EY165" s="379"/>
      <c r="EZ165" s="379"/>
      <c r="FA165" s="379"/>
      <c r="FB165" s="379"/>
      <c r="FC165" s="379"/>
      <c r="FD165" s="379"/>
      <c r="FE165" s="379"/>
      <c r="FF165" s="379"/>
      <c r="FG165" s="379"/>
      <c r="FH165" s="379"/>
      <c r="FI165" s="379"/>
      <c r="FJ165" s="379"/>
      <c r="FK165" s="379"/>
      <c r="FL165" s="379"/>
      <c r="FM165" s="379"/>
      <c r="FN165" s="379"/>
      <c r="FO165" s="379"/>
      <c r="FP165" s="379"/>
      <c r="FQ165" s="379"/>
      <c r="FR165" s="379"/>
      <c r="FS165" s="379"/>
      <c r="FT165" s="379"/>
      <c r="FU165" s="379"/>
      <c r="FV165" s="379"/>
      <c r="FW165" s="379"/>
      <c r="FX165" s="379"/>
      <c r="FY165" s="379"/>
      <c r="FZ165" s="379"/>
      <c r="GA165" s="379"/>
      <c r="GB165" s="379"/>
      <c r="GC165" s="379"/>
      <c r="GD165" s="379"/>
      <c r="GE165" s="379"/>
      <c r="GF165" s="379"/>
      <c r="GG165" s="379"/>
      <c r="GH165" s="379"/>
      <c r="GI165" s="379"/>
      <c r="GJ165" s="379"/>
      <c r="GK165" s="379"/>
      <c r="GL165" s="379"/>
      <c r="GM165" s="379"/>
      <c r="GN165" s="379"/>
      <c r="GO165" s="379"/>
      <c r="GP165" s="379"/>
      <c r="GQ165" s="379"/>
      <c r="GR165" s="379"/>
      <c r="GS165" s="379"/>
      <c r="GT165" s="379"/>
      <c r="GU165" s="379"/>
      <c r="GV165" s="379"/>
      <c r="GW165" s="379"/>
      <c r="GX165" s="379"/>
      <c r="GY165" s="379"/>
      <c r="GZ165" s="379"/>
      <c r="HA165" s="379"/>
      <c r="HB165" s="379"/>
      <c r="HC165" s="379"/>
      <c r="HD165" s="379"/>
      <c r="HE165" s="379"/>
      <c r="HF165" s="379"/>
      <c r="HG165" s="379"/>
      <c r="HH165" s="379"/>
      <c r="HI165" s="379"/>
      <c r="HJ165" s="379"/>
      <c r="HK165" s="379"/>
      <c r="HL165" s="379"/>
      <c r="HM165" s="379"/>
      <c r="HN165" s="379"/>
      <c r="HO165" s="379"/>
      <c r="HP165" s="379"/>
      <c r="HQ165" s="379"/>
      <c r="HR165" s="379"/>
      <c r="HS165" s="379"/>
      <c r="HT165" s="379"/>
      <c r="HU165" s="379"/>
      <c r="HV165" s="379"/>
      <c r="HW165" s="379"/>
      <c r="HX165" s="379"/>
      <c r="HY165" s="379"/>
      <c r="HZ165" s="379"/>
      <c r="IA165" s="379"/>
      <c r="IB165" s="379"/>
      <c r="IC165" s="379"/>
      <c r="ID165" s="379"/>
      <c r="IE165" s="379"/>
      <c r="IF165" s="379"/>
      <c r="IG165" s="379"/>
      <c r="IH165" s="379"/>
      <c r="II165" s="379"/>
      <c r="IJ165" s="379"/>
      <c r="IK165" s="379"/>
      <c r="IL165" s="379"/>
      <c r="IM165" s="379"/>
      <c r="IN165" s="379"/>
      <c r="IO165" s="379"/>
      <c r="IP165" s="379"/>
      <c r="IQ165" s="379"/>
      <c r="IR165" s="379"/>
      <c r="IS165" s="379"/>
      <c r="IT165" s="379"/>
      <c r="IU165" s="379"/>
    </row>
    <row r="166" spans="1:255" s="306" customFormat="1" ht="31.5" collapsed="1">
      <c r="A166" s="243"/>
      <c r="B166" s="341" t="s">
        <v>391</v>
      </c>
      <c r="C166" s="335" t="s">
        <v>233</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384"/>
      <c r="U166" s="384"/>
      <c r="V166" s="384"/>
      <c r="W166" s="384"/>
      <c r="X166" s="384"/>
      <c r="Y166" s="384"/>
      <c r="Z166" s="384"/>
      <c r="AA166" s="384"/>
      <c r="AB166" s="384"/>
      <c r="AC166" s="384"/>
      <c r="AD166" s="384"/>
      <c r="AE166" s="384"/>
      <c r="AF166" s="384"/>
      <c r="AG166" s="384"/>
      <c r="AH166" s="384"/>
      <c r="AI166" s="384"/>
      <c r="AJ166" s="384"/>
      <c r="AK166" s="384"/>
      <c r="AL166" s="384"/>
      <c r="AM166" s="384"/>
      <c r="AN166" s="384"/>
      <c r="AO166" s="384"/>
      <c r="AP166" s="384"/>
      <c r="AQ166" s="384"/>
      <c r="AR166" s="384"/>
      <c r="AS166" s="384"/>
      <c r="AT166" s="384"/>
      <c r="AU166" s="384"/>
      <c r="AV166" s="384"/>
      <c r="AW166" s="384"/>
      <c r="AX166" s="384"/>
      <c r="AY166" s="384"/>
      <c r="AZ166" s="384"/>
      <c r="BA166" s="384"/>
      <c r="BB166" s="384"/>
      <c r="BC166" s="384"/>
      <c r="BD166" s="384"/>
      <c r="BE166" s="384"/>
      <c r="BF166" s="384"/>
      <c r="BG166" s="384"/>
      <c r="BH166" s="384"/>
      <c r="BI166" s="384"/>
      <c r="BJ166" s="384"/>
      <c r="BK166" s="384"/>
      <c r="BL166" s="384"/>
      <c r="BM166" s="384"/>
      <c r="BN166" s="384"/>
      <c r="BO166" s="384"/>
      <c r="BP166" s="384"/>
      <c r="BQ166" s="384"/>
      <c r="BR166" s="384"/>
      <c r="BS166" s="384"/>
      <c r="BT166" s="384"/>
      <c r="BU166" s="384"/>
      <c r="BV166" s="384"/>
      <c r="BW166" s="384"/>
      <c r="BX166" s="384"/>
      <c r="BY166" s="384"/>
      <c r="BZ166" s="384"/>
      <c r="CA166" s="384"/>
      <c r="CB166" s="384"/>
      <c r="CC166" s="384"/>
      <c r="CD166" s="384"/>
      <c r="CE166" s="384"/>
      <c r="CF166" s="384"/>
      <c r="CG166" s="384"/>
      <c r="CH166" s="384"/>
      <c r="CI166" s="384"/>
      <c r="CJ166" s="384"/>
      <c r="CK166" s="384"/>
      <c r="CL166" s="384"/>
      <c r="CM166" s="384"/>
      <c r="CN166" s="384"/>
      <c r="CO166" s="384"/>
      <c r="CP166" s="384"/>
      <c r="CQ166" s="384"/>
      <c r="CR166" s="384"/>
      <c r="CS166" s="384"/>
      <c r="CT166" s="384"/>
      <c r="CU166" s="384"/>
      <c r="CV166" s="384"/>
      <c r="CW166" s="384"/>
      <c r="CX166" s="384"/>
      <c r="CY166" s="384"/>
      <c r="CZ166" s="384"/>
      <c r="DA166" s="384"/>
      <c r="DB166" s="384"/>
      <c r="DC166" s="384"/>
      <c r="DD166" s="384"/>
      <c r="DE166" s="384"/>
      <c r="DF166" s="384"/>
      <c r="DG166" s="384"/>
      <c r="DH166" s="384"/>
      <c r="DI166" s="384"/>
      <c r="DJ166" s="384"/>
      <c r="DK166" s="384"/>
      <c r="DL166" s="384"/>
      <c r="DM166" s="384"/>
      <c r="DN166" s="384"/>
      <c r="DO166" s="384"/>
      <c r="DP166" s="384"/>
      <c r="DQ166" s="384"/>
      <c r="DR166" s="384"/>
      <c r="DS166" s="384"/>
      <c r="DT166" s="384"/>
      <c r="DU166" s="384"/>
      <c r="DV166" s="384"/>
      <c r="DW166" s="384"/>
      <c r="DX166" s="384"/>
      <c r="DY166" s="384"/>
      <c r="DZ166" s="384"/>
      <c r="EA166" s="384"/>
      <c r="EB166" s="384"/>
      <c r="EC166" s="384"/>
      <c r="ED166" s="384"/>
      <c r="EE166" s="384"/>
      <c r="EF166" s="384"/>
      <c r="EG166" s="384"/>
      <c r="EH166" s="384"/>
      <c r="EI166" s="384"/>
      <c r="EJ166" s="384"/>
      <c r="EK166" s="384"/>
      <c r="EL166" s="384"/>
      <c r="EM166" s="384"/>
      <c r="EN166" s="384"/>
      <c r="EO166" s="384"/>
      <c r="EP166" s="384"/>
      <c r="EQ166" s="384"/>
      <c r="ER166" s="384"/>
      <c r="ES166" s="384"/>
      <c r="ET166" s="384"/>
      <c r="EU166" s="384"/>
      <c r="EV166" s="384"/>
      <c r="EW166" s="384"/>
      <c r="EX166" s="384"/>
      <c r="EY166" s="384"/>
      <c r="EZ166" s="384"/>
      <c r="FA166" s="384"/>
      <c r="FB166" s="384"/>
      <c r="FC166" s="384"/>
      <c r="FD166" s="384"/>
      <c r="FE166" s="384"/>
      <c r="FF166" s="384"/>
      <c r="FG166" s="384"/>
      <c r="FH166" s="384"/>
      <c r="FI166" s="384"/>
      <c r="FJ166" s="384"/>
      <c r="FK166" s="384"/>
      <c r="FL166" s="384"/>
      <c r="FM166" s="384"/>
      <c r="FN166" s="384"/>
      <c r="FO166" s="384"/>
      <c r="FP166" s="384"/>
      <c r="FQ166" s="384"/>
      <c r="FR166" s="384"/>
      <c r="FS166" s="384"/>
      <c r="FT166" s="384"/>
      <c r="FU166" s="384"/>
      <c r="FV166" s="384"/>
      <c r="FW166" s="384"/>
      <c r="FX166" s="384"/>
      <c r="FY166" s="384"/>
      <c r="FZ166" s="384"/>
      <c r="GA166" s="384"/>
      <c r="GB166" s="384"/>
      <c r="GC166" s="384"/>
      <c r="GD166" s="384"/>
      <c r="GE166" s="384"/>
      <c r="GF166" s="384"/>
      <c r="GG166" s="384"/>
      <c r="GH166" s="384"/>
      <c r="GI166" s="384"/>
      <c r="GJ166" s="384"/>
      <c r="GK166" s="384"/>
      <c r="GL166" s="384"/>
      <c r="GM166" s="384"/>
      <c r="GN166" s="384"/>
      <c r="GO166" s="384"/>
      <c r="GP166" s="384"/>
      <c r="GQ166" s="384"/>
      <c r="GR166" s="384"/>
      <c r="GS166" s="384"/>
      <c r="GT166" s="384"/>
      <c r="GU166" s="384"/>
      <c r="GV166" s="384"/>
      <c r="GW166" s="384"/>
      <c r="GX166" s="384"/>
      <c r="GY166" s="384"/>
      <c r="GZ166" s="384"/>
      <c r="HA166" s="384"/>
      <c r="HB166" s="384"/>
      <c r="HC166" s="384"/>
      <c r="HD166" s="384"/>
      <c r="HE166" s="384"/>
      <c r="HF166" s="384"/>
      <c r="HG166" s="384"/>
      <c r="HH166" s="384"/>
      <c r="HI166" s="384"/>
      <c r="HJ166" s="384"/>
      <c r="HK166" s="384"/>
      <c r="HL166" s="384"/>
      <c r="HM166" s="384"/>
      <c r="HN166" s="384"/>
      <c r="HO166" s="384"/>
      <c r="HP166" s="384"/>
      <c r="HQ166" s="384"/>
      <c r="HR166" s="384"/>
      <c r="HS166" s="384"/>
      <c r="HT166" s="384"/>
      <c r="HU166" s="384"/>
      <c r="HV166" s="384"/>
      <c r="HW166" s="384"/>
      <c r="HX166" s="384"/>
      <c r="HY166" s="384"/>
      <c r="HZ166" s="384"/>
      <c r="IA166" s="384"/>
      <c r="IB166" s="384"/>
      <c r="IC166" s="384"/>
      <c r="ID166" s="384"/>
      <c r="IE166" s="384"/>
      <c r="IF166" s="384"/>
      <c r="IG166" s="384"/>
      <c r="IH166" s="384"/>
      <c r="II166" s="384"/>
      <c r="IJ166" s="384"/>
      <c r="IK166" s="384"/>
      <c r="IL166" s="384"/>
      <c r="IM166" s="384"/>
      <c r="IN166" s="384"/>
      <c r="IO166" s="384"/>
      <c r="IP166" s="384"/>
      <c r="IQ166" s="384"/>
      <c r="IR166" s="384"/>
      <c r="IS166" s="384"/>
      <c r="IT166" s="384"/>
      <c r="IU166" s="384"/>
    </row>
    <row r="167" spans="1:255"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c r="BG167" s="385"/>
      <c r="BH167" s="385"/>
      <c r="BI167" s="385"/>
      <c r="BJ167" s="385"/>
      <c r="BK167" s="385"/>
      <c r="BL167" s="385"/>
      <c r="BM167" s="385"/>
      <c r="BN167" s="385"/>
      <c r="BO167" s="385"/>
      <c r="BP167" s="385"/>
      <c r="BQ167" s="385"/>
      <c r="BR167" s="385"/>
      <c r="BS167" s="385"/>
      <c r="BT167" s="385"/>
      <c r="BU167" s="385"/>
      <c r="BV167" s="385"/>
      <c r="BW167" s="385"/>
      <c r="BX167" s="385"/>
      <c r="BY167" s="385"/>
      <c r="BZ167" s="385"/>
      <c r="CA167" s="385"/>
      <c r="CB167" s="385"/>
      <c r="CC167" s="385"/>
      <c r="CD167" s="385"/>
      <c r="CE167" s="385"/>
      <c r="CF167" s="385"/>
      <c r="CG167" s="385"/>
      <c r="CH167" s="385"/>
      <c r="CI167" s="385"/>
      <c r="CJ167" s="385"/>
      <c r="CK167" s="385"/>
      <c r="CL167" s="385"/>
      <c r="CM167" s="385"/>
      <c r="CN167" s="385"/>
      <c r="CO167" s="385"/>
      <c r="CP167" s="385"/>
      <c r="CQ167" s="385"/>
      <c r="CR167" s="385"/>
      <c r="CS167" s="385"/>
      <c r="CT167" s="385"/>
      <c r="CU167" s="385"/>
      <c r="CV167" s="385"/>
      <c r="CW167" s="385"/>
      <c r="CX167" s="385"/>
      <c r="CY167" s="385"/>
      <c r="CZ167" s="385"/>
      <c r="DA167" s="385"/>
      <c r="DB167" s="385"/>
      <c r="DC167" s="385"/>
      <c r="DD167" s="385"/>
      <c r="DE167" s="385"/>
      <c r="DF167" s="385"/>
      <c r="DG167" s="385"/>
      <c r="DH167" s="385"/>
      <c r="DI167" s="385"/>
      <c r="DJ167" s="385"/>
      <c r="DK167" s="385"/>
      <c r="DL167" s="385"/>
      <c r="DM167" s="385"/>
      <c r="DN167" s="385"/>
      <c r="DO167" s="385"/>
      <c r="DP167" s="385"/>
      <c r="DQ167" s="385"/>
      <c r="DR167" s="385"/>
      <c r="DS167" s="385"/>
      <c r="DT167" s="385"/>
      <c r="DU167" s="385"/>
      <c r="DV167" s="385"/>
      <c r="DW167" s="385"/>
      <c r="DX167" s="385"/>
      <c r="DY167" s="385"/>
      <c r="DZ167" s="385"/>
      <c r="EA167" s="385"/>
      <c r="EB167" s="385"/>
      <c r="EC167" s="385"/>
      <c r="ED167" s="385"/>
      <c r="EE167" s="385"/>
      <c r="EF167" s="385"/>
      <c r="EG167" s="385"/>
      <c r="EH167" s="385"/>
      <c r="EI167" s="385"/>
      <c r="EJ167" s="385"/>
      <c r="EK167" s="385"/>
      <c r="EL167" s="385"/>
      <c r="EM167" s="385"/>
      <c r="EN167" s="385"/>
      <c r="EO167" s="385"/>
      <c r="EP167" s="385"/>
      <c r="EQ167" s="385"/>
      <c r="ER167" s="385"/>
      <c r="ES167" s="385"/>
      <c r="ET167" s="385"/>
      <c r="EU167" s="385"/>
      <c r="EV167" s="385"/>
      <c r="EW167" s="385"/>
      <c r="EX167" s="385"/>
      <c r="EY167" s="385"/>
      <c r="EZ167" s="385"/>
      <c r="FA167" s="385"/>
      <c r="FB167" s="385"/>
      <c r="FC167" s="385"/>
      <c r="FD167" s="385"/>
      <c r="FE167" s="385"/>
      <c r="FF167" s="385"/>
      <c r="FG167" s="385"/>
      <c r="FH167" s="385"/>
      <c r="FI167" s="385"/>
      <c r="FJ167" s="385"/>
      <c r="FK167" s="385"/>
      <c r="FL167" s="385"/>
      <c r="FM167" s="385"/>
      <c r="FN167" s="385"/>
      <c r="FO167" s="385"/>
      <c r="FP167" s="385"/>
      <c r="FQ167" s="385"/>
      <c r="FR167" s="385"/>
      <c r="FS167" s="385"/>
      <c r="FT167" s="385"/>
      <c r="FU167" s="385"/>
      <c r="FV167" s="385"/>
      <c r="FW167" s="385"/>
      <c r="FX167" s="385"/>
      <c r="FY167" s="385"/>
      <c r="FZ167" s="385"/>
      <c r="GA167" s="385"/>
      <c r="GB167" s="385"/>
      <c r="GC167" s="385"/>
      <c r="GD167" s="385"/>
      <c r="GE167" s="385"/>
      <c r="GF167" s="385"/>
      <c r="GG167" s="385"/>
      <c r="GH167" s="385"/>
      <c r="GI167" s="385"/>
      <c r="GJ167" s="385"/>
      <c r="GK167" s="385"/>
      <c r="GL167" s="385"/>
      <c r="GM167" s="385"/>
      <c r="GN167" s="385"/>
      <c r="GO167" s="385"/>
      <c r="GP167" s="385"/>
      <c r="GQ167" s="385"/>
      <c r="GR167" s="385"/>
      <c r="GS167" s="385"/>
      <c r="GT167" s="385"/>
      <c r="GU167" s="385"/>
      <c r="GV167" s="385"/>
      <c r="GW167" s="385"/>
      <c r="GX167" s="385"/>
      <c r="GY167" s="385"/>
      <c r="GZ167" s="385"/>
      <c r="HA167" s="385"/>
      <c r="HB167" s="385"/>
      <c r="HC167" s="385"/>
      <c r="HD167" s="385"/>
      <c r="HE167" s="385"/>
      <c r="HF167" s="385"/>
      <c r="HG167" s="385"/>
      <c r="HH167" s="385"/>
      <c r="HI167" s="385"/>
      <c r="HJ167" s="385"/>
      <c r="HK167" s="385"/>
      <c r="HL167" s="385"/>
      <c r="HM167" s="385"/>
      <c r="HN167" s="385"/>
      <c r="HO167" s="385"/>
      <c r="HP167" s="385"/>
      <c r="HQ167" s="385"/>
      <c r="HR167" s="385"/>
      <c r="HS167" s="385"/>
      <c r="HT167" s="385"/>
      <c r="HU167" s="385"/>
      <c r="HV167" s="385"/>
      <c r="HW167" s="385"/>
      <c r="HX167" s="385"/>
      <c r="HY167" s="385"/>
      <c r="HZ167" s="385"/>
      <c r="IA167" s="385"/>
      <c r="IB167" s="385"/>
      <c r="IC167" s="385"/>
      <c r="ID167" s="385"/>
      <c r="IE167" s="385"/>
      <c r="IF167" s="385"/>
      <c r="IG167" s="385"/>
      <c r="IH167" s="385"/>
      <c r="II167" s="385"/>
      <c r="IJ167" s="385"/>
      <c r="IK167" s="385"/>
      <c r="IL167" s="385"/>
      <c r="IM167" s="385"/>
      <c r="IN167" s="385"/>
      <c r="IO167" s="385"/>
      <c r="IP167" s="385"/>
      <c r="IQ167" s="385"/>
      <c r="IR167" s="385"/>
      <c r="IS167" s="385"/>
      <c r="IT167" s="385"/>
      <c r="IU167" s="385"/>
    </row>
    <row r="168" spans="1:255" s="305" customFormat="1" ht="151.5" hidden="1" customHeight="1" outlineLevel="2">
      <c r="A168" s="178"/>
      <c r="B168" s="4"/>
      <c r="C168" s="337" t="s">
        <v>922</v>
      </c>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c r="BB168" s="379"/>
      <c r="BC168" s="379"/>
      <c r="BD168" s="379"/>
      <c r="BE168" s="379"/>
      <c r="BF168" s="379"/>
      <c r="BG168" s="379"/>
      <c r="BH168" s="379"/>
      <c r="BI168" s="379"/>
      <c r="BJ168" s="379"/>
      <c r="BK168" s="379"/>
      <c r="BL168" s="379"/>
      <c r="BM168" s="379"/>
      <c r="BN168" s="379"/>
      <c r="BO168" s="379"/>
      <c r="BP168" s="379"/>
      <c r="BQ168" s="379"/>
      <c r="BR168" s="379"/>
      <c r="BS168" s="379"/>
      <c r="BT168" s="379"/>
      <c r="BU168" s="379"/>
      <c r="BV168" s="379"/>
      <c r="BW168" s="379"/>
      <c r="BX168" s="379"/>
      <c r="BY168" s="379"/>
      <c r="BZ168" s="379"/>
      <c r="CA168" s="379"/>
      <c r="CB168" s="379"/>
      <c r="CC168" s="379"/>
      <c r="CD168" s="379"/>
      <c r="CE168" s="379"/>
      <c r="CF168" s="379"/>
      <c r="CG168" s="379"/>
      <c r="CH168" s="379"/>
      <c r="CI168" s="379"/>
      <c r="CJ168" s="379"/>
      <c r="CK168" s="379"/>
      <c r="CL168" s="379"/>
      <c r="CM168" s="379"/>
      <c r="CN168" s="379"/>
      <c r="CO168" s="379"/>
      <c r="CP168" s="379"/>
      <c r="CQ168" s="379"/>
      <c r="CR168" s="379"/>
      <c r="CS168" s="379"/>
      <c r="CT168" s="379"/>
      <c r="CU168" s="379"/>
      <c r="CV168" s="379"/>
      <c r="CW168" s="379"/>
      <c r="CX168" s="379"/>
      <c r="CY168" s="379"/>
      <c r="CZ168" s="379"/>
      <c r="DA168" s="379"/>
      <c r="DB168" s="379"/>
      <c r="DC168" s="379"/>
      <c r="DD168" s="379"/>
      <c r="DE168" s="379"/>
      <c r="DF168" s="379"/>
      <c r="DG168" s="379"/>
      <c r="DH168" s="379"/>
      <c r="DI168" s="379"/>
      <c r="DJ168" s="379"/>
      <c r="DK168" s="379"/>
      <c r="DL168" s="379"/>
      <c r="DM168" s="379"/>
      <c r="DN168" s="379"/>
      <c r="DO168" s="379"/>
      <c r="DP168" s="379"/>
      <c r="DQ168" s="379"/>
      <c r="DR168" s="379"/>
      <c r="DS168" s="379"/>
      <c r="DT168" s="379"/>
      <c r="DU168" s="379"/>
      <c r="DV168" s="379"/>
      <c r="DW168" s="379"/>
      <c r="DX168" s="379"/>
      <c r="DY168" s="379"/>
      <c r="DZ168" s="379"/>
      <c r="EA168" s="379"/>
      <c r="EB168" s="379"/>
      <c r="EC168" s="379"/>
      <c r="ED168" s="379"/>
      <c r="EE168" s="379"/>
      <c r="EF168" s="379"/>
      <c r="EG168" s="379"/>
      <c r="EH168" s="379"/>
      <c r="EI168" s="379"/>
      <c r="EJ168" s="379"/>
      <c r="EK168" s="379"/>
      <c r="EL168" s="379"/>
      <c r="EM168" s="379"/>
      <c r="EN168" s="379"/>
      <c r="EO168" s="379"/>
      <c r="EP168" s="379"/>
      <c r="EQ168" s="379"/>
      <c r="ER168" s="379"/>
      <c r="ES168" s="379"/>
      <c r="ET168" s="379"/>
      <c r="EU168" s="379"/>
      <c r="EV168" s="379"/>
      <c r="EW168" s="379"/>
      <c r="EX168" s="379"/>
      <c r="EY168" s="379"/>
      <c r="EZ168" s="379"/>
      <c r="FA168" s="379"/>
      <c r="FB168" s="379"/>
      <c r="FC168" s="379"/>
      <c r="FD168" s="379"/>
      <c r="FE168" s="379"/>
      <c r="FF168" s="379"/>
      <c r="FG168" s="379"/>
      <c r="FH168" s="379"/>
      <c r="FI168" s="379"/>
      <c r="FJ168" s="379"/>
      <c r="FK168" s="379"/>
      <c r="FL168" s="379"/>
      <c r="FM168" s="379"/>
      <c r="FN168" s="379"/>
      <c r="FO168" s="379"/>
      <c r="FP168" s="379"/>
      <c r="FQ168" s="379"/>
      <c r="FR168" s="379"/>
      <c r="FS168" s="379"/>
      <c r="FT168" s="379"/>
      <c r="FU168" s="379"/>
      <c r="FV168" s="379"/>
      <c r="FW168" s="379"/>
      <c r="FX168" s="379"/>
      <c r="FY168" s="379"/>
      <c r="FZ168" s="379"/>
      <c r="GA168" s="379"/>
      <c r="GB168" s="379"/>
      <c r="GC168" s="379"/>
      <c r="GD168" s="379"/>
      <c r="GE168" s="379"/>
      <c r="GF168" s="379"/>
      <c r="GG168" s="379"/>
      <c r="GH168" s="379"/>
      <c r="GI168" s="379"/>
      <c r="GJ168" s="379"/>
      <c r="GK168" s="379"/>
      <c r="GL168" s="379"/>
      <c r="GM168" s="379"/>
      <c r="GN168" s="379"/>
      <c r="GO168" s="379"/>
      <c r="GP168" s="379"/>
      <c r="GQ168" s="379"/>
      <c r="GR168" s="379"/>
      <c r="GS168" s="379"/>
      <c r="GT168" s="379"/>
      <c r="GU168" s="379"/>
      <c r="GV168" s="379"/>
      <c r="GW168" s="379"/>
      <c r="GX168" s="379"/>
      <c r="GY168" s="379"/>
      <c r="GZ168" s="379"/>
      <c r="HA168" s="379"/>
      <c r="HB168" s="379"/>
      <c r="HC168" s="379"/>
      <c r="HD168" s="379"/>
      <c r="HE168" s="379"/>
      <c r="HF168" s="379"/>
      <c r="HG168" s="379"/>
      <c r="HH168" s="379"/>
      <c r="HI168" s="379"/>
      <c r="HJ168" s="379"/>
      <c r="HK168" s="379"/>
      <c r="HL168" s="379"/>
      <c r="HM168" s="379"/>
      <c r="HN168" s="379"/>
      <c r="HO168" s="379"/>
      <c r="HP168" s="379"/>
      <c r="HQ168" s="379"/>
      <c r="HR168" s="379"/>
      <c r="HS168" s="379"/>
      <c r="HT168" s="379"/>
      <c r="HU168" s="379"/>
      <c r="HV168" s="379"/>
      <c r="HW168" s="379"/>
      <c r="HX168" s="379"/>
      <c r="HY168" s="379"/>
      <c r="HZ168" s="379"/>
      <c r="IA168" s="379"/>
      <c r="IB168" s="379"/>
      <c r="IC168" s="379"/>
      <c r="ID168" s="379"/>
      <c r="IE168" s="379"/>
      <c r="IF168" s="379"/>
      <c r="IG168" s="379"/>
      <c r="IH168" s="379"/>
      <c r="II168" s="379"/>
      <c r="IJ168" s="379"/>
      <c r="IK168" s="379"/>
      <c r="IL168" s="379"/>
      <c r="IM168" s="379"/>
      <c r="IN168" s="379"/>
      <c r="IO168" s="379"/>
      <c r="IP168" s="379"/>
      <c r="IQ168" s="379"/>
      <c r="IR168" s="379"/>
      <c r="IS168" s="379"/>
      <c r="IT168" s="379"/>
      <c r="IU168" s="379"/>
    </row>
    <row r="169" spans="1:255" s="305"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c r="BB169" s="379"/>
      <c r="BC169" s="379"/>
      <c r="BD169" s="379"/>
      <c r="BE169" s="379"/>
      <c r="BF169" s="379"/>
      <c r="BG169" s="379"/>
      <c r="BH169" s="379"/>
      <c r="BI169" s="379"/>
      <c r="BJ169" s="379"/>
      <c r="BK169" s="379"/>
      <c r="BL169" s="379"/>
      <c r="BM169" s="379"/>
      <c r="BN169" s="379"/>
      <c r="BO169" s="379"/>
      <c r="BP169" s="379"/>
      <c r="BQ169" s="379"/>
      <c r="BR169" s="379"/>
      <c r="BS169" s="379"/>
      <c r="BT169" s="379"/>
      <c r="BU169" s="379"/>
      <c r="BV169" s="379"/>
      <c r="BW169" s="379"/>
      <c r="BX169" s="379"/>
      <c r="BY169" s="379"/>
      <c r="BZ169" s="379"/>
      <c r="CA169" s="379"/>
      <c r="CB169" s="379"/>
      <c r="CC169" s="379"/>
      <c r="CD169" s="379"/>
      <c r="CE169" s="379"/>
      <c r="CF169" s="379"/>
      <c r="CG169" s="379"/>
      <c r="CH169" s="379"/>
      <c r="CI169" s="379"/>
      <c r="CJ169" s="379"/>
      <c r="CK169" s="379"/>
      <c r="CL169" s="379"/>
      <c r="CM169" s="379"/>
      <c r="CN169" s="379"/>
      <c r="CO169" s="379"/>
      <c r="CP169" s="379"/>
      <c r="CQ169" s="379"/>
      <c r="CR169" s="379"/>
      <c r="CS169" s="379"/>
      <c r="CT169" s="379"/>
      <c r="CU169" s="379"/>
      <c r="CV169" s="379"/>
      <c r="CW169" s="379"/>
      <c r="CX169" s="379"/>
      <c r="CY169" s="379"/>
      <c r="CZ169" s="379"/>
      <c r="DA169" s="379"/>
      <c r="DB169" s="379"/>
      <c r="DC169" s="379"/>
      <c r="DD169" s="379"/>
      <c r="DE169" s="379"/>
      <c r="DF169" s="379"/>
      <c r="DG169" s="379"/>
      <c r="DH169" s="379"/>
      <c r="DI169" s="379"/>
      <c r="DJ169" s="379"/>
      <c r="DK169" s="379"/>
      <c r="DL169" s="379"/>
      <c r="DM169" s="379"/>
      <c r="DN169" s="379"/>
      <c r="DO169" s="379"/>
      <c r="DP169" s="379"/>
      <c r="DQ169" s="379"/>
      <c r="DR169" s="379"/>
      <c r="DS169" s="379"/>
      <c r="DT169" s="379"/>
      <c r="DU169" s="379"/>
      <c r="DV169" s="379"/>
      <c r="DW169" s="379"/>
      <c r="DX169" s="379"/>
      <c r="DY169" s="379"/>
      <c r="DZ169" s="379"/>
      <c r="EA169" s="379"/>
      <c r="EB169" s="379"/>
      <c r="EC169" s="379"/>
      <c r="ED169" s="379"/>
      <c r="EE169" s="379"/>
      <c r="EF169" s="379"/>
      <c r="EG169" s="379"/>
      <c r="EH169" s="379"/>
      <c r="EI169" s="379"/>
      <c r="EJ169" s="379"/>
      <c r="EK169" s="379"/>
      <c r="EL169" s="379"/>
      <c r="EM169" s="379"/>
      <c r="EN169" s="379"/>
      <c r="EO169" s="379"/>
      <c r="EP169" s="379"/>
      <c r="EQ169" s="379"/>
      <c r="ER169" s="379"/>
      <c r="ES169" s="379"/>
      <c r="ET169" s="379"/>
      <c r="EU169" s="379"/>
      <c r="EV169" s="379"/>
      <c r="EW169" s="379"/>
      <c r="EX169" s="379"/>
      <c r="EY169" s="379"/>
      <c r="EZ169" s="379"/>
      <c r="FA169" s="379"/>
      <c r="FB169" s="379"/>
      <c r="FC169" s="379"/>
      <c r="FD169" s="379"/>
      <c r="FE169" s="379"/>
      <c r="FF169" s="379"/>
      <c r="FG169" s="379"/>
      <c r="FH169" s="379"/>
      <c r="FI169" s="379"/>
      <c r="FJ169" s="379"/>
      <c r="FK169" s="379"/>
      <c r="FL169" s="379"/>
      <c r="FM169" s="379"/>
      <c r="FN169" s="379"/>
      <c r="FO169" s="379"/>
      <c r="FP169" s="379"/>
      <c r="FQ169" s="379"/>
      <c r="FR169" s="379"/>
      <c r="FS169" s="379"/>
      <c r="FT169" s="379"/>
      <c r="FU169" s="379"/>
      <c r="FV169" s="379"/>
      <c r="FW169" s="379"/>
      <c r="FX169" s="379"/>
      <c r="FY169" s="379"/>
      <c r="FZ169" s="379"/>
      <c r="GA169" s="379"/>
      <c r="GB169" s="379"/>
      <c r="GC169" s="379"/>
      <c r="GD169" s="379"/>
      <c r="GE169" s="379"/>
      <c r="GF169" s="379"/>
      <c r="GG169" s="379"/>
      <c r="GH169" s="379"/>
      <c r="GI169" s="379"/>
      <c r="GJ169" s="379"/>
      <c r="GK169" s="379"/>
      <c r="GL169" s="379"/>
      <c r="GM169" s="379"/>
      <c r="GN169" s="379"/>
      <c r="GO169" s="379"/>
      <c r="GP169" s="379"/>
      <c r="GQ169" s="379"/>
      <c r="GR169" s="379"/>
      <c r="GS169" s="379"/>
      <c r="GT169" s="379"/>
      <c r="GU169" s="379"/>
      <c r="GV169" s="379"/>
      <c r="GW169" s="379"/>
      <c r="GX169" s="379"/>
      <c r="GY169" s="379"/>
      <c r="GZ169" s="379"/>
      <c r="HA169" s="379"/>
      <c r="HB169" s="379"/>
      <c r="HC169" s="379"/>
      <c r="HD169" s="379"/>
      <c r="HE169" s="379"/>
      <c r="HF169" s="379"/>
      <c r="HG169" s="379"/>
      <c r="HH169" s="379"/>
      <c r="HI169" s="379"/>
      <c r="HJ169" s="379"/>
      <c r="HK169" s="379"/>
      <c r="HL169" s="379"/>
      <c r="HM169" s="379"/>
      <c r="HN169" s="379"/>
      <c r="HO169" s="379"/>
      <c r="HP169" s="379"/>
      <c r="HQ169" s="379"/>
      <c r="HR169" s="379"/>
      <c r="HS169" s="379"/>
      <c r="HT169" s="379"/>
      <c r="HU169" s="379"/>
      <c r="HV169" s="379"/>
      <c r="HW169" s="379"/>
      <c r="HX169" s="379"/>
      <c r="HY169" s="379"/>
      <c r="HZ169" s="379"/>
      <c r="IA169" s="379"/>
      <c r="IB169" s="379"/>
      <c r="IC169" s="379"/>
      <c r="ID169" s="379"/>
      <c r="IE169" s="379"/>
      <c r="IF169" s="379"/>
      <c r="IG169" s="379"/>
      <c r="IH169" s="379"/>
      <c r="II169" s="379"/>
      <c r="IJ169" s="379"/>
      <c r="IK169" s="379"/>
      <c r="IL169" s="379"/>
      <c r="IM169" s="379"/>
      <c r="IN169" s="379"/>
      <c r="IO169" s="379"/>
      <c r="IP169" s="379"/>
      <c r="IQ169" s="379"/>
      <c r="IR169" s="379"/>
      <c r="IS169" s="379"/>
      <c r="IT169" s="379"/>
      <c r="IU169" s="379"/>
    </row>
    <row r="170" spans="1:255" s="305"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c r="BB170" s="379"/>
      <c r="BC170" s="379"/>
      <c r="BD170" s="379"/>
      <c r="BE170" s="379"/>
      <c r="BF170" s="379"/>
      <c r="BG170" s="379"/>
      <c r="BH170" s="379"/>
      <c r="BI170" s="379"/>
      <c r="BJ170" s="379"/>
      <c r="BK170" s="379"/>
      <c r="BL170" s="379"/>
      <c r="BM170" s="379"/>
      <c r="BN170" s="379"/>
      <c r="BO170" s="379"/>
      <c r="BP170" s="379"/>
      <c r="BQ170" s="379"/>
      <c r="BR170" s="379"/>
      <c r="BS170" s="379"/>
      <c r="BT170" s="379"/>
      <c r="BU170" s="379"/>
      <c r="BV170" s="379"/>
      <c r="BW170" s="379"/>
      <c r="BX170" s="379"/>
      <c r="BY170" s="379"/>
      <c r="BZ170" s="379"/>
      <c r="CA170" s="379"/>
      <c r="CB170" s="379"/>
      <c r="CC170" s="379"/>
      <c r="CD170" s="379"/>
      <c r="CE170" s="379"/>
      <c r="CF170" s="379"/>
      <c r="CG170" s="379"/>
      <c r="CH170" s="379"/>
      <c r="CI170" s="379"/>
      <c r="CJ170" s="379"/>
      <c r="CK170" s="379"/>
      <c r="CL170" s="379"/>
      <c r="CM170" s="379"/>
      <c r="CN170" s="379"/>
      <c r="CO170" s="379"/>
      <c r="CP170" s="379"/>
      <c r="CQ170" s="379"/>
      <c r="CR170" s="379"/>
      <c r="CS170" s="379"/>
      <c r="CT170" s="379"/>
      <c r="CU170" s="379"/>
      <c r="CV170" s="379"/>
      <c r="CW170" s="379"/>
      <c r="CX170" s="379"/>
      <c r="CY170" s="379"/>
      <c r="CZ170" s="379"/>
      <c r="DA170" s="379"/>
      <c r="DB170" s="379"/>
      <c r="DC170" s="379"/>
      <c r="DD170" s="379"/>
      <c r="DE170" s="379"/>
      <c r="DF170" s="379"/>
      <c r="DG170" s="379"/>
      <c r="DH170" s="379"/>
      <c r="DI170" s="379"/>
      <c r="DJ170" s="379"/>
      <c r="DK170" s="379"/>
      <c r="DL170" s="379"/>
      <c r="DM170" s="379"/>
      <c r="DN170" s="379"/>
      <c r="DO170" s="379"/>
      <c r="DP170" s="379"/>
      <c r="DQ170" s="379"/>
      <c r="DR170" s="379"/>
      <c r="DS170" s="379"/>
      <c r="DT170" s="379"/>
      <c r="DU170" s="379"/>
      <c r="DV170" s="379"/>
      <c r="DW170" s="379"/>
      <c r="DX170" s="379"/>
      <c r="DY170" s="379"/>
      <c r="DZ170" s="379"/>
      <c r="EA170" s="379"/>
      <c r="EB170" s="379"/>
      <c r="EC170" s="379"/>
      <c r="ED170" s="379"/>
      <c r="EE170" s="379"/>
      <c r="EF170" s="379"/>
      <c r="EG170" s="379"/>
      <c r="EH170" s="379"/>
      <c r="EI170" s="379"/>
      <c r="EJ170" s="379"/>
      <c r="EK170" s="379"/>
      <c r="EL170" s="379"/>
      <c r="EM170" s="379"/>
      <c r="EN170" s="379"/>
      <c r="EO170" s="379"/>
      <c r="EP170" s="379"/>
      <c r="EQ170" s="379"/>
      <c r="ER170" s="379"/>
      <c r="ES170" s="379"/>
      <c r="ET170" s="379"/>
      <c r="EU170" s="379"/>
      <c r="EV170" s="379"/>
      <c r="EW170" s="379"/>
      <c r="EX170" s="379"/>
      <c r="EY170" s="379"/>
      <c r="EZ170" s="379"/>
      <c r="FA170" s="379"/>
      <c r="FB170" s="379"/>
      <c r="FC170" s="379"/>
      <c r="FD170" s="379"/>
      <c r="FE170" s="379"/>
      <c r="FF170" s="379"/>
      <c r="FG170" s="379"/>
      <c r="FH170" s="379"/>
      <c r="FI170" s="379"/>
      <c r="FJ170" s="379"/>
      <c r="FK170" s="379"/>
      <c r="FL170" s="379"/>
      <c r="FM170" s="379"/>
      <c r="FN170" s="379"/>
      <c r="FO170" s="379"/>
      <c r="FP170" s="379"/>
      <c r="FQ170" s="379"/>
      <c r="FR170" s="379"/>
      <c r="FS170" s="379"/>
      <c r="FT170" s="379"/>
      <c r="FU170" s="379"/>
      <c r="FV170" s="379"/>
      <c r="FW170" s="379"/>
      <c r="FX170" s="379"/>
      <c r="FY170" s="379"/>
      <c r="FZ170" s="379"/>
      <c r="GA170" s="379"/>
      <c r="GB170" s="379"/>
      <c r="GC170" s="379"/>
      <c r="GD170" s="379"/>
      <c r="GE170" s="379"/>
      <c r="GF170" s="379"/>
      <c r="GG170" s="379"/>
      <c r="GH170" s="379"/>
      <c r="GI170" s="379"/>
      <c r="GJ170" s="379"/>
      <c r="GK170" s="379"/>
      <c r="GL170" s="379"/>
      <c r="GM170" s="379"/>
      <c r="GN170" s="379"/>
      <c r="GO170" s="379"/>
      <c r="GP170" s="379"/>
      <c r="GQ170" s="379"/>
      <c r="GR170" s="379"/>
      <c r="GS170" s="379"/>
      <c r="GT170" s="379"/>
      <c r="GU170" s="379"/>
      <c r="GV170" s="379"/>
      <c r="GW170" s="379"/>
      <c r="GX170" s="379"/>
      <c r="GY170" s="379"/>
      <c r="GZ170" s="379"/>
      <c r="HA170" s="379"/>
      <c r="HB170" s="379"/>
      <c r="HC170" s="379"/>
      <c r="HD170" s="379"/>
      <c r="HE170" s="379"/>
      <c r="HF170" s="379"/>
      <c r="HG170" s="379"/>
      <c r="HH170" s="379"/>
      <c r="HI170" s="379"/>
      <c r="HJ170" s="379"/>
      <c r="HK170" s="379"/>
      <c r="HL170" s="379"/>
      <c r="HM170" s="379"/>
      <c r="HN170" s="379"/>
      <c r="HO170" s="379"/>
      <c r="HP170" s="379"/>
      <c r="HQ170" s="379"/>
      <c r="HR170" s="379"/>
      <c r="HS170" s="379"/>
      <c r="HT170" s="379"/>
      <c r="HU170" s="379"/>
      <c r="HV170" s="379"/>
      <c r="HW170" s="379"/>
      <c r="HX170" s="379"/>
      <c r="HY170" s="379"/>
      <c r="HZ170" s="379"/>
      <c r="IA170" s="379"/>
      <c r="IB170" s="379"/>
      <c r="IC170" s="379"/>
      <c r="ID170" s="379"/>
      <c r="IE170" s="379"/>
      <c r="IF170" s="379"/>
      <c r="IG170" s="379"/>
      <c r="IH170" s="379"/>
      <c r="II170" s="379"/>
      <c r="IJ170" s="379"/>
      <c r="IK170" s="379"/>
      <c r="IL170" s="379"/>
      <c r="IM170" s="379"/>
      <c r="IN170" s="379"/>
      <c r="IO170" s="379"/>
      <c r="IP170" s="379"/>
      <c r="IQ170" s="379"/>
      <c r="IR170" s="379"/>
      <c r="IS170" s="379"/>
      <c r="IT170" s="379"/>
      <c r="IU170" s="379"/>
    </row>
    <row r="171" spans="1:255" s="305"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c r="BB171" s="379"/>
      <c r="BC171" s="379"/>
      <c r="BD171" s="379"/>
      <c r="BE171" s="379"/>
      <c r="BF171" s="379"/>
      <c r="BG171" s="379"/>
      <c r="BH171" s="379"/>
      <c r="BI171" s="379"/>
      <c r="BJ171" s="379"/>
      <c r="BK171" s="379"/>
      <c r="BL171" s="379"/>
      <c r="BM171" s="379"/>
      <c r="BN171" s="379"/>
      <c r="BO171" s="379"/>
      <c r="BP171" s="379"/>
      <c r="BQ171" s="379"/>
      <c r="BR171" s="379"/>
      <c r="BS171" s="379"/>
      <c r="BT171" s="379"/>
      <c r="BU171" s="379"/>
      <c r="BV171" s="379"/>
      <c r="BW171" s="379"/>
      <c r="BX171" s="379"/>
      <c r="BY171" s="379"/>
      <c r="BZ171" s="379"/>
      <c r="CA171" s="379"/>
      <c r="CB171" s="379"/>
      <c r="CC171" s="379"/>
      <c r="CD171" s="379"/>
      <c r="CE171" s="379"/>
      <c r="CF171" s="379"/>
      <c r="CG171" s="379"/>
      <c r="CH171" s="379"/>
      <c r="CI171" s="379"/>
      <c r="CJ171" s="379"/>
      <c r="CK171" s="379"/>
      <c r="CL171" s="379"/>
      <c r="CM171" s="379"/>
      <c r="CN171" s="379"/>
      <c r="CO171" s="379"/>
      <c r="CP171" s="379"/>
      <c r="CQ171" s="379"/>
      <c r="CR171" s="379"/>
      <c r="CS171" s="379"/>
      <c r="CT171" s="379"/>
      <c r="CU171" s="379"/>
      <c r="CV171" s="379"/>
      <c r="CW171" s="379"/>
      <c r="CX171" s="379"/>
      <c r="CY171" s="379"/>
      <c r="CZ171" s="379"/>
      <c r="DA171" s="379"/>
      <c r="DB171" s="379"/>
      <c r="DC171" s="379"/>
      <c r="DD171" s="379"/>
      <c r="DE171" s="379"/>
      <c r="DF171" s="379"/>
      <c r="DG171" s="379"/>
      <c r="DH171" s="379"/>
      <c r="DI171" s="379"/>
      <c r="DJ171" s="379"/>
      <c r="DK171" s="379"/>
      <c r="DL171" s="379"/>
      <c r="DM171" s="379"/>
      <c r="DN171" s="379"/>
      <c r="DO171" s="379"/>
      <c r="DP171" s="379"/>
      <c r="DQ171" s="379"/>
      <c r="DR171" s="379"/>
      <c r="DS171" s="379"/>
      <c r="DT171" s="379"/>
      <c r="DU171" s="379"/>
      <c r="DV171" s="379"/>
      <c r="DW171" s="379"/>
      <c r="DX171" s="379"/>
      <c r="DY171" s="379"/>
      <c r="DZ171" s="379"/>
      <c r="EA171" s="379"/>
      <c r="EB171" s="379"/>
      <c r="EC171" s="379"/>
      <c r="ED171" s="379"/>
      <c r="EE171" s="379"/>
      <c r="EF171" s="379"/>
      <c r="EG171" s="379"/>
      <c r="EH171" s="379"/>
      <c r="EI171" s="379"/>
      <c r="EJ171" s="379"/>
      <c r="EK171" s="379"/>
      <c r="EL171" s="379"/>
      <c r="EM171" s="379"/>
      <c r="EN171" s="379"/>
      <c r="EO171" s="379"/>
      <c r="EP171" s="379"/>
      <c r="EQ171" s="379"/>
      <c r="ER171" s="379"/>
      <c r="ES171" s="379"/>
      <c r="ET171" s="379"/>
      <c r="EU171" s="379"/>
      <c r="EV171" s="379"/>
      <c r="EW171" s="379"/>
      <c r="EX171" s="379"/>
      <c r="EY171" s="379"/>
      <c r="EZ171" s="379"/>
      <c r="FA171" s="379"/>
      <c r="FB171" s="379"/>
      <c r="FC171" s="379"/>
      <c r="FD171" s="379"/>
      <c r="FE171" s="379"/>
      <c r="FF171" s="379"/>
      <c r="FG171" s="379"/>
      <c r="FH171" s="379"/>
      <c r="FI171" s="379"/>
      <c r="FJ171" s="379"/>
      <c r="FK171" s="379"/>
      <c r="FL171" s="379"/>
      <c r="FM171" s="379"/>
      <c r="FN171" s="379"/>
      <c r="FO171" s="379"/>
      <c r="FP171" s="379"/>
      <c r="FQ171" s="379"/>
      <c r="FR171" s="379"/>
      <c r="FS171" s="379"/>
      <c r="FT171" s="379"/>
      <c r="FU171" s="379"/>
      <c r="FV171" s="379"/>
      <c r="FW171" s="379"/>
      <c r="FX171" s="379"/>
      <c r="FY171" s="379"/>
      <c r="FZ171" s="379"/>
      <c r="GA171" s="379"/>
      <c r="GB171" s="379"/>
      <c r="GC171" s="379"/>
      <c r="GD171" s="379"/>
      <c r="GE171" s="379"/>
      <c r="GF171" s="379"/>
      <c r="GG171" s="379"/>
      <c r="GH171" s="379"/>
      <c r="GI171" s="379"/>
      <c r="GJ171" s="379"/>
      <c r="GK171" s="379"/>
      <c r="GL171" s="379"/>
      <c r="GM171" s="379"/>
      <c r="GN171" s="379"/>
      <c r="GO171" s="379"/>
      <c r="GP171" s="379"/>
      <c r="GQ171" s="379"/>
      <c r="GR171" s="379"/>
      <c r="GS171" s="379"/>
      <c r="GT171" s="379"/>
      <c r="GU171" s="379"/>
      <c r="GV171" s="379"/>
      <c r="GW171" s="379"/>
      <c r="GX171" s="379"/>
      <c r="GY171" s="379"/>
      <c r="GZ171" s="379"/>
      <c r="HA171" s="379"/>
      <c r="HB171" s="379"/>
      <c r="HC171" s="379"/>
      <c r="HD171" s="379"/>
      <c r="HE171" s="379"/>
      <c r="HF171" s="379"/>
      <c r="HG171" s="379"/>
      <c r="HH171" s="379"/>
      <c r="HI171" s="379"/>
      <c r="HJ171" s="379"/>
      <c r="HK171" s="379"/>
      <c r="HL171" s="379"/>
      <c r="HM171" s="379"/>
      <c r="HN171" s="379"/>
      <c r="HO171" s="379"/>
      <c r="HP171" s="379"/>
      <c r="HQ171" s="379"/>
      <c r="HR171" s="379"/>
      <c r="HS171" s="379"/>
      <c r="HT171" s="379"/>
      <c r="HU171" s="379"/>
      <c r="HV171" s="379"/>
      <c r="HW171" s="379"/>
      <c r="HX171" s="379"/>
      <c r="HY171" s="379"/>
      <c r="HZ171" s="379"/>
      <c r="IA171" s="379"/>
      <c r="IB171" s="379"/>
      <c r="IC171" s="379"/>
      <c r="ID171" s="379"/>
      <c r="IE171" s="379"/>
      <c r="IF171" s="379"/>
      <c r="IG171" s="379"/>
      <c r="IH171" s="379"/>
      <c r="II171" s="379"/>
      <c r="IJ171" s="379"/>
      <c r="IK171" s="379"/>
      <c r="IL171" s="379"/>
      <c r="IM171" s="379"/>
      <c r="IN171" s="379"/>
      <c r="IO171" s="379"/>
      <c r="IP171" s="379"/>
      <c r="IQ171" s="379"/>
      <c r="IR171" s="379"/>
      <c r="IS171" s="379"/>
      <c r="IT171" s="379"/>
      <c r="IU171" s="379"/>
    </row>
    <row r="172" spans="1:255" s="305"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c r="BB172" s="379"/>
      <c r="BC172" s="379"/>
      <c r="BD172" s="379"/>
      <c r="BE172" s="379"/>
      <c r="BF172" s="379"/>
      <c r="BG172" s="379"/>
      <c r="BH172" s="379"/>
      <c r="BI172" s="379"/>
      <c r="BJ172" s="379"/>
      <c r="BK172" s="379"/>
      <c r="BL172" s="379"/>
      <c r="BM172" s="379"/>
      <c r="BN172" s="379"/>
      <c r="BO172" s="379"/>
      <c r="BP172" s="379"/>
      <c r="BQ172" s="379"/>
      <c r="BR172" s="379"/>
      <c r="BS172" s="379"/>
      <c r="BT172" s="379"/>
      <c r="BU172" s="379"/>
      <c r="BV172" s="379"/>
      <c r="BW172" s="379"/>
      <c r="BX172" s="379"/>
      <c r="BY172" s="379"/>
      <c r="BZ172" s="379"/>
      <c r="CA172" s="379"/>
      <c r="CB172" s="379"/>
      <c r="CC172" s="379"/>
      <c r="CD172" s="379"/>
      <c r="CE172" s="379"/>
      <c r="CF172" s="379"/>
      <c r="CG172" s="379"/>
      <c r="CH172" s="379"/>
      <c r="CI172" s="379"/>
      <c r="CJ172" s="379"/>
      <c r="CK172" s="379"/>
      <c r="CL172" s="379"/>
      <c r="CM172" s="379"/>
      <c r="CN172" s="379"/>
      <c r="CO172" s="379"/>
      <c r="CP172" s="379"/>
      <c r="CQ172" s="379"/>
      <c r="CR172" s="379"/>
      <c r="CS172" s="379"/>
      <c r="CT172" s="379"/>
      <c r="CU172" s="379"/>
      <c r="CV172" s="379"/>
      <c r="CW172" s="379"/>
      <c r="CX172" s="379"/>
      <c r="CY172" s="379"/>
      <c r="CZ172" s="379"/>
      <c r="DA172" s="379"/>
      <c r="DB172" s="379"/>
      <c r="DC172" s="379"/>
      <c r="DD172" s="379"/>
      <c r="DE172" s="379"/>
      <c r="DF172" s="379"/>
      <c r="DG172" s="379"/>
      <c r="DH172" s="379"/>
      <c r="DI172" s="379"/>
      <c r="DJ172" s="379"/>
      <c r="DK172" s="379"/>
      <c r="DL172" s="379"/>
      <c r="DM172" s="379"/>
      <c r="DN172" s="379"/>
      <c r="DO172" s="379"/>
      <c r="DP172" s="379"/>
      <c r="DQ172" s="379"/>
      <c r="DR172" s="379"/>
      <c r="DS172" s="379"/>
      <c r="DT172" s="379"/>
      <c r="DU172" s="379"/>
      <c r="DV172" s="379"/>
      <c r="DW172" s="379"/>
      <c r="DX172" s="379"/>
      <c r="DY172" s="379"/>
      <c r="DZ172" s="379"/>
      <c r="EA172" s="379"/>
      <c r="EB172" s="379"/>
      <c r="EC172" s="379"/>
      <c r="ED172" s="379"/>
      <c r="EE172" s="379"/>
      <c r="EF172" s="379"/>
      <c r="EG172" s="379"/>
      <c r="EH172" s="379"/>
      <c r="EI172" s="379"/>
      <c r="EJ172" s="379"/>
      <c r="EK172" s="379"/>
      <c r="EL172" s="379"/>
      <c r="EM172" s="379"/>
      <c r="EN172" s="379"/>
      <c r="EO172" s="379"/>
      <c r="EP172" s="379"/>
      <c r="EQ172" s="379"/>
      <c r="ER172" s="379"/>
      <c r="ES172" s="379"/>
      <c r="ET172" s="379"/>
      <c r="EU172" s="379"/>
      <c r="EV172" s="379"/>
      <c r="EW172" s="379"/>
      <c r="EX172" s="379"/>
      <c r="EY172" s="379"/>
      <c r="EZ172" s="379"/>
      <c r="FA172" s="379"/>
      <c r="FB172" s="379"/>
      <c r="FC172" s="379"/>
      <c r="FD172" s="379"/>
      <c r="FE172" s="379"/>
      <c r="FF172" s="379"/>
      <c r="FG172" s="379"/>
      <c r="FH172" s="379"/>
      <c r="FI172" s="379"/>
      <c r="FJ172" s="379"/>
      <c r="FK172" s="379"/>
      <c r="FL172" s="379"/>
      <c r="FM172" s="379"/>
      <c r="FN172" s="379"/>
      <c r="FO172" s="379"/>
      <c r="FP172" s="379"/>
      <c r="FQ172" s="379"/>
      <c r="FR172" s="379"/>
      <c r="FS172" s="379"/>
      <c r="FT172" s="379"/>
      <c r="FU172" s="379"/>
      <c r="FV172" s="379"/>
      <c r="FW172" s="379"/>
      <c r="FX172" s="379"/>
      <c r="FY172" s="379"/>
      <c r="FZ172" s="379"/>
      <c r="GA172" s="379"/>
      <c r="GB172" s="379"/>
      <c r="GC172" s="379"/>
      <c r="GD172" s="379"/>
      <c r="GE172" s="379"/>
      <c r="GF172" s="379"/>
      <c r="GG172" s="379"/>
      <c r="GH172" s="379"/>
      <c r="GI172" s="379"/>
      <c r="GJ172" s="379"/>
      <c r="GK172" s="379"/>
      <c r="GL172" s="379"/>
      <c r="GM172" s="379"/>
      <c r="GN172" s="379"/>
      <c r="GO172" s="379"/>
      <c r="GP172" s="379"/>
      <c r="GQ172" s="379"/>
      <c r="GR172" s="379"/>
      <c r="GS172" s="379"/>
      <c r="GT172" s="379"/>
      <c r="GU172" s="379"/>
      <c r="GV172" s="379"/>
      <c r="GW172" s="379"/>
      <c r="GX172" s="379"/>
      <c r="GY172" s="379"/>
      <c r="GZ172" s="379"/>
      <c r="HA172" s="379"/>
      <c r="HB172" s="379"/>
      <c r="HC172" s="379"/>
      <c r="HD172" s="379"/>
      <c r="HE172" s="379"/>
      <c r="HF172" s="379"/>
      <c r="HG172" s="379"/>
      <c r="HH172" s="379"/>
      <c r="HI172" s="379"/>
      <c r="HJ172" s="379"/>
      <c r="HK172" s="379"/>
      <c r="HL172" s="379"/>
      <c r="HM172" s="379"/>
      <c r="HN172" s="379"/>
      <c r="HO172" s="379"/>
      <c r="HP172" s="379"/>
      <c r="HQ172" s="379"/>
      <c r="HR172" s="379"/>
      <c r="HS172" s="379"/>
      <c r="HT172" s="379"/>
      <c r="HU172" s="379"/>
      <c r="HV172" s="379"/>
      <c r="HW172" s="379"/>
      <c r="HX172" s="379"/>
      <c r="HY172" s="379"/>
      <c r="HZ172" s="379"/>
      <c r="IA172" s="379"/>
      <c r="IB172" s="379"/>
      <c r="IC172" s="379"/>
      <c r="ID172" s="379"/>
      <c r="IE172" s="379"/>
      <c r="IF172" s="379"/>
      <c r="IG172" s="379"/>
      <c r="IH172" s="379"/>
      <c r="II172" s="379"/>
      <c r="IJ172" s="379"/>
      <c r="IK172" s="379"/>
      <c r="IL172" s="379"/>
      <c r="IM172" s="379"/>
      <c r="IN172" s="379"/>
      <c r="IO172" s="379"/>
      <c r="IP172" s="379"/>
      <c r="IQ172" s="379"/>
      <c r="IR172" s="379"/>
      <c r="IS172" s="379"/>
      <c r="IT172" s="379"/>
      <c r="IU172" s="379"/>
    </row>
    <row r="173" spans="1:255" s="305"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79"/>
      <c r="U173" s="379"/>
      <c r="V173" s="379"/>
      <c r="W173" s="379"/>
      <c r="X173" s="379"/>
      <c r="Y173" s="379"/>
      <c r="Z173" s="379"/>
      <c r="AA173" s="379"/>
      <c r="AB173" s="379"/>
      <c r="AC173" s="379"/>
      <c r="AD173" s="379"/>
      <c r="AE173" s="379"/>
      <c r="AF173" s="379"/>
      <c r="AG173" s="379"/>
      <c r="AH173" s="379"/>
      <c r="AI173" s="379"/>
      <c r="AJ173" s="379"/>
      <c r="AK173" s="379"/>
      <c r="AL173" s="379"/>
      <c r="AM173" s="379"/>
      <c r="AN173" s="379"/>
      <c r="AO173" s="379"/>
      <c r="AP173" s="379"/>
      <c r="AQ173" s="379"/>
      <c r="AR173" s="379"/>
      <c r="AS173" s="379"/>
      <c r="AT173" s="379"/>
      <c r="AU173" s="379"/>
      <c r="AV173" s="379"/>
      <c r="AW173" s="379"/>
      <c r="AX173" s="379"/>
      <c r="AY173" s="379"/>
      <c r="AZ173" s="379"/>
      <c r="BA173" s="379"/>
      <c r="BB173" s="379"/>
      <c r="BC173" s="379"/>
      <c r="BD173" s="379"/>
      <c r="BE173" s="379"/>
      <c r="BF173" s="379"/>
      <c r="BG173" s="379"/>
      <c r="BH173" s="379"/>
      <c r="BI173" s="379"/>
      <c r="BJ173" s="379"/>
      <c r="BK173" s="379"/>
      <c r="BL173" s="379"/>
      <c r="BM173" s="379"/>
      <c r="BN173" s="379"/>
      <c r="BO173" s="379"/>
      <c r="BP173" s="379"/>
      <c r="BQ173" s="379"/>
      <c r="BR173" s="379"/>
      <c r="BS173" s="379"/>
      <c r="BT173" s="379"/>
      <c r="BU173" s="379"/>
      <c r="BV173" s="379"/>
      <c r="BW173" s="379"/>
      <c r="BX173" s="379"/>
      <c r="BY173" s="379"/>
      <c r="BZ173" s="379"/>
      <c r="CA173" s="379"/>
      <c r="CB173" s="379"/>
      <c r="CC173" s="379"/>
      <c r="CD173" s="379"/>
      <c r="CE173" s="379"/>
      <c r="CF173" s="379"/>
      <c r="CG173" s="379"/>
      <c r="CH173" s="379"/>
      <c r="CI173" s="379"/>
      <c r="CJ173" s="379"/>
      <c r="CK173" s="379"/>
      <c r="CL173" s="379"/>
      <c r="CM173" s="379"/>
      <c r="CN173" s="379"/>
      <c r="CO173" s="379"/>
      <c r="CP173" s="379"/>
      <c r="CQ173" s="379"/>
      <c r="CR173" s="379"/>
      <c r="CS173" s="379"/>
      <c r="CT173" s="379"/>
      <c r="CU173" s="379"/>
      <c r="CV173" s="379"/>
      <c r="CW173" s="379"/>
      <c r="CX173" s="379"/>
      <c r="CY173" s="379"/>
      <c r="CZ173" s="379"/>
      <c r="DA173" s="379"/>
      <c r="DB173" s="379"/>
      <c r="DC173" s="379"/>
      <c r="DD173" s="379"/>
      <c r="DE173" s="379"/>
      <c r="DF173" s="379"/>
      <c r="DG173" s="379"/>
      <c r="DH173" s="379"/>
      <c r="DI173" s="379"/>
      <c r="DJ173" s="379"/>
      <c r="DK173" s="379"/>
      <c r="DL173" s="379"/>
      <c r="DM173" s="379"/>
      <c r="DN173" s="379"/>
      <c r="DO173" s="379"/>
      <c r="DP173" s="379"/>
      <c r="DQ173" s="379"/>
      <c r="DR173" s="379"/>
      <c r="DS173" s="379"/>
      <c r="DT173" s="379"/>
      <c r="DU173" s="379"/>
      <c r="DV173" s="379"/>
      <c r="DW173" s="379"/>
      <c r="DX173" s="379"/>
      <c r="DY173" s="379"/>
      <c r="DZ173" s="379"/>
      <c r="EA173" s="379"/>
      <c r="EB173" s="379"/>
      <c r="EC173" s="379"/>
      <c r="ED173" s="379"/>
      <c r="EE173" s="379"/>
      <c r="EF173" s="379"/>
      <c r="EG173" s="379"/>
      <c r="EH173" s="379"/>
      <c r="EI173" s="379"/>
      <c r="EJ173" s="379"/>
      <c r="EK173" s="379"/>
      <c r="EL173" s="379"/>
      <c r="EM173" s="379"/>
      <c r="EN173" s="379"/>
      <c r="EO173" s="379"/>
      <c r="EP173" s="379"/>
      <c r="EQ173" s="379"/>
      <c r="ER173" s="379"/>
      <c r="ES173" s="379"/>
      <c r="ET173" s="379"/>
      <c r="EU173" s="379"/>
      <c r="EV173" s="379"/>
      <c r="EW173" s="379"/>
      <c r="EX173" s="379"/>
      <c r="EY173" s="379"/>
      <c r="EZ173" s="379"/>
      <c r="FA173" s="379"/>
      <c r="FB173" s="379"/>
      <c r="FC173" s="379"/>
      <c r="FD173" s="379"/>
      <c r="FE173" s="379"/>
      <c r="FF173" s="379"/>
      <c r="FG173" s="379"/>
      <c r="FH173" s="379"/>
      <c r="FI173" s="379"/>
      <c r="FJ173" s="379"/>
      <c r="FK173" s="379"/>
      <c r="FL173" s="379"/>
      <c r="FM173" s="379"/>
      <c r="FN173" s="379"/>
      <c r="FO173" s="379"/>
      <c r="FP173" s="379"/>
      <c r="FQ173" s="379"/>
      <c r="FR173" s="379"/>
      <c r="FS173" s="379"/>
      <c r="FT173" s="379"/>
      <c r="FU173" s="379"/>
      <c r="FV173" s="379"/>
      <c r="FW173" s="379"/>
      <c r="FX173" s="379"/>
      <c r="FY173" s="379"/>
      <c r="FZ173" s="379"/>
      <c r="GA173" s="379"/>
      <c r="GB173" s="379"/>
      <c r="GC173" s="379"/>
      <c r="GD173" s="379"/>
      <c r="GE173" s="379"/>
      <c r="GF173" s="379"/>
      <c r="GG173" s="379"/>
      <c r="GH173" s="379"/>
      <c r="GI173" s="379"/>
      <c r="GJ173" s="379"/>
      <c r="GK173" s="379"/>
      <c r="GL173" s="379"/>
      <c r="GM173" s="379"/>
      <c r="GN173" s="379"/>
      <c r="GO173" s="379"/>
      <c r="GP173" s="379"/>
      <c r="GQ173" s="379"/>
      <c r="GR173" s="379"/>
      <c r="GS173" s="379"/>
      <c r="GT173" s="379"/>
      <c r="GU173" s="379"/>
      <c r="GV173" s="379"/>
      <c r="GW173" s="379"/>
      <c r="GX173" s="379"/>
      <c r="GY173" s="379"/>
      <c r="GZ173" s="379"/>
      <c r="HA173" s="379"/>
      <c r="HB173" s="379"/>
      <c r="HC173" s="379"/>
      <c r="HD173" s="379"/>
      <c r="HE173" s="379"/>
      <c r="HF173" s="379"/>
      <c r="HG173" s="379"/>
      <c r="HH173" s="379"/>
      <c r="HI173" s="379"/>
      <c r="HJ173" s="379"/>
      <c r="HK173" s="379"/>
      <c r="HL173" s="379"/>
      <c r="HM173" s="379"/>
      <c r="HN173" s="379"/>
      <c r="HO173" s="379"/>
      <c r="HP173" s="379"/>
      <c r="HQ173" s="379"/>
      <c r="HR173" s="379"/>
      <c r="HS173" s="379"/>
      <c r="HT173" s="379"/>
      <c r="HU173" s="379"/>
      <c r="HV173" s="379"/>
      <c r="HW173" s="379"/>
      <c r="HX173" s="379"/>
      <c r="HY173" s="379"/>
      <c r="HZ173" s="379"/>
      <c r="IA173" s="379"/>
      <c r="IB173" s="379"/>
      <c r="IC173" s="379"/>
      <c r="ID173" s="379"/>
      <c r="IE173" s="379"/>
      <c r="IF173" s="379"/>
      <c r="IG173" s="379"/>
      <c r="IH173" s="379"/>
      <c r="II173" s="379"/>
      <c r="IJ173" s="379"/>
      <c r="IK173" s="379"/>
      <c r="IL173" s="379"/>
      <c r="IM173" s="379"/>
      <c r="IN173" s="379"/>
      <c r="IO173" s="379"/>
      <c r="IP173" s="379"/>
      <c r="IQ173" s="379"/>
      <c r="IR173" s="379"/>
      <c r="IS173" s="379"/>
      <c r="IT173" s="379"/>
      <c r="IU173" s="379"/>
    </row>
    <row r="174" spans="1:255" s="305"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79"/>
      <c r="U174" s="379"/>
      <c r="V174" s="379"/>
      <c r="W174" s="379"/>
      <c r="X174" s="379"/>
      <c r="Y174" s="379"/>
      <c r="Z174" s="379"/>
      <c r="AA174" s="379"/>
      <c r="AB174" s="379"/>
      <c r="AC174" s="379"/>
      <c r="AD174" s="379"/>
      <c r="AE174" s="379"/>
      <c r="AF174" s="379"/>
      <c r="AG174" s="379"/>
      <c r="AH174" s="379"/>
      <c r="AI174" s="379"/>
      <c r="AJ174" s="379"/>
      <c r="AK174" s="379"/>
      <c r="AL174" s="379"/>
      <c r="AM174" s="379"/>
      <c r="AN174" s="379"/>
      <c r="AO174" s="379"/>
      <c r="AP174" s="379"/>
      <c r="AQ174" s="379"/>
      <c r="AR174" s="379"/>
      <c r="AS174" s="379"/>
      <c r="AT174" s="379"/>
      <c r="AU174" s="379"/>
      <c r="AV174" s="379"/>
      <c r="AW174" s="379"/>
      <c r="AX174" s="379"/>
      <c r="AY174" s="379"/>
      <c r="AZ174" s="379"/>
      <c r="BA174" s="379"/>
      <c r="BB174" s="379"/>
      <c r="BC174" s="379"/>
      <c r="BD174" s="379"/>
      <c r="BE174" s="379"/>
      <c r="BF174" s="379"/>
      <c r="BG174" s="379"/>
      <c r="BH174" s="379"/>
      <c r="BI174" s="379"/>
      <c r="BJ174" s="379"/>
      <c r="BK174" s="379"/>
      <c r="BL174" s="379"/>
      <c r="BM174" s="379"/>
      <c r="BN174" s="379"/>
      <c r="BO174" s="379"/>
      <c r="BP174" s="379"/>
      <c r="BQ174" s="379"/>
      <c r="BR174" s="379"/>
      <c r="BS174" s="379"/>
      <c r="BT174" s="379"/>
      <c r="BU174" s="379"/>
      <c r="BV174" s="379"/>
      <c r="BW174" s="379"/>
      <c r="BX174" s="379"/>
      <c r="BY174" s="379"/>
      <c r="BZ174" s="379"/>
      <c r="CA174" s="379"/>
      <c r="CB174" s="379"/>
      <c r="CC174" s="379"/>
      <c r="CD174" s="379"/>
      <c r="CE174" s="379"/>
      <c r="CF174" s="379"/>
      <c r="CG174" s="379"/>
      <c r="CH174" s="379"/>
      <c r="CI174" s="379"/>
      <c r="CJ174" s="379"/>
      <c r="CK174" s="379"/>
      <c r="CL174" s="379"/>
      <c r="CM174" s="379"/>
      <c r="CN174" s="379"/>
      <c r="CO174" s="379"/>
      <c r="CP174" s="379"/>
      <c r="CQ174" s="379"/>
      <c r="CR174" s="379"/>
      <c r="CS174" s="379"/>
      <c r="CT174" s="379"/>
      <c r="CU174" s="379"/>
      <c r="CV174" s="379"/>
      <c r="CW174" s="379"/>
      <c r="CX174" s="379"/>
      <c r="CY174" s="379"/>
      <c r="CZ174" s="379"/>
      <c r="DA174" s="379"/>
      <c r="DB174" s="379"/>
      <c r="DC174" s="379"/>
      <c r="DD174" s="379"/>
      <c r="DE174" s="379"/>
      <c r="DF174" s="379"/>
      <c r="DG174" s="379"/>
      <c r="DH174" s="379"/>
      <c r="DI174" s="379"/>
      <c r="DJ174" s="379"/>
      <c r="DK174" s="379"/>
      <c r="DL174" s="379"/>
      <c r="DM174" s="379"/>
      <c r="DN174" s="379"/>
      <c r="DO174" s="379"/>
      <c r="DP174" s="379"/>
      <c r="DQ174" s="379"/>
      <c r="DR174" s="379"/>
      <c r="DS174" s="379"/>
      <c r="DT174" s="379"/>
      <c r="DU174" s="379"/>
      <c r="DV174" s="379"/>
      <c r="DW174" s="379"/>
      <c r="DX174" s="379"/>
      <c r="DY174" s="379"/>
      <c r="DZ174" s="379"/>
      <c r="EA174" s="379"/>
      <c r="EB174" s="379"/>
      <c r="EC174" s="379"/>
      <c r="ED174" s="379"/>
      <c r="EE174" s="379"/>
      <c r="EF174" s="379"/>
      <c r="EG174" s="379"/>
      <c r="EH174" s="379"/>
      <c r="EI174" s="379"/>
      <c r="EJ174" s="379"/>
      <c r="EK174" s="379"/>
      <c r="EL174" s="379"/>
      <c r="EM174" s="379"/>
      <c r="EN174" s="379"/>
      <c r="EO174" s="379"/>
      <c r="EP174" s="379"/>
      <c r="EQ174" s="379"/>
      <c r="ER174" s="379"/>
      <c r="ES174" s="379"/>
      <c r="ET174" s="379"/>
      <c r="EU174" s="379"/>
      <c r="EV174" s="379"/>
      <c r="EW174" s="379"/>
      <c r="EX174" s="379"/>
      <c r="EY174" s="379"/>
      <c r="EZ174" s="379"/>
      <c r="FA174" s="379"/>
      <c r="FB174" s="379"/>
      <c r="FC174" s="379"/>
      <c r="FD174" s="379"/>
      <c r="FE174" s="379"/>
      <c r="FF174" s="379"/>
      <c r="FG174" s="379"/>
      <c r="FH174" s="379"/>
      <c r="FI174" s="379"/>
      <c r="FJ174" s="379"/>
      <c r="FK174" s="379"/>
      <c r="FL174" s="379"/>
      <c r="FM174" s="379"/>
      <c r="FN174" s="379"/>
      <c r="FO174" s="379"/>
      <c r="FP174" s="379"/>
      <c r="FQ174" s="379"/>
      <c r="FR174" s="379"/>
      <c r="FS174" s="379"/>
      <c r="FT174" s="379"/>
      <c r="FU174" s="379"/>
      <c r="FV174" s="379"/>
      <c r="FW174" s="379"/>
      <c r="FX174" s="379"/>
      <c r="FY174" s="379"/>
      <c r="FZ174" s="379"/>
      <c r="GA174" s="379"/>
      <c r="GB174" s="379"/>
      <c r="GC174" s="379"/>
      <c r="GD174" s="379"/>
      <c r="GE174" s="379"/>
      <c r="GF174" s="379"/>
      <c r="GG174" s="379"/>
      <c r="GH174" s="379"/>
      <c r="GI174" s="379"/>
      <c r="GJ174" s="379"/>
      <c r="GK174" s="379"/>
      <c r="GL174" s="379"/>
      <c r="GM174" s="379"/>
      <c r="GN174" s="379"/>
      <c r="GO174" s="379"/>
      <c r="GP174" s="379"/>
      <c r="GQ174" s="379"/>
      <c r="GR174" s="379"/>
      <c r="GS174" s="379"/>
      <c r="GT174" s="379"/>
      <c r="GU174" s="379"/>
      <c r="GV174" s="379"/>
      <c r="GW174" s="379"/>
      <c r="GX174" s="379"/>
      <c r="GY174" s="379"/>
      <c r="GZ174" s="379"/>
      <c r="HA174" s="379"/>
      <c r="HB174" s="379"/>
      <c r="HC174" s="379"/>
      <c r="HD174" s="379"/>
      <c r="HE174" s="379"/>
      <c r="HF174" s="379"/>
      <c r="HG174" s="379"/>
      <c r="HH174" s="379"/>
      <c r="HI174" s="379"/>
      <c r="HJ174" s="379"/>
      <c r="HK174" s="379"/>
      <c r="HL174" s="379"/>
      <c r="HM174" s="379"/>
      <c r="HN174" s="379"/>
      <c r="HO174" s="379"/>
      <c r="HP174" s="379"/>
      <c r="HQ174" s="379"/>
      <c r="HR174" s="379"/>
      <c r="HS174" s="379"/>
      <c r="HT174" s="379"/>
      <c r="HU174" s="379"/>
      <c r="HV174" s="379"/>
      <c r="HW174" s="379"/>
      <c r="HX174" s="379"/>
      <c r="HY174" s="379"/>
      <c r="HZ174" s="379"/>
      <c r="IA174" s="379"/>
      <c r="IB174" s="379"/>
      <c r="IC174" s="379"/>
      <c r="ID174" s="379"/>
      <c r="IE174" s="379"/>
      <c r="IF174" s="379"/>
      <c r="IG174" s="379"/>
      <c r="IH174" s="379"/>
      <c r="II174" s="379"/>
      <c r="IJ174" s="379"/>
      <c r="IK174" s="379"/>
      <c r="IL174" s="379"/>
      <c r="IM174" s="379"/>
      <c r="IN174" s="379"/>
      <c r="IO174" s="379"/>
      <c r="IP174" s="379"/>
      <c r="IQ174" s="379"/>
      <c r="IR174" s="379"/>
      <c r="IS174" s="379"/>
      <c r="IT174" s="379"/>
      <c r="IU174" s="379"/>
    </row>
    <row r="175" spans="1:255" s="305"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c r="BB175" s="379"/>
      <c r="BC175" s="379"/>
      <c r="BD175" s="379"/>
      <c r="BE175" s="379"/>
      <c r="BF175" s="379"/>
      <c r="BG175" s="379"/>
      <c r="BH175" s="379"/>
      <c r="BI175" s="379"/>
      <c r="BJ175" s="379"/>
      <c r="BK175" s="379"/>
      <c r="BL175" s="379"/>
      <c r="BM175" s="379"/>
      <c r="BN175" s="379"/>
      <c r="BO175" s="379"/>
      <c r="BP175" s="379"/>
      <c r="BQ175" s="379"/>
      <c r="BR175" s="379"/>
      <c r="BS175" s="379"/>
      <c r="BT175" s="379"/>
      <c r="BU175" s="379"/>
      <c r="BV175" s="379"/>
      <c r="BW175" s="379"/>
      <c r="BX175" s="379"/>
      <c r="BY175" s="379"/>
      <c r="BZ175" s="379"/>
      <c r="CA175" s="379"/>
      <c r="CB175" s="379"/>
      <c r="CC175" s="379"/>
      <c r="CD175" s="379"/>
      <c r="CE175" s="379"/>
      <c r="CF175" s="379"/>
      <c r="CG175" s="379"/>
      <c r="CH175" s="379"/>
      <c r="CI175" s="379"/>
      <c r="CJ175" s="379"/>
      <c r="CK175" s="379"/>
      <c r="CL175" s="379"/>
      <c r="CM175" s="379"/>
      <c r="CN175" s="379"/>
      <c r="CO175" s="379"/>
      <c r="CP175" s="379"/>
      <c r="CQ175" s="379"/>
      <c r="CR175" s="379"/>
      <c r="CS175" s="379"/>
      <c r="CT175" s="379"/>
      <c r="CU175" s="379"/>
      <c r="CV175" s="379"/>
      <c r="CW175" s="379"/>
      <c r="CX175" s="379"/>
      <c r="CY175" s="379"/>
      <c r="CZ175" s="379"/>
      <c r="DA175" s="379"/>
      <c r="DB175" s="379"/>
      <c r="DC175" s="379"/>
      <c r="DD175" s="379"/>
      <c r="DE175" s="379"/>
      <c r="DF175" s="379"/>
      <c r="DG175" s="379"/>
      <c r="DH175" s="379"/>
      <c r="DI175" s="379"/>
      <c r="DJ175" s="379"/>
      <c r="DK175" s="379"/>
      <c r="DL175" s="379"/>
      <c r="DM175" s="379"/>
      <c r="DN175" s="379"/>
      <c r="DO175" s="379"/>
      <c r="DP175" s="379"/>
      <c r="DQ175" s="379"/>
      <c r="DR175" s="379"/>
      <c r="DS175" s="379"/>
      <c r="DT175" s="379"/>
      <c r="DU175" s="379"/>
      <c r="DV175" s="379"/>
      <c r="DW175" s="379"/>
      <c r="DX175" s="379"/>
      <c r="DY175" s="379"/>
      <c r="DZ175" s="379"/>
      <c r="EA175" s="379"/>
      <c r="EB175" s="379"/>
      <c r="EC175" s="379"/>
      <c r="ED175" s="379"/>
      <c r="EE175" s="379"/>
      <c r="EF175" s="379"/>
      <c r="EG175" s="379"/>
      <c r="EH175" s="379"/>
      <c r="EI175" s="379"/>
      <c r="EJ175" s="379"/>
      <c r="EK175" s="379"/>
      <c r="EL175" s="379"/>
      <c r="EM175" s="379"/>
      <c r="EN175" s="379"/>
      <c r="EO175" s="379"/>
      <c r="EP175" s="379"/>
      <c r="EQ175" s="379"/>
      <c r="ER175" s="379"/>
      <c r="ES175" s="379"/>
      <c r="ET175" s="379"/>
      <c r="EU175" s="379"/>
      <c r="EV175" s="379"/>
      <c r="EW175" s="379"/>
      <c r="EX175" s="379"/>
      <c r="EY175" s="379"/>
      <c r="EZ175" s="379"/>
      <c r="FA175" s="379"/>
      <c r="FB175" s="379"/>
      <c r="FC175" s="379"/>
      <c r="FD175" s="379"/>
      <c r="FE175" s="379"/>
      <c r="FF175" s="379"/>
      <c r="FG175" s="379"/>
      <c r="FH175" s="379"/>
      <c r="FI175" s="379"/>
      <c r="FJ175" s="379"/>
      <c r="FK175" s="379"/>
      <c r="FL175" s="379"/>
      <c r="FM175" s="379"/>
      <c r="FN175" s="379"/>
      <c r="FO175" s="379"/>
      <c r="FP175" s="379"/>
      <c r="FQ175" s="379"/>
      <c r="FR175" s="379"/>
      <c r="FS175" s="379"/>
      <c r="FT175" s="379"/>
      <c r="FU175" s="379"/>
      <c r="FV175" s="379"/>
      <c r="FW175" s="379"/>
      <c r="FX175" s="379"/>
      <c r="FY175" s="379"/>
      <c r="FZ175" s="379"/>
      <c r="GA175" s="379"/>
      <c r="GB175" s="379"/>
      <c r="GC175" s="379"/>
      <c r="GD175" s="379"/>
      <c r="GE175" s="379"/>
      <c r="GF175" s="379"/>
      <c r="GG175" s="379"/>
      <c r="GH175" s="379"/>
      <c r="GI175" s="379"/>
      <c r="GJ175" s="379"/>
      <c r="GK175" s="379"/>
      <c r="GL175" s="379"/>
      <c r="GM175" s="379"/>
      <c r="GN175" s="379"/>
      <c r="GO175" s="379"/>
      <c r="GP175" s="379"/>
      <c r="GQ175" s="379"/>
      <c r="GR175" s="379"/>
      <c r="GS175" s="379"/>
      <c r="GT175" s="379"/>
      <c r="GU175" s="379"/>
      <c r="GV175" s="379"/>
      <c r="GW175" s="379"/>
      <c r="GX175" s="379"/>
      <c r="GY175" s="379"/>
      <c r="GZ175" s="379"/>
      <c r="HA175" s="379"/>
      <c r="HB175" s="379"/>
      <c r="HC175" s="379"/>
      <c r="HD175" s="379"/>
      <c r="HE175" s="379"/>
      <c r="HF175" s="379"/>
      <c r="HG175" s="379"/>
      <c r="HH175" s="379"/>
      <c r="HI175" s="379"/>
      <c r="HJ175" s="379"/>
      <c r="HK175" s="379"/>
      <c r="HL175" s="379"/>
      <c r="HM175" s="379"/>
      <c r="HN175" s="379"/>
      <c r="HO175" s="379"/>
      <c r="HP175" s="379"/>
      <c r="HQ175" s="379"/>
      <c r="HR175" s="379"/>
      <c r="HS175" s="379"/>
      <c r="HT175" s="379"/>
      <c r="HU175" s="379"/>
      <c r="HV175" s="379"/>
      <c r="HW175" s="379"/>
      <c r="HX175" s="379"/>
      <c r="HY175" s="379"/>
      <c r="HZ175" s="379"/>
      <c r="IA175" s="379"/>
      <c r="IB175" s="379"/>
      <c r="IC175" s="379"/>
      <c r="ID175" s="379"/>
      <c r="IE175" s="379"/>
      <c r="IF175" s="379"/>
      <c r="IG175" s="379"/>
      <c r="IH175" s="379"/>
      <c r="II175" s="379"/>
      <c r="IJ175" s="379"/>
      <c r="IK175" s="379"/>
      <c r="IL175" s="379"/>
      <c r="IM175" s="379"/>
      <c r="IN175" s="379"/>
      <c r="IO175" s="379"/>
      <c r="IP175" s="379"/>
      <c r="IQ175" s="379"/>
      <c r="IR175" s="379"/>
      <c r="IS175" s="379"/>
      <c r="IT175" s="379"/>
      <c r="IU175" s="379"/>
    </row>
    <row r="176" spans="1:255" s="305"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c r="BB176" s="379"/>
      <c r="BC176" s="379"/>
      <c r="BD176" s="379"/>
      <c r="BE176" s="379"/>
      <c r="BF176" s="379"/>
      <c r="BG176" s="379"/>
      <c r="BH176" s="379"/>
      <c r="BI176" s="379"/>
      <c r="BJ176" s="379"/>
      <c r="BK176" s="379"/>
      <c r="BL176" s="379"/>
      <c r="BM176" s="379"/>
      <c r="BN176" s="379"/>
      <c r="BO176" s="379"/>
      <c r="BP176" s="379"/>
      <c r="BQ176" s="379"/>
      <c r="BR176" s="379"/>
      <c r="BS176" s="379"/>
      <c r="BT176" s="379"/>
      <c r="BU176" s="379"/>
      <c r="BV176" s="379"/>
      <c r="BW176" s="379"/>
      <c r="BX176" s="379"/>
      <c r="BY176" s="379"/>
      <c r="BZ176" s="379"/>
      <c r="CA176" s="379"/>
      <c r="CB176" s="379"/>
      <c r="CC176" s="379"/>
      <c r="CD176" s="379"/>
      <c r="CE176" s="379"/>
      <c r="CF176" s="379"/>
      <c r="CG176" s="379"/>
      <c r="CH176" s="379"/>
      <c r="CI176" s="379"/>
      <c r="CJ176" s="379"/>
      <c r="CK176" s="379"/>
      <c r="CL176" s="379"/>
      <c r="CM176" s="379"/>
      <c r="CN176" s="379"/>
      <c r="CO176" s="379"/>
      <c r="CP176" s="379"/>
      <c r="CQ176" s="379"/>
      <c r="CR176" s="379"/>
      <c r="CS176" s="379"/>
      <c r="CT176" s="379"/>
      <c r="CU176" s="379"/>
      <c r="CV176" s="379"/>
      <c r="CW176" s="379"/>
      <c r="CX176" s="379"/>
      <c r="CY176" s="379"/>
      <c r="CZ176" s="379"/>
      <c r="DA176" s="379"/>
      <c r="DB176" s="379"/>
      <c r="DC176" s="379"/>
      <c r="DD176" s="379"/>
      <c r="DE176" s="379"/>
      <c r="DF176" s="379"/>
      <c r="DG176" s="379"/>
      <c r="DH176" s="379"/>
      <c r="DI176" s="379"/>
      <c r="DJ176" s="379"/>
      <c r="DK176" s="379"/>
      <c r="DL176" s="379"/>
      <c r="DM176" s="379"/>
      <c r="DN176" s="379"/>
      <c r="DO176" s="379"/>
      <c r="DP176" s="379"/>
      <c r="DQ176" s="379"/>
      <c r="DR176" s="379"/>
      <c r="DS176" s="379"/>
      <c r="DT176" s="379"/>
      <c r="DU176" s="379"/>
      <c r="DV176" s="379"/>
      <c r="DW176" s="379"/>
      <c r="DX176" s="379"/>
      <c r="DY176" s="379"/>
      <c r="DZ176" s="379"/>
      <c r="EA176" s="379"/>
      <c r="EB176" s="379"/>
      <c r="EC176" s="379"/>
      <c r="ED176" s="379"/>
      <c r="EE176" s="379"/>
      <c r="EF176" s="379"/>
      <c r="EG176" s="379"/>
      <c r="EH176" s="379"/>
      <c r="EI176" s="379"/>
      <c r="EJ176" s="379"/>
      <c r="EK176" s="379"/>
      <c r="EL176" s="379"/>
      <c r="EM176" s="379"/>
      <c r="EN176" s="379"/>
      <c r="EO176" s="379"/>
      <c r="EP176" s="379"/>
      <c r="EQ176" s="379"/>
      <c r="ER176" s="379"/>
      <c r="ES176" s="379"/>
      <c r="ET176" s="379"/>
      <c r="EU176" s="379"/>
      <c r="EV176" s="379"/>
      <c r="EW176" s="379"/>
      <c r="EX176" s="379"/>
      <c r="EY176" s="379"/>
      <c r="EZ176" s="379"/>
      <c r="FA176" s="379"/>
      <c r="FB176" s="379"/>
      <c r="FC176" s="379"/>
      <c r="FD176" s="379"/>
      <c r="FE176" s="379"/>
      <c r="FF176" s="379"/>
      <c r="FG176" s="379"/>
      <c r="FH176" s="379"/>
      <c r="FI176" s="379"/>
      <c r="FJ176" s="379"/>
      <c r="FK176" s="379"/>
      <c r="FL176" s="379"/>
      <c r="FM176" s="379"/>
      <c r="FN176" s="379"/>
      <c r="FO176" s="379"/>
      <c r="FP176" s="379"/>
      <c r="FQ176" s="379"/>
      <c r="FR176" s="379"/>
      <c r="FS176" s="379"/>
      <c r="FT176" s="379"/>
      <c r="FU176" s="379"/>
      <c r="FV176" s="379"/>
      <c r="FW176" s="379"/>
      <c r="FX176" s="379"/>
      <c r="FY176" s="379"/>
      <c r="FZ176" s="379"/>
      <c r="GA176" s="379"/>
      <c r="GB176" s="379"/>
      <c r="GC176" s="379"/>
      <c r="GD176" s="379"/>
      <c r="GE176" s="379"/>
      <c r="GF176" s="379"/>
      <c r="GG176" s="379"/>
      <c r="GH176" s="379"/>
      <c r="GI176" s="379"/>
      <c r="GJ176" s="379"/>
      <c r="GK176" s="379"/>
      <c r="GL176" s="379"/>
      <c r="GM176" s="379"/>
      <c r="GN176" s="379"/>
      <c r="GO176" s="379"/>
      <c r="GP176" s="379"/>
      <c r="GQ176" s="379"/>
      <c r="GR176" s="379"/>
      <c r="GS176" s="379"/>
      <c r="GT176" s="379"/>
      <c r="GU176" s="379"/>
      <c r="GV176" s="379"/>
      <c r="GW176" s="379"/>
      <c r="GX176" s="379"/>
      <c r="GY176" s="379"/>
      <c r="GZ176" s="379"/>
      <c r="HA176" s="379"/>
      <c r="HB176" s="379"/>
      <c r="HC176" s="379"/>
      <c r="HD176" s="379"/>
      <c r="HE176" s="379"/>
      <c r="HF176" s="379"/>
      <c r="HG176" s="379"/>
      <c r="HH176" s="379"/>
      <c r="HI176" s="379"/>
      <c r="HJ176" s="379"/>
      <c r="HK176" s="379"/>
      <c r="HL176" s="379"/>
      <c r="HM176" s="379"/>
      <c r="HN176" s="379"/>
      <c r="HO176" s="379"/>
      <c r="HP176" s="379"/>
      <c r="HQ176" s="379"/>
      <c r="HR176" s="379"/>
      <c r="HS176" s="379"/>
      <c r="HT176" s="379"/>
      <c r="HU176" s="379"/>
      <c r="HV176" s="379"/>
      <c r="HW176" s="379"/>
      <c r="HX176" s="379"/>
      <c r="HY176" s="379"/>
      <c r="HZ176" s="379"/>
      <c r="IA176" s="379"/>
      <c r="IB176" s="379"/>
      <c r="IC176" s="379"/>
      <c r="ID176" s="379"/>
      <c r="IE176" s="379"/>
      <c r="IF176" s="379"/>
      <c r="IG176" s="379"/>
      <c r="IH176" s="379"/>
      <c r="II176" s="379"/>
      <c r="IJ176" s="379"/>
      <c r="IK176" s="379"/>
      <c r="IL176" s="379"/>
      <c r="IM176" s="379"/>
      <c r="IN176" s="379"/>
      <c r="IO176" s="379"/>
      <c r="IP176" s="379"/>
      <c r="IQ176" s="379"/>
      <c r="IR176" s="379"/>
      <c r="IS176" s="379"/>
      <c r="IT176" s="379"/>
      <c r="IU176" s="379"/>
    </row>
    <row r="177" spans="1:255"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384"/>
      <c r="U177" s="384"/>
      <c r="V177" s="384"/>
      <c r="W177" s="384"/>
      <c r="X177" s="384"/>
      <c r="Y177" s="384"/>
      <c r="Z177" s="384"/>
      <c r="AA177" s="384"/>
      <c r="AB177" s="384"/>
      <c r="AC177" s="384"/>
      <c r="AD177" s="384"/>
      <c r="AE177" s="384"/>
      <c r="AF177" s="384"/>
      <c r="AG177" s="384"/>
      <c r="AH177" s="384"/>
      <c r="AI177" s="384"/>
      <c r="AJ177" s="384"/>
      <c r="AK177" s="384"/>
      <c r="AL177" s="384"/>
      <c r="AM177" s="384"/>
      <c r="AN177" s="384"/>
      <c r="AO177" s="384"/>
      <c r="AP177" s="384"/>
      <c r="AQ177" s="384"/>
      <c r="AR177" s="384"/>
      <c r="AS177" s="384"/>
      <c r="AT177" s="384"/>
      <c r="AU177" s="384"/>
      <c r="AV177" s="384"/>
      <c r="AW177" s="384"/>
      <c r="AX177" s="384"/>
      <c r="AY177" s="384"/>
      <c r="AZ177" s="384"/>
      <c r="BA177" s="384"/>
      <c r="BB177" s="384"/>
      <c r="BC177" s="384"/>
      <c r="BD177" s="384"/>
      <c r="BE177" s="384"/>
      <c r="BF177" s="384"/>
      <c r="BG177" s="384"/>
      <c r="BH177" s="384"/>
      <c r="BI177" s="384"/>
      <c r="BJ177" s="384"/>
      <c r="BK177" s="384"/>
      <c r="BL177" s="384"/>
      <c r="BM177" s="384"/>
      <c r="BN177" s="384"/>
      <c r="BO177" s="384"/>
      <c r="BP177" s="384"/>
      <c r="BQ177" s="384"/>
      <c r="BR177" s="384"/>
      <c r="BS177" s="384"/>
      <c r="BT177" s="384"/>
      <c r="BU177" s="384"/>
      <c r="BV177" s="384"/>
      <c r="BW177" s="384"/>
      <c r="BX177" s="384"/>
      <c r="BY177" s="384"/>
      <c r="BZ177" s="384"/>
      <c r="CA177" s="384"/>
      <c r="CB177" s="384"/>
      <c r="CC177" s="384"/>
      <c r="CD177" s="384"/>
      <c r="CE177" s="384"/>
      <c r="CF177" s="384"/>
      <c r="CG177" s="384"/>
      <c r="CH177" s="384"/>
      <c r="CI177" s="384"/>
      <c r="CJ177" s="384"/>
      <c r="CK177" s="384"/>
      <c r="CL177" s="384"/>
      <c r="CM177" s="384"/>
      <c r="CN177" s="384"/>
      <c r="CO177" s="384"/>
      <c r="CP177" s="384"/>
      <c r="CQ177" s="384"/>
      <c r="CR177" s="384"/>
      <c r="CS177" s="384"/>
      <c r="CT177" s="384"/>
      <c r="CU177" s="384"/>
      <c r="CV177" s="384"/>
      <c r="CW177" s="384"/>
      <c r="CX177" s="384"/>
      <c r="CY177" s="384"/>
      <c r="CZ177" s="384"/>
      <c r="DA177" s="384"/>
      <c r="DB177" s="384"/>
      <c r="DC177" s="384"/>
      <c r="DD177" s="384"/>
      <c r="DE177" s="384"/>
      <c r="DF177" s="384"/>
      <c r="DG177" s="384"/>
      <c r="DH177" s="384"/>
      <c r="DI177" s="384"/>
      <c r="DJ177" s="384"/>
      <c r="DK177" s="384"/>
      <c r="DL177" s="384"/>
      <c r="DM177" s="384"/>
      <c r="DN177" s="384"/>
      <c r="DO177" s="384"/>
      <c r="DP177" s="384"/>
      <c r="DQ177" s="384"/>
      <c r="DR177" s="384"/>
      <c r="DS177" s="384"/>
      <c r="DT177" s="384"/>
      <c r="DU177" s="384"/>
      <c r="DV177" s="384"/>
      <c r="DW177" s="384"/>
      <c r="DX177" s="384"/>
      <c r="DY177" s="384"/>
      <c r="DZ177" s="384"/>
      <c r="EA177" s="384"/>
      <c r="EB177" s="384"/>
      <c r="EC177" s="384"/>
      <c r="ED177" s="384"/>
      <c r="EE177" s="384"/>
      <c r="EF177" s="384"/>
      <c r="EG177" s="384"/>
      <c r="EH177" s="384"/>
      <c r="EI177" s="384"/>
      <c r="EJ177" s="384"/>
      <c r="EK177" s="384"/>
      <c r="EL177" s="384"/>
      <c r="EM177" s="384"/>
      <c r="EN177" s="384"/>
      <c r="EO177" s="384"/>
      <c r="EP177" s="384"/>
      <c r="EQ177" s="384"/>
      <c r="ER177" s="384"/>
      <c r="ES177" s="384"/>
      <c r="ET177" s="384"/>
      <c r="EU177" s="384"/>
      <c r="EV177" s="384"/>
      <c r="EW177" s="384"/>
      <c r="EX177" s="384"/>
      <c r="EY177" s="384"/>
      <c r="EZ177" s="384"/>
      <c r="FA177" s="384"/>
      <c r="FB177" s="384"/>
      <c r="FC177" s="384"/>
      <c r="FD177" s="384"/>
      <c r="FE177" s="384"/>
      <c r="FF177" s="384"/>
      <c r="FG177" s="384"/>
      <c r="FH177" s="384"/>
      <c r="FI177" s="384"/>
      <c r="FJ177" s="384"/>
      <c r="FK177" s="384"/>
      <c r="FL177" s="384"/>
      <c r="FM177" s="384"/>
      <c r="FN177" s="384"/>
      <c r="FO177" s="384"/>
      <c r="FP177" s="384"/>
      <c r="FQ177" s="384"/>
      <c r="FR177" s="384"/>
      <c r="FS177" s="384"/>
      <c r="FT177" s="384"/>
      <c r="FU177" s="384"/>
      <c r="FV177" s="384"/>
      <c r="FW177" s="384"/>
      <c r="FX177" s="384"/>
      <c r="FY177" s="384"/>
      <c r="FZ177" s="384"/>
      <c r="GA177" s="384"/>
      <c r="GB177" s="384"/>
      <c r="GC177" s="384"/>
      <c r="GD177" s="384"/>
      <c r="GE177" s="384"/>
      <c r="GF177" s="384"/>
      <c r="GG177" s="384"/>
      <c r="GH177" s="384"/>
      <c r="GI177" s="384"/>
      <c r="GJ177" s="384"/>
      <c r="GK177" s="384"/>
      <c r="GL177" s="384"/>
      <c r="GM177" s="384"/>
      <c r="GN177" s="384"/>
      <c r="GO177" s="384"/>
      <c r="GP177" s="384"/>
      <c r="GQ177" s="384"/>
      <c r="GR177" s="384"/>
      <c r="GS177" s="384"/>
      <c r="GT177" s="384"/>
      <c r="GU177" s="384"/>
      <c r="GV177" s="384"/>
      <c r="GW177" s="384"/>
      <c r="GX177" s="384"/>
      <c r="GY177" s="384"/>
      <c r="GZ177" s="384"/>
      <c r="HA177" s="384"/>
      <c r="HB177" s="384"/>
      <c r="HC177" s="384"/>
      <c r="HD177" s="384"/>
      <c r="HE177" s="384"/>
      <c r="HF177" s="384"/>
      <c r="HG177" s="384"/>
      <c r="HH177" s="384"/>
      <c r="HI177" s="384"/>
      <c r="HJ177" s="384"/>
      <c r="HK177" s="384"/>
      <c r="HL177" s="384"/>
      <c r="HM177" s="384"/>
      <c r="HN177" s="384"/>
      <c r="HO177" s="384"/>
      <c r="HP177" s="384"/>
      <c r="HQ177" s="384"/>
      <c r="HR177" s="384"/>
      <c r="HS177" s="384"/>
      <c r="HT177" s="384"/>
      <c r="HU177" s="384"/>
      <c r="HV177" s="384"/>
      <c r="HW177" s="384"/>
      <c r="HX177" s="384"/>
      <c r="HY177" s="384"/>
      <c r="HZ177" s="384"/>
      <c r="IA177" s="384"/>
      <c r="IB177" s="384"/>
      <c r="IC177" s="384"/>
      <c r="ID177" s="384"/>
      <c r="IE177" s="384"/>
      <c r="IF177" s="384"/>
      <c r="IG177" s="384"/>
      <c r="IH177" s="384"/>
      <c r="II177" s="384"/>
      <c r="IJ177" s="384"/>
      <c r="IK177" s="384"/>
      <c r="IL177" s="384"/>
      <c r="IM177" s="384"/>
      <c r="IN177" s="384"/>
      <c r="IO177" s="384"/>
      <c r="IP177" s="384"/>
      <c r="IQ177" s="384"/>
      <c r="IR177" s="384"/>
      <c r="IS177" s="384"/>
      <c r="IT177" s="384"/>
      <c r="IU177" s="384"/>
    </row>
    <row r="178" spans="1:255" s="305" customFormat="1" ht="256.5" hidden="1" customHeight="1" outlineLevel="2">
      <c r="A178" s="178"/>
      <c r="B178" s="4"/>
      <c r="C178" s="337" t="s">
        <v>923</v>
      </c>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c r="BB178" s="379"/>
      <c r="BC178" s="379"/>
      <c r="BD178" s="379"/>
      <c r="BE178" s="379"/>
      <c r="BF178" s="379"/>
      <c r="BG178" s="379"/>
      <c r="BH178" s="379"/>
      <c r="BI178" s="379"/>
      <c r="BJ178" s="379"/>
      <c r="BK178" s="379"/>
      <c r="BL178" s="379"/>
      <c r="BM178" s="379"/>
      <c r="BN178" s="379"/>
      <c r="BO178" s="379"/>
      <c r="BP178" s="379"/>
      <c r="BQ178" s="379"/>
      <c r="BR178" s="379"/>
      <c r="BS178" s="379"/>
      <c r="BT178" s="379"/>
      <c r="BU178" s="379"/>
      <c r="BV178" s="379"/>
      <c r="BW178" s="379"/>
      <c r="BX178" s="379"/>
      <c r="BY178" s="379"/>
      <c r="BZ178" s="379"/>
      <c r="CA178" s="379"/>
      <c r="CB178" s="379"/>
      <c r="CC178" s="379"/>
      <c r="CD178" s="379"/>
      <c r="CE178" s="379"/>
      <c r="CF178" s="379"/>
      <c r="CG178" s="379"/>
      <c r="CH178" s="379"/>
      <c r="CI178" s="379"/>
      <c r="CJ178" s="379"/>
      <c r="CK178" s="379"/>
      <c r="CL178" s="379"/>
      <c r="CM178" s="379"/>
      <c r="CN178" s="379"/>
      <c r="CO178" s="379"/>
      <c r="CP178" s="379"/>
      <c r="CQ178" s="379"/>
      <c r="CR178" s="379"/>
      <c r="CS178" s="379"/>
      <c r="CT178" s="379"/>
      <c r="CU178" s="379"/>
      <c r="CV178" s="379"/>
      <c r="CW178" s="379"/>
      <c r="CX178" s="379"/>
      <c r="CY178" s="379"/>
      <c r="CZ178" s="379"/>
      <c r="DA178" s="379"/>
      <c r="DB178" s="379"/>
      <c r="DC178" s="379"/>
      <c r="DD178" s="379"/>
      <c r="DE178" s="379"/>
      <c r="DF178" s="379"/>
      <c r="DG178" s="379"/>
      <c r="DH178" s="379"/>
      <c r="DI178" s="379"/>
      <c r="DJ178" s="379"/>
      <c r="DK178" s="379"/>
      <c r="DL178" s="379"/>
      <c r="DM178" s="379"/>
      <c r="DN178" s="379"/>
      <c r="DO178" s="379"/>
      <c r="DP178" s="379"/>
      <c r="DQ178" s="379"/>
      <c r="DR178" s="379"/>
      <c r="DS178" s="379"/>
      <c r="DT178" s="379"/>
      <c r="DU178" s="379"/>
      <c r="DV178" s="379"/>
      <c r="DW178" s="379"/>
      <c r="DX178" s="379"/>
      <c r="DY178" s="379"/>
      <c r="DZ178" s="379"/>
      <c r="EA178" s="379"/>
      <c r="EB178" s="379"/>
      <c r="EC178" s="379"/>
      <c r="ED178" s="379"/>
      <c r="EE178" s="379"/>
      <c r="EF178" s="379"/>
      <c r="EG178" s="379"/>
      <c r="EH178" s="379"/>
      <c r="EI178" s="379"/>
      <c r="EJ178" s="379"/>
      <c r="EK178" s="379"/>
      <c r="EL178" s="379"/>
      <c r="EM178" s="379"/>
      <c r="EN178" s="379"/>
      <c r="EO178" s="379"/>
      <c r="EP178" s="379"/>
      <c r="EQ178" s="379"/>
      <c r="ER178" s="379"/>
      <c r="ES178" s="379"/>
      <c r="ET178" s="379"/>
      <c r="EU178" s="379"/>
      <c r="EV178" s="379"/>
      <c r="EW178" s="379"/>
      <c r="EX178" s="379"/>
      <c r="EY178" s="379"/>
      <c r="EZ178" s="379"/>
      <c r="FA178" s="379"/>
      <c r="FB178" s="379"/>
      <c r="FC178" s="379"/>
      <c r="FD178" s="379"/>
      <c r="FE178" s="379"/>
      <c r="FF178" s="379"/>
      <c r="FG178" s="379"/>
      <c r="FH178" s="379"/>
      <c r="FI178" s="379"/>
      <c r="FJ178" s="379"/>
      <c r="FK178" s="379"/>
      <c r="FL178" s="379"/>
      <c r="FM178" s="379"/>
      <c r="FN178" s="379"/>
      <c r="FO178" s="379"/>
      <c r="FP178" s="379"/>
      <c r="FQ178" s="379"/>
      <c r="FR178" s="379"/>
      <c r="FS178" s="379"/>
      <c r="FT178" s="379"/>
      <c r="FU178" s="379"/>
      <c r="FV178" s="379"/>
      <c r="FW178" s="379"/>
      <c r="FX178" s="379"/>
      <c r="FY178" s="379"/>
      <c r="FZ178" s="379"/>
      <c r="GA178" s="379"/>
      <c r="GB178" s="379"/>
      <c r="GC178" s="379"/>
      <c r="GD178" s="379"/>
      <c r="GE178" s="379"/>
      <c r="GF178" s="379"/>
      <c r="GG178" s="379"/>
      <c r="GH178" s="379"/>
      <c r="GI178" s="379"/>
      <c r="GJ178" s="379"/>
      <c r="GK178" s="379"/>
      <c r="GL178" s="379"/>
      <c r="GM178" s="379"/>
      <c r="GN178" s="379"/>
      <c r="GO178" s="379"/>
      <c r="GP178" s="379"/>
      <c r="GQ178" s="379"/>
      <c r="GR178" s="379"/>
      <c r="GS178" s="379"/>
      <c r="GT178" s="379"/>
      <c r="GU178" s="379"/>
      <c r="GV178" s="379"/>
      <c r="GW178" s="379"/>
      <c r="GX178" s="379"/>
      <c r="GY178" s="379"/>
      <c r="GZ178" s="379"/>
      <c r="HA178" s="379"/>
      <c r="HB178" s="379"/>
      <c r="HC178" s="379"/>
      <c r="HD178" s="379"/>
      <c r="HE178" s="379"/>
      <c r="HF178" s="379"/>
      <c r="HG178" s="379"/>
      <c r="HH178" s="379"/>
      <c r="HI178" s="379"/>
      <c r="HJ178" s="379"/>
      <c r="HK178" s="379"/>
      <c r="HL178" s="379"/>
      <c r="HM178" s="379"/>
      <c r="HN178" s="379"/>
      <c r="HO178" s="379"/>
      <c r="HP178" s="379"/>
      <c r="HQ178" s="379"/>
      <c r="HR178" s="379"/>
      <c r="HS178" s="379"/>
      <c r="HT178" s="379"/>
      <c r="HU178" s="379"/>
      <c r="HV178" s="379"/>
      <c r="HW178" s="379"/>
      <c r="HX178" s="379"/>
      <c r="HY178" s="379"/>
      <c r="HZ178" s="379"/>
      <c r="IA178" s="379"/>
      <c r="IB178" s="379"/>
      <c r="IC178" s="379"/>
      <c r="ID178" s="379"/>
      <c r="IE178" s="379"/>
      <c r="IF178" s="379"/>
      <c r="IG178" s="379"/>
      <c r="IH178" s="379"/>
      <c r="II178" s="379"/>
      <c r="IJ178" s="379"/>
      <c r="IK178" s="379"/>
      <c r="IL178" s="379"/>
      <c r="IM178" s="379"/>
      <c r="IN178" s="379"/>
      <c r="IO178" s="379"/>
      <c r="IP178" s="379"/>
      <c r="IQ178" s="379"/>
      <c r="IR178" s="379"/>
      <c r="IS178" s="379"/>
      <c r="IT178" s="379"/>
      <c r="IU178" s="379"/>
    </row>
    <row r="179" spans="1:255" s="305"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c r="BB179" s="379"/>
      <c r="BC179" s="379"/>
      <c r="BD179" s="379"/>
      <c r="BE179" s="379"/>
      <c r="BF179" s="379"/>
      <c r="BG179" s="379"/>
      <c r="BH179" s="379"/>
      <c r="BI179" s="379"/>
      <c r="BJ179" s="379"/>
      <c r="BK179" s="379"/>
      <c r="BL179" s="379"/>
      <c r="BM179" s="379"/>
      <c r="BN179" s="379"/>
      <c r="BO179" s="379"/>
      <c r="BP179" s="379"/>
      <c r="BQ179" s="379"/>
      <c r="BR179" s="379"/>
      <c r="BS179" s="379"/>
      <c r="BT179" s="379"/>
      <c r="BU179" s="379"/>
      <c r="BV179" s="379"/>
      <c r="BW179" s="379"/>
      <c r="BX179" s="379"/>
      <c r="BY179" s="379"/>
      <c r="BZ179" s="379"/>
      <c r="CA179" s="379"/>
      <c r="CB179" s="379"/>
      <c r="CC179" s="379"/>
      <c r="CD179" s="379"/>
      <c r="CE179" s="379"/>
      <c r="CF179" s="379"/>
      <c r="CG179" s="379"/>
      <c r="CH179" s="379"/>
      <c r="CI179" s="379"/>
      <c r="CJ179" s="379"/>
      <c r="CK179" s="379"/>
      <c r="CL179" s="379"/>
      <c r="CM179" s="379"/>
      <c r="CN179" s="379"/>
      <c r="CO179" s="379"/>
      <c r="CP179" s="379"/>
      <c r="CQ179" s="379"/>
      <c r="CR179" s="379"/>
      <c r="CS179" s="379"/>
      <c r="CT179" s="379"/>
      <c r="CU179" s="379"/>
      <c r="CV179" s="379"/>
      <c r="CW179" s="379"/>
      <c r="CX179" s="379"/>
      <c r="CY179" s="379"/>
      <c r="CZ179" s="379"/>
      <c r="DA179" s="379"/>
      <c r="DB179" s="379"/>
      <c r="DC179" s="379"/>
      <c r="DD179" s="379"/>
      <c r="DE179" s="379"/>
      <c r="DF179" s="379"/>
      <c r="DG179" s="379"/>
      <c r="DH179" s="379"/>
      <c r="DI179" s="379"/>
      <c r="DJ179" s="379"/>
      <c r="DK179" s="379"/>
      <c r="DL179" s="379"/>
      <c r="DM179" s="379"/>
      <c r="DN179" s="379"/>
      <c r="DO179" s="379"/>
      <c r="DP179" s="379"/>
      <c r="DQ179" s="379"/>
      <c r="DR179" s="379"/>
      <c r="DS179" s="379"/>
      <c r="DT179" s="379"/>
      <c r="DU179" s="379"/>
      <c r="DV179" s="379"/>
      <c r="DW179" s="379"/>
      <c r="DX179" s="379"/>
      <c r="DY179" s="379"/>
      <c r="DZ179" s="379"/>
      <c r="EA179" s="379"/>
      <c r="EB179" s="379"/>
      <c r="EC179" s="379"/>
      <c r="ED179" s="379"/>
      <c r="EE179" s="379"/>
      <c r="EF179" s="379"/>
      <c r="EG179" s="379"/>
      <c r="EH179" s="379"/>
      <c r="EI179" s="379"/>
      <c r="EJ179" s="379"/>
      <c r="EK179" s="379"/>
      <c r="EL179" s="379"/>
      <c r="EM179" s="379"/>
      <c r="EN179" s="379"/>
      <c r="EO179" s="379"/>
      <c r="EP179" s="379"/>
      <c r="EQ179" s="379"/>
      <c r="ER179" s="379"/>
      <c r="ES179" s="379"/>
      <c r="ET179" s="379"/>
      <c r="EU179" s="379"/>
      <c r="EV179" s="379"/>
      <c r="EW179" s="379"/>
      <c r="EX179" s="379"/>
      <c r="EY179" s="379"/>
      <c r="EZ179" s="379"/>
      <c r="FA179" s="379"/>
      <c r="FB179" s="379"/>
      <c r="FC179" s="379"/>
      <c r="FD179" s="379"/>
      <c r="FE179" s="379"/>
      <c r="FF179" s="379"/>
      <c r="FG179" s="379"/>
      <c r="FH179" s="379"/>
      <c r="FI179" s="379"/>
      <c r="FJ179" s="379"/>
      <c r="FK179" s="379"/>
      <c r="FL179" s="379"/>
      <c r="FM179" s="379"/>
      <c r="FN179" s="379"/>
      <c r="FO179" s="379"/>
      <c r="FP179" s="379"/>
      <c r="FQ179" s="379"/>
      <c r="FR179" s="379"/>
      <c r="FS179" s="379"/>
      <c r="FT179" s="379"/>
      <c r="FU179" s="379"/>
      <c r="FV179" s="379"/>
      <c r="FW179" s="379"/>
      <c r="FX179" s="379"/>
      <c r="FY179" s="379"/>
      <c r="FZ179" s="379"/>
      <c r="GA179" s="379"/>
      <c r="GB179" s="379"/>
      <c r="GC179" s="379"/>
      <c r="GD179" s="379"/>
      <c r="GE179" s="379"/>
      <c r="GF179" s="379"/>
      <c r="GG179" s="379"/>
      <c r="GH179" s="379"/>
      <c r="GI179" s="379"/>
      <c r="GJ179" s="379"/>
      <c r="GK179" s="379"/>
      <c r="GL179" s="379"/>
      <c r="GM179" s="379"/>
      <c r="GN179" s="379"/>
      <c r="GO179" s="379"/>
      <c r="GP179" s="379"/>
      <c r="GQ179" s="379"/>
      <c r="GR179" s="379"/>
      <c r="GS179" s="379"/>
      <c r="GT179" s="379"/>
      <c r="GU179" s="379"/>
      <c r="GV179" s="379"/>
      <c r="GW179" s="379"/>
      <c r="GX179" s="379"/>
      <c r="GY179" s="379"/>
      <c r="GZ179" s="379"/>
      <c r="HA179" s="379"/>
      <c r="HB179" s="379"/>
      <c r="HC179" s="379"/>
      <c r="HD179" s="379"/>
      <c r="HE179" s="379"/>
      <c r="HF179" s="379"/>
      <c r="HG179" s="379"/>
      <c r="HH179" s="379"/>
      <c r="HI179" s="379"/>
      <c r="HJ179" s="379"/>
      <c r="HK179" s="379"/>
      <c r="HL179" s="379"/>
      <c r="HM179" s="379"/>
      <c r="HN179" s="379"/>
      <c r="HO179" s="379"/>
      <c r="HP179" s="379"/>
      <c r="HQ179" s="379"/>
      <c r="HR179" s="379"/>
      <c r="HS179" s="379"/>
      <c r="HT179" s="379"/>
      <c r="HU179" s="379"/>
      <c r="HV179" s="379"/>
      <c r="HW179" s="379"/>
      <c r="HX179" s="379"/>
      <c r="HY179" s="379"/>
      <c r="HZ179" s="379"/>
      <c r="IA179" s="379"/>
      <c r="IB179" s="379"/>
      <c r="IC179" s="379"/>
      <c r="ID179" s="379"/>
      <c r="IE179" s="379"/>
      <c r="IF179" s="379"/>
      <c r="IG179" s="379"/>
      <c r="IH179" s="379"/>
      <c r="II179" s="379"/>
      <c r="IJ179" s="379"/>
      <c r="IK179" s="379"/>
      <c r="IL179" s="379"/>
      <c r="IM179" s="379"/>
      <c r="IN179" s="379"/>
      <c r="IO179" s="379"/>
      <c r="IP179" s="379"/>
      <c r="IQ179" s="379"/>
      <c r="IR179" s="379"/>
      <c r="IS179" s="379"/>
      <c r="IT179" s="379"/>
      <c r="IU179" s="379"/>
    </row>
    <row r="180" spans="1:255" s="305"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c r="BB180" s="379"/>
      <c r="BC180" s="379"/>
      <c r="BD180" s="379"/>
      <c r="BE180" s="379"/>
      <c r="BF180" s="379"/>
      <c r="BG180" s="379"/>
      <c r="BH180" s="379"/>
      <c r="BI180" s="379"/>
      <c r="BJ180" s="379"/>
      <c r="BK180" s="379"/>
      <c r="BL180" s="379"/>
      <c r="BM180" s="379"/>
      <c r="BN180" s="379"/>
      <c r="BO180" s="379"/>
      <c r="BP180" s="379"/>
      <c r="BQ180" s="379"/>
      <c r="BR180" s="379"/>
      <c r="BS180" s="379"/>
      <c r="BT180" s="379"/>
      <c r="BU180" s="379"/>
      <c r="BV180" s="379"/>
      <c r="BW180" s="379"/>
      <c r="BX180" s="379"/>
      <c r="BY180" s="379"/>
      <c r="BZ180" s="379"/>
      <c r="CA180" s="379"/>
      <c r="CB180" s="379"/>
      <c r="CC180" s="379"/>
      <c r="CD180" s="379"/>
      <c r="CE180" s="379"/>
      <c r="CF180" s="379"/>
      <c r="CG180" s="379"/>
      <c r="CH180" s="379"/>
      <c r="CI180" s="379"/>
      <c r="CJ180" s="379"/>
      <c r="CK180" s="379"/>
      <c r="CL180" s="379"/>
      <c r="CM180" s="379"/>
      <c r="CN180" s="379"/>
      <c r="CO180" s="379"/>
      <c r="CP180" s="379"/>
      <c r="CQ180" s="379"/>
      <c r="CR180" s="379"/>
      <c r="CS180" s="379"/>
      <c r="CT180" s="379"/>
      <c r="CU180" s="379"/>
      <c r="CV180" s="379"/>
      <c r="CW180" s="379"/>
      <c r="CX180" s="379"/>
      <c r="CY180" s="379"/>
      <c r="CZ180" s="379"/>
      <c r="DA180" s="379"/>
      <c r="DB180" s="379"/>
      <c r="DC180" s="379"/>
      <c r="DD180" s="379"/>
      <c r="DE180" s="379"/>
      <c r="DF180" s="379"/>
      <c r="DG180" s="379"/>
      <c r="DH180" s="379"/>
      <c r="DI180" s="379"/>
      <c r="DJ180" s="379"/>
      <c r="DK180" s="379"/>
      <c r="DL180" s="379"/>
      <c r="DM180" s="379"/>
      <c r="DN180" s="379"/>
      <c r="DO180" s="379"/>
      <c r="DP180" s="379"/>
      <c r="DQ180" s="379"/>
      <c r="DR180" s="379"/>
      <c r="DS180" s="379"/>
      <c r="DT180" s="379"/>
      <c r="DU180" s="379"/>
      <c r="DV180" s="379"/>
      <c r="DW180" s="379"/>
      <c r="DX180" s="379"/>
      <c r="DY180" s="379"/>
      <c r="DZ180" s="379"/>
      <c r="EA180" s="379"/>
      <c r="EB180" s="379"/>
      <c r="EC180" s="379"/>
      <c r="ED180" s="379"/>
      <c r="EE180" s="379"/>
      <c r="EF180" s="379"/>
      <c r="EG180" s="379"/>
      <c r="EH180" s="379"/>
      <c r="EI180" s="379"/>
      <c r="EJ180" s="379"/>
      <c r="EK180" s="379"/>
      <c r="EL180" s="379"/>
      <c r="EM180" s="379"/>
      <c r="EN180" s="379"/>
      <c r="EO180" s="379"/>
      <c r="EP180" s="379"/>
      <c r="EQ180" s="379"/>
      <c r="ER180" s="379"/>
      <c r="ES180" s="379"/>
      <c r="ET180" s="379"/>
      <c r="EU180" s="379"/>
      <c r="EV180" s="379"/>
      <c r="EW180" s="379"/>
      <c r="EX180" s="379"/>
      <c r="EY180" s="379"/>
      <c r="EZ180" s="379"/>
      <c r="FA180" s="379"/>
      <c r="FB180" s="379"/>
      <c r="FC180" s="379"/>
      <c r="FD180" s="379"/>
      <c r="FE180" s="379"/>
      <c r="FF180" s="379"/>
      <c r="FG180" s="379"/>
      <c r="FH180" s="379"/>
      <c r="FI180" s="379"/>
      <c r="FJ180" s="379"/>
      <c r="FK180" s="379"/>
      <c r="FL180" s="379"/>
      <c r="FM180" s="379"/>
      <c r="FN180" s="379"/>
      <c r="FO180" s="379"/>
      <c r="FP180" s="379"/>
      <c r="FQ180" s="379"/>
      <c r="FR180" s="379"/>
      <c r="FS180" s="379"/>
      <c r="FT180" s="379"/>
      <c r="FU180" s="379"/>
      <c r="FV180" s="379"/>
      <c r="FW180" s="379"/>
      <c r="FX180" s="379"/>
      <c r="FY180" s="379"/>
      <c r="FZ180" s="379"/>
      <c r="GA180" s="379"/>
      <c r="GB180" s="379"/>
      <c r="GC180" s="379"/>
      <c r="GD180" s="379"/>
      <c r="GE180" s="379"/>
      <c r="GF180" s="379"/>
      <c r="GG180" s="379"/>
      <c r="GH180" s="379"/>
      <c r="GI180" s="379"/>
      <c r="GJ180" s="379"/>
      <c r="GK180" s="379"/>
      <c r="GL180" s="379"/>
      <c r="GM180" s="379"/>
      <c r="GN180" s="379"/>
      <c r="GO180" s="379"/>
      <c r="GP180" s="379"/>
      <c r="GQ180" s="379"/>
      <c r="GR180" s="379"/>
      <c r="GS180" s="379"/>
      <c r="GT180" s="379"/>
      <c r="GU180" s="379"/>
      <c r="GV180" s="379"/>
      <c r="GW180" s="379"/>
      <c r="GX180" s="379"/>
      <c r="GY180" s="379"/>
      <c r="GZ180" s="379"/>
      <c r="HA180" s="379"/>
      <c r="HB180" s="379"/>
      <c r="HC180" s="379"/>
      <c r="HD180" s="379"/>
      <c r="HE180" s="379"/>
      <c r="HF180" s="379"/>
      <c r="HG180" s="379"/>
      <c r="HH180" s="379"/>
      <c r="HI180" s="379"/>
      <c r="HJ180" s="379"/>
      <c r="HK180" s="379"/>
      <c r="HL180" s="379"/>
      <c r="HM180" s="379"/>
      <c r="HN180" s="379"/>
      <c r="HO180" s="379"/>
      <c r="HP180" s="379"/>
      <c r="HQ180" s="379"/>
      <c r="HR180" s="379"/>
      <c r="HS180" s="379"/>
      <c r="HT180" s="379"/>
      <c r="HU180" s="379"/>
      <c r="HV180" s="379"/>
      <c r="HW180" s="379"/>
      <c r="HX180" s="379"/>
      <c r="HY180" s="379"/>
      <c r="HZ180" s="379"/>
      <c r="IA180" s="379"/>
      <c r="IB180" s="379"/>
      <c r="IC180" s="379"/>
      <c r="ID180" s="379"/>
      <c r="IE180" s="379"/>
      <c r="IF180" s="379"/>
      <c r="IG180" s="379"/>
      <c r="IH180" s="379"/>
      <c r="II180" s="379"/>
      <c r="IJ180" s="379"/>
      <c r="IK180" s="379"/>
      <c r="IL180" s="379"/>
      <c r="IM180" s="379"/>
      <c r="IN180" s="379"/>
      <c r="IO180" s="379"/>
      <c r="IP180" s="379"/>
      <c r="IQ180" s="379"/>
      <c r="IR180" s="379"/>
      <c r="IS180" s="379"/>
      <c r="IT180" s="379"/>
      <c r="IU180" s="379"/>
    </row>
    <row r="181" spans="1:255" s="305"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c r="BB181" s="379"/>
      <c r="BC181" s="379"/>
      <c r="BD181" s="379"/>
      <c r="BE181" s="379"/>
      <c r="BF181" s="379"/>
      <c r="BG181" s="379"/>
      <c r="BH181" s="379"/>
      <c r="BI181" s="379"/>
      <c r="BJ181" s="379"/>
      <c r="BK181" s="379"/>
      <c r="BL181" s="379"/>
      <c r="BM181" s="379"/>
      <c r="BN181" s="379"/>
      <c r="BO181" s="379"/>
      <c r="BP181" s="379"/>
      <c r="BQ181" s="379"/>
      <c r="BR181" s="379"/>
      <c r="BS181" s="379"/>
      <c r="BT181" s="379"/>
      <c r="BU181" s="379"/>
      <c r="BV181" s="379"/>
      <c r="BW181" s="379"/>
      <c r="BX181" s="379"/>
      <c r="BY181" s="379"/>
      <c r="BZ181" s="379"/>
      <c r="CA181" s="379"/>
      <c r="CB181" s="379"/>
      <c r="CC181" s="379"/>
      <c r="CD181" s="379"/>
      <c r="CE181" s="379"/>
      <c r="CF181" s="379"/>
      <c r="CG181" s="379"/>
      <c r="CH181" s="379"/>
      <c r="CI181" s="379"/>
      <c r="CJ181" s="379"/>
      <c r="CK181" s="379"/>
      <c r="CL181" s="379"/>
      <c r="CM181" s="379"/>
      <c r="CN181" s="379"/>
      <c r="CO181" s="379"/>
      <c r="CP181" s="379"/>
      <c r="CQ181" s="379"/>
      <c r="CR181" s="379"/>
      <c r="CS181" s="379"/>
      <c r="CT181" s="379"/>
      <c r="CU181" s="379"/>
      <c r="CV181" s="379"/>
      <c r="CW181" s="379"/>
      <c r="CX181" s="379"/>
      <c r="CY181" s="379"/>
      <c r="CZ181" s="379"/>
      <c r="DA181" s="379"/>
      <c r="DB181" s="379"/>
      <c r="DC181" s="379"/>
      <c r="DD181" s="379"/>
      <c r="DE181" s="379"/>
      <c r="DF181" s="379"/>
      <c r="DG181" s="379"/>
      <c r="DH181" s="379"/>
      <c r="DI181" s="379"/>
      <c r="DJ181" s="379"/>
      <c r="DK181" s="379"/>
      <c r="DL181" s="379"/>
      <c r="DM181" s="379"/>
      <c r="DN181" s="379"/>
      <c r="DO181" s="379"/>
      <c r="DP181" s="379"/>
      <c r="DQ181" s="379"/>
      <c r="DR181" s="379"/>
      <c r="DS181" s="379"/>
      <c r="DT181" s="379"/>
      <c r="DU181" s="379"/>
      <c r="DV181" s="379"/>
      <c r="DW181" s="379"/>
      <c r="DX181" s="379"/>
      <c r="DY181" s="379"/>
      <c r="DZ181" s="379"/>
      <c r="EA181" s="379"/>
      <c r="EB181" s="379"/>
      <c r="EC181" s="379"/>
      <c r="ED181" s="379"/>
      <c r="EE181" s="379"/>
      <c r="EF181" s="379"/>
      <c r="EG181" s="379"/>
      <c r="EH181" s="379"/>
      <c r="EI181" s="379"/>
      <c r="EJ181" s="379"/>
      <c r="EK181" s="379"/>
      <c r="EL181" s="379"/>
      <c r="EM181" s="379"/>
      <c r="EN181" s="379"/>
      <c r="EO181" s="379"/>
      <c r="EP181" s="379"/>
      <c r="EQ181" s="379"/>
      <c r="ER181" s="379"/>
      <c r="ES181" s="379"/>
      <c r="ET181" s="379"/>
      <c r="EU181" s="379"/>
      <c r="EV181" s="379"/>
      <c r="EW181" s="379"/>
      <c r="EX181" s="379"/>
      <c r="EY181" s="379"/>
      <c r="EZ181" s="379"/>
      <c r="FA181" s="379"/>
      <c r="FB181" s="379"/>
      <c r="FC181" s="379"/>
      <c r="FD181" s="379"/>
      <c r="FE181" s="379"/>
      <c r="FF181" s="379"/>
      <c r="FG181" s="379"/>
      <c r="FH181" s="379"/>
      <c r="FI181" s="379"/>
      <c r="FJ181" s="379"/>
      <c r="FK181" s="379"/>
      <c r="FL181" s="379"/>
      <c r="FM181" s="379"/>
      <c r="FN181" s="379"/>
      <c r="FO181" s="379"/>
      <c r="FP181" s="379"/>
      <c r="FQ181" s="379"/>
      <c r="FR181" s="379"/>
      <c r="FS181" s="379"/>
      <c r="FT181" s="379"/>
      <c r="FU181" s="379"/>
      <c r="FV181" s="379"/>
      <c r="FW181" s="379"/>
      <c r="FX181" s="379"/>
      <c r="FY181" s="379"/>
      <c r="FZ181" s="379"/>
      <c r="GA181" s="379"/>
      <c r="GB181" s="379"/>
      <c r="GC181" s="379"/>
      <c r="GD181" s="379"/>
      <c r="GE181" s="379"/>
      <c r="GF181" s="379"/>
      <c r="GG181" s="379"/>
      <c r="GH181" s="379"/>
      <c r="GI181" s="379"/>
      <c r="GJ181" s="379"/>
      <c r="GK181" s="379"/>
      <c r="GL181" s="379"/>
      <c r="GM181" s="379"/>
      <c r="GN181" s="379"/>
      <c r="GO181" s="379"/>
      <c r="GP181" s="379"/>
      <c r="GQ181" s="379"/>
      <c r="GR181" s="379"/>
      <c r="GS181" s="379"/>
      <c r="GT181" s="379"/>
      <c r="GU181" s="379"/>
      <c r="GV181" s="379"/>
      <c r="GW181" s="379"/>
      <c r="GX181" s="379"/>
      <c r="GY181" s="379"/>
      <c r="GZ181" s="379"/>
      <c r="HA181" s="379"/>
      <c r="HB181" s="379"/>
      <c r="HC181" s="379"/>
      <c r="HD181" s="379"/>
      <c r="HE181" s="379"/>
      <c r="HF181" s="379"/>
      <c r="HG181" s="379"/>
      <c r="HH181" s="379"/>
      <c r="HI181" s="379"/>
      <c r="HJ181" s="379"/>
      <c r="HK181" s="379"/>
      <c r="HL181" s="379"/>
      <c r="HM181" s="379"/>
      <c r="HN181" s="379"/>
      <c r="HO181" s="379"/>
      <c r="HP181" s="379"/>
      <c r="HQ181" s="379"/>
      <c r="HR181" s="379"/>
      <c r="HS181" s="379"/>
      <c r="HT181" s="379"/>
      <c r="HU181" s="379"/>
      <c r="HV181" s="379"/>
      <c r="HW181" s="379"/>
      <c r="HX181" s="379"/>
      <c r="HY181" s="379"/>
      <c r="HZ181" s="379"/>
      <c r="IA181" s="379"/>
      <c r="IB181" s="379"/>
      <c r="IC181" s="379"/>
      <c r="ID181" s="379"/>
      <c r="IE181" s="379"/>
      <c r="IF181" s="379"/>
      <c r="IG181" s="379"/>
      <c r="IH181" s="379"/>
      <c r="II181" s="379"/>
      <c r="IJ181" s="379"/>
      <c r="IK181" s="379"/>
      <c r="IL181" s="379"/>
      <c r="IM181" s="379"/>
      <c r="IN181" s="379"/>
      <c r="IO181" s="379"/>
      <c r="IP181" s="379"/>
      <c r="IQ181" s="379"/>
      <c r="IR181" s="379"/>
      <c r="IS181" s="379"/>
      <c r="IT181" s="379"/>
      <c r="IU181" s="379"/>
    </row>
    <row r="182" spans="1:255" s="305"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c r="BB182" s="379"/>
      <c r="BC182" s="379"/>
      <c r="BD182" s="379"/>
      <c r="BE182" s="379"/>
      <c r="BF182" s="379"/>
      <c r="BG182" s="379"/>
      <c r="BH182" s="379"/>
      <c r="BI182" s="379"/>
      <c r="BJ182" s="379"/>
      <c r="BK182" s="379"/>
      <c r="BL182" s="379"/>
      <c r="BM182" s="379"/>
      <c r="BN182" s="379"/>
      <c r="BO182" s="379"/>
      <c r="BP182" s="379"/>
      <c r="BQ182" s="379"/>
      <c r="BR182" s="379"/>
      <c r="BS182" s="379"/>
      <c r="BT182" s="379"/>
      <c r="BU182" s="379"/>
      <c r="BV182" s="379"/>
      <c r="BW182" s="379"/>
      <c r="BX182" s="379"/>
      <c r="BY182" s="379"/>
      <c r="BZ182" s="379"/>
      <c r="CA182" s="379"/>
      <c r="CB182" s="379"/>
      <c r="CC182" s="379"/>
      <c r="CD182" s="379"/>
      <c r="CE182" s="379"/>
      <c r="CF182" s="379"/>
      <c r="CG182" s="379"/>
      <c r="CH182" s="379"/>
      <c r="CI182" s="379"/>
      <c r="CJ182" s="379"/>
      <c r="CK182" s="379"/>
      <c r="CL182" s="379"/>
      <c r="CM182" s="379"/>
      <c r="CN182" s="379"/>
      <c r="CO182" s="379"/>
      <c r="CP182" s="379"/>
      <c r="CQ182" s="379"/>
      <c r="CR182" s="379"/>
      <c r="CS182" s="379"/>
      <c r="CT182" s="379"/>
      <c r="CU182" s="379"/>
      <c r="CV182" s="379"/>
      <c r="CW182" s="379"/>
      <c r="CX182" s="379"/>
      <c r="CY182" s="379"/>
      <c r="CZ182" s="379"/>
      <c r="DA182" s="379"/>
      <c r="DB182" s="379"/>
      <c r="DC182" s="379"/>
      <c r="DD182" s="379"/>
      <c r="DE182" s="379"/>
      <c r="DF182" s="379"/>
      <c r="DG182" s="379"/>
      <c r="DH182" s="379"/>
      <c r="DI182" s="379"/>
      <c r="DJ182" s="379"/>
      <c r="DK182" s="379"/>
      <c r="DL182" s="379"/>
      <c r="DM182" s="379"/>
      <c r="DN182" s="379"/>
      <c r="DO182" s="379"/>
      <c r="DP182" s="379"/>
      <c r="DQ182" s="379"/>
      <c r="DR182" s="379"/>
      <c r="DS182" s="379"/>
      <c r="DT182" s="379"/>
      <c r="DU182" s="379"/>
      <c r="DV182" s="379"/>
      <c r="DW182" s="379"/>
      <c r="DX182" s="379"/>
      <c r="DY182" s="379"/>
      <c r="DZ182" s="379"/>
      <c r="EA182" s="379"/>
      <c r="EB182" s="379"/>
      <c r="EC182" s="379"/>
      <c r="ED182" s="379"/>
      <c r="EE182" s="379"/>
      <c r="EF182" s="379"/>
      <c r="EG182" s="379"/>
      <c r="EH182" s="379"/>
      <c r="EI182" s="379"/>
      <c r="EJ182" s="379"/>
      <c r="EK182" s="379"/>
      <c r="EL182" s="379"/>
      <c r="EM182" s="379"/>
      <c r="EN182" s="379"/>
      <c r="EO182" s="379"/>
      <c r="EP182" s="379"/>
      <c r="EQ182" s="379"/>
      <c r="ER182" s="379"/>
      <c r="ES182" s="379"/>
      <c r="ET182" s="379"/>
      <c r="EU182" s="379"/>
      <c r="EV182" s="379"/>
      <c r="EW182" s="379"/>
      <c r="EX182" s="379"/>
      <c r="EY182" s="379"/>
      <c r="EZ182" s="379"/>
      <c r="FA182" s="379"/>
      <c r="FB182" s="379"/>
      <c r="FC182" s="379"/>
      <c r="FD182" s="379"/>
      <c r="FE182" s="379"/>
      <c r="FF182" s="379"/>
      <c r="FG182" s="379"/>
      <c r="FH182" s="379"/>
      <c r="FI182" s="379"/>
      <c r="FJ182" s="379"/>
      <c r="FK182" s="379"/>
      <c r="FL182" s="379"/>
      <c r="FM182" s="379"/>
      <c r="FN182" s="379"/>
      <c r="FO182" s="379"/>
      <c r="FP182" s="379"/>
      <c r="FQ182" s="379"/>
      <c r="FR182" s="379"/>
      <c r="FS182" s="379"/>
      <c r="FT182" s="379"/>
      <c r="FU182" s="379"/>
      <c r="FV182" s="379"/>
      <c r="FW182" s="379"/>
      <c r="FX182" s="379"/>
      <c r="FY182" s="379"/>
      <c r="FZ182" s="379"/>
      <c r="GA182" s="379"/>
      <c r="GB182" s="379"/>
      <c r="GC182" s="379"/>
      <c r="GD182" s="379"/>
      <c r="GE182" s="379"/>
      <c r="GF182" s="379"/>
      <c r="GG182" s="379"/>
      <c r="GH182" s="379"/>
      <c r="GI182" s="379"/>
      <c r="GJ182" s="379"/>
      <c r="GK182" s="379"/>
      <c r="GL182" s="379"/>
      <c r="GM182" s="379"/>
      <c r="GN182" s="379"/>
      <c r="GO182" s="379"/>
      <c r="GP182" s="379"/>
      <c r="GQ182" s="379"/>
      <c r="GR182" s="379"/>
      <c r="GS182" s="379"/>
      <c r="GT182" s="379"/>
      <c r="GU182" s="379"/>
      <c r="GV182" s="379"/>
      <c r="GW182" s="379"/>
      <c r="GX182" s="379"/>
      <c r="GY182" s="379"/>
      <c r="GZ182" s="379"/>
      <c r="HA182" s="379"/>
      <c r="HB182" s="379"/>
      <c r="HC182" s="379"/>
      <c r="HD182" s="379"/>
      <c r="HE182" s="379"/>
      <c r="HF182" s="379"/>
      <c r="HG182" s="379"/>
      <c r="HH182" s="379"/>
      <c r="HI182" s="379"/>
      <c r="HJ182" s="379"/>
      <c r="HK182" s="379"/>
      <c r="HL182" s="379"/>
      <c r="HM182" s="379"/>
      <c r="HN182" s="379"/>
      <c r="HO182" s="379"/>
      <c r="HP182" s="379"/>
      <c r="HQ182" s="379"/>
      <c r="HR182" s="379"/>
      <c r="HS182" s="379"/>
      <c r="HT182" s="379"/>
      <c r="HU182" s="379"/>
      <c r="HV182" s="379"/>
      <c r="HW182" s="379"/>
      <c r="HX182" s="379"/>
      <c r="HY182" s="379"/>
      <c r="HZ182" s="379"/>
      <c r="IA182" s="379"/>
      <c r="IB182" s="379"/>
      <c r="IC182" s="379"/>
      <c r="ID182" s="379"/>
      <c r="IE182" s="379"/>
      <c r="IF182" s="379"/>
      <c r="IG182" s="379"/>
      <c r="IH182" s="379"/>
      <c r="II182" s="379"/>
      <c r="IJ182" s="379"/>
      <c r="IK182" s="379"/>
      <c r="IL182" s="379"/>
      <c r="IM182" s="379"/>
      <c r="IN182" s="379"/>
      <c r="IO182" s="379"/>
      <c r="IP182" s="379"/>
      <c r="IQ182" s="379"/>
      <c r="IR182" s="379"/>
      <c r="IS182" s="379"/>
      <c r="IT182" s="379"/>
      <c r="IU182" s="379"/>
    </row>
    <row r="183" spans="1:255" s="305"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c r="BB183" s="379"/>
      <c r="BC183" s="379"/>
      <c r="BD183" s="379"/>
      <c r="BE183" s="379"/>
      <c r="BF183" s="379"/>
      <c r="BG183" s="379"/>
      <c r="BH183" s="379"/>
      <c r="BI183" s="379"/>
      <c r="BJ183" s="379"/>
      <c r="BK183" s="379"/>
      <c r="BL183" s="379"/>
      <c r="BM183" s="379"/>
      <c r="BN183" s="379"/>
      <c r="BO183" s="379"/>
      <c r="BP183" s="379"/>
      <c r="BQ183" s="379"/>
      <c r="BR183" s="379"/>
      <c r="BS183" s="379"/>
      <c r="BT183" s="379"/>
      <c r="BU183" s="379"/>
      <c r="BV183" s="379"/>
      <c r="BW183" s="379"/>
      <c r="BX183" s="379"/>
      <c r="BY183" s="379"/>
      <c r="BZ183" s="379"/>
      <c r="CA183" s="379"/>
      <c r="CB183" s="379"/>
      <c r="CC183" s="379"/>
      <c r="CD183" s="379"/>
      <c r="CE183" s="379"/>
      <c r="CF183" s="379"/>
      <c r="CG183" s="379"/>
      <c r="CH183" s="379"/>
      <c r="CI183" s="379"/>
      <c r="CJ183" s="379"/>
      <c r="CK183" s="379"/>
      <c r="CL183" s="379"/>
      <c r="CM183" s="379"/>
      <c r="CN183" s="379"/>
      <c r="CO183" s="379"/>
      <c r="CP183" s="379"/>
      <c r="CQ183" s="379"/>
      <c r="CR183" s="379"/>
      <c r="CS183" s="379"/>
      <c r="CT183" s="379"/>
      <c r="CU183" s="379"/>
      <c r="CV183" s="379"/>
      <c r="CW183" s="379"/>
      <c r="CX183" s="379"/>
      <c r="CY183" s="379"/>
      <c r="CZ183" s="379"/>
      <c r="DA183" s="379"/>
      <c r="DB183" s="379"/>
      <c r="DC183" s="379"/>
      <c r="DD183" s="379"/>
      <c r="DE183" s="379"/>
      <c r="DF183" s="379"/>
      <c r="DG183" s="379"/>
      <c r="DH183" s="379"/>
      <c r="DI183" s="379"/>
      <c r="DJ183" s="379"/>
      <c r="DK183" s="379"/>
      <c r="DL183" s="379"/>
      <c r="DM183" s="379"/>
      <c r="DN183" s="379"/>
      <c r="DO183" s="379"/>
      <c r="DP183" s="379"/>
      <c r="DQ183" s="379"/>
      <c r="DR183" s="379"/>
      <c r="DS183" s="379"/>
      <c r="DT183" s="379"/>
      <c r="DU183" s="379"/>
      <c r="DV183" s="379"/>
      <c r="DW183" s="379"/>
      <c r="DX183" s="379"/>
      <c r="DY183" s="379"/>
      <c r="DZ183" s="379"/>
      <c r="EA183" s="379"/>
      <c r="EB183" s="379"/>
      <c r="EC183" s="379"/>
      <c r="ED183" s="379"/>
      <c r="EE183" s="379"/>
      <c r="EF183" s="379"/>
      <c r="EG183" s="379"/>
      <c r="EH183" s="379"/>
      <c r="EI183" s="379"/>
      <c r="EJ183" s="379"/>
      <c r="EK183" s="379"/>
      <c r="EL183" s="379"/>
      <c r="EM183" s="379"/>
      <c r="EN183" s="379"/>
      <c r="EO183" s="379"/>
      <c r="EP183" s="379"/>
      <c r="EQ183" s="379"/>
      <c r="ER183" s="379"/>
      <c r="ES183" s="379"/>
      <c r="ET183" s="379"/>
      <c r="EU183" s="379"/>
      <c r="EV183" s="379"/>
      <c r="EW183" s="379"/>
      <c r="EX183" s="379"/>
      <c r="EY183" s="379"/>
      <c r="EZ183" s="379"/>
      <c r="FA183" s="379"/>
      <c r="FB183" s="379"/>
      <c r="FC183" s="379"/>
      <c r="FD183" s="379"/>
      <c r="FE183" s="379"/>
      <c r="FF183" s="379"/>
      <c r="FG183" s="379"/>
      <c r="FH183" s="379"/>
      <c r="FI183" s="379"/>
      <c r="FJ183" s="379"/>
      <c r="FK183" s="379"/>
      <c r="FL183" s="379"/>
      <c r="FM183" s="379"/>
      <c r="FN183" s="379"/>
      <c r="FO183" s="379"/>
      <c r="FP183" s="379"/>
      <c r="FQ183" s="379"/>
      <c r="FR183" s="379"/>
      <c r="FS183" s="379"/>
      <c r="FT183" s="379"/>
      <c r="FU183" s="379"/>
      <c r="FV183" s="379"/>
      <c r="FW183" s="379"/>
      <c r="FX183" s="379"/>
      <c r="FY183" s="379"/>
      <c r="FZ183" s="379"/>
      <c r="GA183" s="379"/>
      <c r="GB183" s="379"/>
      <c r="GC183" s="379"/>
      <c r="GD183" s="379"/>
      <c r="GE183" s="379"/>
      <c r="GF183" s="379"/>
      <c r="GG183" s="379"/>
      <c r="GH183" s="379"/>
      <c r="GI183" s="379"/>
      <c r="GJ183" s="379"/>
      <c r="GK183" s="379"/>
      <c r="GL183" s="379"/>
      <c r="GM183" s="379"/>
      <c r="GN183" s="379"/>
      <c r="GO183" s="379"/>
      <c r="GP183" s="379"/>
      <c r="GQ183" s="379"/>
      <c r="GR183" s="379"/>
      <c r="GS183" s="379"/>
      <c r="GT183" s="379"/>
      <c r="GU183" s="379"/>
      <c r="GV183" s="379"/>
      <c r="GW183" s="379"/>
      <c r="GX183" s="379"/>
      <c r="GY183" s="379"/>
      <c r="GZ183" s="379"/>
      <c r="HA183" s="379"/>
      <c r="HB183" s="379"/>
      <c r="HC183" s="379"/>
      <c r="HD183" s="379"/>
      <c r="HE183" s="379"/>
      <c r="HF183" s="379"/>
      <c r="HG183" s="379"/>
      <c r="HH183" s="379"/>
      <c r="HI183" s="379"/>
      <c r="HJ183" s="379"/>
      <c r="HK183" s="379"/>
      <c r="HL183" s="379"/>
      <c r="HM183" s="379"/>
      <c r="HN183" s="379"/>
      <c r="HO183" s="379"/>
      <c r="HP183" s="379"/>
      <c r="HQ183" s="379"/>
      <c r="HR183" s="379"/>
      <c r="HS183" s="379"/>
      <c r="HT183" s="379"/>
      <c r="HU183" s="379"/>
      <c r="HV183" s="379"/>
      <c r="HW183" s="379"/>
      <c r="HX183" s="379"/>
      <c r="HY183" s="379"/>
      <c r="HZ183" s="379"/>
      <c r="IA183" s="379"/>
      <c r="IB183" s="379"/>
      <c r="IC183" s="379"/>
      <c r="ID183" s="379"/>
      <c r="IE183" s="379"/>
      <c r="IF183" s="379"/>
      <c r="IG183" s="379"/>
      <c r="IH183" s="379"/>
      <c r="II183" s="379"/>
      <c r="IJ183" s="379"/>
      <c r="IK183" s="379"/>
      <c r="IL183" s="379"/>
      <c r="IM183" s="379"/>
      <c r="IN183" s="379"/>
      <c r="IO183" s="379"/>
      <c r="IP183" s="379"/>
      <c r="IQ183" s="379"/>
      <c r="IR183" s="379"/>
      <c r="IS183" s="379"/>
      <c r="IT183" s="379"/>
      <c r="IU183" s="379"/>
    </row>
    <row r="184" spans="1:255" s="305"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79"/>
      <c r="U184" s="379"/>
      <c r="V184" s="379"/>
      <c r="W184" s="379"/>
      <c r="X184" s="379"/>
      <c r="Y184" s="379"/>
      <c r="Z184" s="379"/>
      <c r="AA184" s="379"/>
      <c r="AB184" s="379"/>
      <c r="AC184" s="379"/>
      <c r="AD184" s="379"/>
      <c r="AE184" s="379"/>
      <c r="AF184" s="379"/>
      <c r="AG184" s="379"/>
      <c r="AH184" s="379"/>
      <c r="AI184" s="379"/>
      <c r="AJ184" s="379"/>
      <c r="AK184" s="379"/>
      <c r="AL184" s="379"/>
      <c r="AM184" s="379"/>
      <c r="AN184" s="379"/>
      <c r="AO184" s="379"/>
      <c r="AP184" s="379"/>
      <c r="AQ184" s="379"/>
      <c r="AR184" s="379"/>
      <c r="AS184" s="379"/>
      <c r="AT184" s="379"/>
      <c r="AU184" s="379"/>
      <c r="AV184" s="379"/>
      <c r="AW184" s="379"/>
      <c r="AX184" s="379"/>
      <c r="AY184" s="379"/>
      <c r="AZ184" s="379"/>
      <c r="BA184" s="379"/>
      <c r="BB184" s="379"/>
      <c r="BC184" s="379"/>
      <c r="BD184" s="379"/>
      <c r="BE184" s="379"/>
      <c r="BF184" s="379"/>
      <c r="BG184" s="379"/>
      <c r="BH184" s="379"/>
      <c r="BI184" s="379"/>
      <c r="BJ184" s="379"/>
      <c r="BK184" s="379"/>
      <c r="BL184" s="379"/>
      <c r="BM184" s="379"/>
      <c r="BN184" s="379"/>
      <c r="BO184" s="379"/>
      <c r="BP184" s="379"/>
      <c r="BQ184" s="379"/>
      <c r="BR184" s="379"/>
      <c r="BS184" s="379"/>
      <c r="BT184" s="379"/>
      <c r="BU184" s="379"/>
      <c r="BV184" s="379"/>
      <c r="BW184" s="379"/>
      <c r="BX184" s="379"/>
      <c r="BY184" s="379"/>
      <c r="BZ184" s="379"/>
      <c r="CA184" s="379"/>
      <c r="CB184" s="379"/>
      <c r="CC184" s="379"/>
      <c r="CD184" s="379"/>
      <c r="CE184" s="379"/>
      <c r="CF184" s="379"/>
      <c r="CG184" s="379"/>
      <c r="CH184" s="379"/>
      <c r="CI184" s="379"/>
      <c r="CJ184" s="379"/>
      <c r="CK184" s="379"/>
      <c r="CL184" s="379"/>
      <c r="CM184" s="379"/>
      <c r="CN184" s="379"/>
      <c r="CO184" s="379"/>
      <c r="CP184" s="379"/>
      <c r="CQ184" s="379"/>
      <c r="CR184" s="379"/>
      <c r="CS184" s="379"/>
      <c r="CT184" s="379"/>
      <c r="CU184" s="379"/>
      <c r="CV184" s="379"/>
      <c r="CW184" s="379"/>
      <c r="CX184" s="379"/>
      <c r="CY184" s="379"/>
      <c r="CZ184" s="379"/>
      <c r="DA184" s="379"/>
      <c r="DB184" s="379"/>
      <c r="DC184" s="379"/>
      <c r="DD184" s="379"/>
      <c r="DE184" s="379"/>
      <c r="DF184" s="379"/>
      <c r="DG184" s="379"/>
      <c r="DH184" s="379"/>
      <c r="DI184" s="379"/>
      <c r="DJ184" s="379"/>
      <c r="DK184" s="379"/>
      <c r="DL184" s="379"/>
      <c r="DM184" s="379"/>
      <c r="DN184" s="379"/>
      <c r="DO184" s="379"/>
      <c r="DP184" s="379"/>
      <c r="DQ184" s="379"/>
      <c r="DR184" s="379"/>
      <c r="DS184" s="379"/>
      <c r="DT184" s="379"/>
      <c r="DU184" s="379"/>
      <c r="DV184" s="379"/>
      <c r="DW184" s="379"/>
      <c r="DX184" s="379"/>
      <c r="DY184" s="379"/>
      <c r="DZ184" s="379"/>
      <c r="EA184" s="379"/>
      <c r="EB184" s="379"/>
      <c r="EC184" s="379"/>
      <c r="ED184" s="379"/>
      <c r="EE184" s="379"/>
      <c r="EF184" s="379"/>
      <c r="EG184" s="379"/>
      <c r="EH184" s="379"/>
      <c r="EI184" s="379"/>
      <c r="EJ184" s="379"/>
      <c r="EK184" s="379"/>
      <c r="EL184" s="379"/>
      <c r="EM184" s="379"/>
      <c r="EN184" s="379"/>
      <c r="EO184" s="379"/>
      <c r="EP184" s="379"/>
      <c r="EQ184" s="379"/>
      <c r="ER184" s="379"/>
      <c r="ES184" s="379"/>
      <c r="ET184" s="379"/>
      <c r="EU184" s="379"/>
      <c r="EV184" s="379"/>
      <c r="EW184" s="379"/>
      <c r="EX184" s="379"/>
      <c r="EY184" s="379"/>
      <c r="EZ184" s="379"/>
      <c r="FA184" s="379"/>
      <c r="FB184" s="379"/>
      <c r="FC184" s="379"/>
      <c r="FD184" s="379"/>
      <c r="FE184" s="379"/>
      <c r="FF184" s="379"/>
      <c r="FG184" s="379"/>
      <c r="FH184" s="379"/>
      <c r="FI184" s="379"/>
      <c r="FJ184" s="379"/>
      <c r="FK184" s="379"/>
      <c r="FL184" s="379"/>
      <c r="FM184" s="379"/>
      <c r="FN184" s="379"/>
      <c r="FO184" s="379"/>
      <c r="FP184" s="379"/>
      <c r="FQ184" s="379"/>
      <c r="FR184" s="379"/>
      <c r="FS184" s="379"/>
      <c r="FT184" s="379"/>
      <c r="FU184" s="379"/>
      <c r="FV184" s="379"/>
      <c r="FW184" s="379"/>
      <c r="FX184" s="379"/>
      <c r="FY184" s="379"/>
      <c r="FZ184" s="379"/>
      <c r="GA184" s="379"/>
      <c r="GB184" s="379"/>
      <c r="GC184" s="379"/>
      <c r="GD184" s="379"/>
      <c r="GE184" s="379"/>
      <c r="GF184" s="379"/>
      <c r="GG184" s="379"/>
      <c r="GH184" s="379"/>
      <c r="GI184" s="379"/>
      <c r="GJ184" s="379"/>
      <c r="GK184" s="379"/>
      <c r="GL184" s="379"/>
      <c r="GM184" s="379"/>
      <c r="GN184" s="379"/>
      <c r="GO184" s="379"/>
      <c r="GP184" s="379"/>
      <c r="GQ184" s="379"/>
      <c r="GR184" s="379"/>
      <c r="GS184" s="379"/>
      <c r="GT184" s="379"/>
      <c r="GU184" s="379"/>
      <c r="GV184" s="379"/>
      <c r="GW184" s="379"/>
      <c r="GX184" s="379"/>
      <c r="GY184" s="379"/>
      <c r="GZ184" s="379"/>
      <c r="HA184" s="379"/>
      <c r="HB184" s="379"/>
      <c r="HC184" s="379"/>
      <c r="HD184" s="379"/>
      <c r="HE184" s="379"/>
      <c r="HF184" s="379"/>
      <c r="HG184" s="379"/>
      <c r="HH184" s="379"/>
      <c r="HI184" s="379"/>
      <c r="HJ184" s="379"/>
      <c r="HK184" s="379"/>
      <c r="HL184" s="379"/>
      <c r="HM184" s="379"/>
      <c r="HN184" s="379"/>
      <c r="HO184" s="379"/>
      <c r="HP184" s="379"/>
      <c r="HQ184" s="379"/>
      <c r="HR184" s="379"/>
      <c r="HS184" s="379"/>
      <c r="HT184" s="379"/>
      <c r="HU184" s="379"/>
      <c r="HV184" s="379"/>
      <c r="HW184" s="379"/>
      <c r="HX184" s="379"/>
      <c r="HY184" s="379"/>
      <c r="HZ184" s="379"/>
      <c r="IA184" s="379"/>
      <c r="IB184" s="379"/>
      <c r="IC184" s="379"/>
      <c r="ID184" s="379"/>
      <c r="IE184" s="379"/>
      <c r="IF184" s="379"/>
      <c r="IG184" s="379"/>
      <c r="IH184" s="379"/>
      <c r="II184" s="379"/>
      <c r="IJ184" s="379"/>
      <c r="IK184" s="379"/>
      <c r="IL184" s="379"/>
      <c r="IM184" s="379"/>
      <c r="IN184" s="379"/>
      <c r="IO184" s="379"/>
      <c r="IP184" s="379"/>
      <c r="IQ184" s="379"/>
      <c r="IR184" s="379"/>
      <c r="IS184" s="379"/>
      <c r="IT184" s="379"/>
      <c r="IU184" s="379"/>
    </row>
    <row r="185" spans="1:255" s="305"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79"/>
      <c r="U185" s="379"/>
      <c r="V185" s="379"/>
      <c r="W185" s="379"/>
      <c r="X185" s="379"/>
      <c r="Y185" s="379"/>
      <c r="Z185" s="379"/>
      <c r="AA185" s="379"/>
      <c r="AB185" s="379"/>
      <c r="AC185" s="379"/>
      <c r="AD185" s="379"/>
      <c r="AE185" s="379"/>
      <c r="AF185" s="379"/>
      <c r="AG185" s="379"/>
      <c r="AH185" s="379"/>
      <c r="AI185" s="379"/>
      <c r="AJ185" s="379"/>
      <c r="AK185" s="379"/>
      <c r="AL185" s="379"/>
      <c r="AM185" s="379"/>
      <c r="AN185" s="379"/>
      <c r="AO185" s="379"/>
      <c r="AP185" s="379"/>
      <c r="AQ185" s="379"/>
      <c r="AR185" s="379"/>
      <c r="AS185" s="379"/>
      <c r="AT185" s="379"/>
      <c r="AU185" s="379"/>
      <c r="AV185" s="379"/>
      <c r="AW185" s="379"/>
      <c r="AX185" s="379"/>
      <c r="AY185" s="379"/>
      <c r="AZ185" s="379"/>
      <c r="BA185" s="379"/>
      <c r="BB185" s="379"/>
      <c r="BC185" s="379"/>
      <c r="BD185" s="379"/>
      <c r="BE185" s="379"/>
      <c r="BF185" s="379"/>
      <c r="BG185" s="379"/>
      <c r="BH185" s="379"/>
      <c r="BI185" s="379"/>
      <c r="BJ185" s="379"/>
      <c r="BK185" s="379"/>
      <c r="BL185" s="379"/>
      <c r="BM185" s="379"/>
      <c r="BN185" s="379"/>
      <c r="BO185" s="379"/>
      <c r="BP185" s="379"/>
      <c r="BQ185" s="379"/>
      <c r="BR185" s="379"/>
      <c r="BS185" s="379"/>
      <c r="BT185" s="379"/>
      <c r="BU185" s="379"/>
      <c r="BV185" s="379"/>
      <c r="BW185" s="379"/>
      <c r="BX185" s="379"/>
      <c r="BY185" s="379"/>
      <c r="BZ185" s="379"/>
      <c r="CA185" s="379"/>
      <c r="CB185" s="379"/>
      <c r="CC185" s="379"/>
      <c r="CD185" s="379"/>
      <c r="CE185" s="379"/>
      <c r="CF185" s="379"/>
      <c r="CG185" s="379"/>
      <c r="CH185" s="379"/>
      <c r="CI185" s="379"/>
      <c r="CJ185" s="379"/>
      <c r="CK185" s="379"/>
      <c r="CL185" s="379"/>
      <c r="CM185" s="379"/>
      <c r="CN185" s="379"/>
      <c r="CO185" s="379"/>
      <c r="CP185" s="379"/>
      <c r="CQ185" s="379"/>
      <c r="CR185" s="379"/>
      <c r="CS185" s="379"/>
      <c r="CT185" s="379"/>
      <c r="CU185" s="379"/>
      <c r="CV185" s="379"/>
      <c r="CW185" s="379"/>
      <c r="CX185" s="379"/>
      <c r="CY185" s="379"/>
      <c r="CZ185" s="379"/>
      <c r="DA185" s="379"/>
      <c r="DB185" s="379"/>
      <c r="DC185" s="379"/>
      <c r="DD185" s="379"/>
      <c r="DE185" s="379"/>
      <c r="DF185" s="379"/>
      <c r="DG185" s="379"/>
      <c r="DH185" s="379"/>
      <c r="DI185" s="379"/>
      <c r="DJ185" s="379"/>
      <c r="DK185" s="379"/>
      <c r="DL185" s="379"/>
      <c r="DM185" s="379"/>
      <c r="DN185" s="379"/>
      <c r="DO185" s="379"/>
      <c r="DP185" s="379"/>
      <c r="DQ185" s="379"/>
      <c r="DR185" s="379"/>
      <c r="DS185" s="379"/>
      <c r="DT185" s="379"/>
      <c r="DU185" s="379"/>
      <c r="DV185" s="379"/>
      <c r="DW185" s="379"/>
      <c r="DX185" s="379"/>
      <c r="DY185" s="379"/>
      <c r="DZ185" s="379"/>
      <c r="EA185" s="379"/>
      <c r="EB185" s="379"/>
      <c r="EC185" s="379"/>
      <c r="ED185" s="379"/>
      <c r="EE185" s="379"/>
      <c r="EF185" s="379"/>
      <c r="EG185" s="379"/>
      <c r="EH185" s="379"/>
      <c r="EI185" s="379"/>
      <c r="EJ185" s="379"/>
      <c r="EK185" s="379"/>
      <c r="EL185" s="379"/>
      <c r="EM185" s="379"/>
      <c r="EN185" s="379"/>
      <c r="EO185" s="379"/>
      <c r="EP185" s="379"/>
      <c r="EQ185" s="379"/>
      <c r="ER185" s="379"/>
      <c r="ES185" s="379"/>
      <c r="ET185" s="379"/>
      <c r="EU185" s="379"/>
      <c r="EV185" s="379"/>
      <c r="EW185" s="379"/>
      <c r="EX185" s="379"/>
      <c r="EY185" s="379"/>
      <c r="EZ185" s="379"/>
      <c r="FA185" s="379"/>
      <c r="FB185" s="379"/>
      <c r="FC185" s="379"/>
      <c r="FD185" s="379"/>
      <c r="FE185" s="379"/>
      <c r="FF185" s="379"/>
      <c r="FG185" s="379"/>
      <c r="FH185" s="379"/>
      <c r="FI185" s="379"/>
      <c r="FJ185" s="379"/>
      <c r="FK185" s="379"/>
      <c r="FL185" s="379"/>
      <c r="FM185" s="379"/>
      <c r="FN185" s="379"/>
      <c r="FO185" s="379"/>
      <c r="FP185" s="379"/>
      <c r="FQ185" s="379"/>
      <c r="FR185" s="379"/>
      <c r="FS185" s="379"/>
      <c r="FT185" s="379"/>
      <c r="FU185" s="379"/>
      <c r="FV185" s="379"/>
      <c r="FW185" s="379"/>
      <c r="FX185" s="379"/>
      <c r="FY185" s="379"/>
      <c r="FZ185" s="379"/>
      <c r="GA185" s="379"/>
      <c r="GB185" s="379"/>
      <c r="GC185" s="379"/>
      <c r="GD185" s="379"/>
      <c r="GE185" s="379"/>
      <c r="GF185" s="379"/>
      <c r="GG185" s="379"/>
      <c r="GH185" s="379"/>
      <c r="GI185" s="379"/>
      <c r="GJ185" s="379"/>
      <c r="GK185" s="379"/>
      <c r="GL185" s="379"/>
      <c r="GM185" s="379"/>
      <c r="GN185" s="379"/>
      <c r="GO185" s="379"/>
      <c r="GP185" s="379"/>
      <c r="GQ185" s="379"/>
      <c r="GR185" s="379"/>
      <c r="GS185" s="379"/>
      <c r="GT185" s="379"/>
      <c r="GU185" s="379"/>
      <c r="GV185" s="379"/>
      <c r="GW185" s="379"/>
      <c r="GX185" s="379"/>
      <c r="GY185" s="379"/>
      <c r="GZ185" s="379"/>
      <c r="HA185" s="379"/>
      <c r="HB185" s="379"/>
      <c r="HC185" s="379"/>
      <c r="HD185" s="379"/>
      <c r="HE185" s="379"/>
      <c r="HF185" s="379"/>
      <c r="HG185" s="379"/>
      <c r="HH185" s="379"/>
      <c r="HI185" s="379"/>
      <c r="HJ185" s="379"/>
      <c r="HK185" s="379"/>
      <c r="HL185" s="379"/>
      <c r="HM185" s="379"/>
      <c r="HN185" s="379"/>
      <c r="HO185" s="379"/>
      <c r="HP185" s="379"/>
      <c r="HQ185" s="379"/>
      <c r="HR185" s="379"/>
      <c r="HS185" s="379"/>
      <c r="HT185" s="379"/>
      <c r="HU185" s="379"/>
      <c r="HV185" s="379"/>
      <c r="HW185" s="379"/>
      <c r="HX185" s="379"/>
      <c r="HY185" s="379"/>
      <c r="HZ185" s="379"/>
      <c r="IA185" s="379"/>
      <c r="IB185" s="379"/>
      <c r="IC185" s="379"/>
      <c r="ID185" s="379"/>
      <c r="IE185" s="379"/>
      <c r="IF185" s="379"/>
      <c r="IG185" s="379"/>
      <c r="IH185" s="379"/>
      <c r="II185" s="379"/>
      <c r="IJ185" s="379"/>
      <c r="IK185" s="379"/>
      <c r="IL185" s="379"/>
      <c r="IM185" s="379"/>
      <c r="IN185" s="379"/>
      <c r="IO185" s="379"/>
      <c r="IP185" s="379"/>
      <c r="IQ185" s="379"/>
      <c r="IR185" s="379"/>
      <c r="IS185" s="379"/>
      <c r="IT185" s="379"/>
      <c r="IU185" s="379"/>
    </row>
    <row r="186" spans="1:255" s="305"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c r="BB186" s="379"/>
      <c r="BC186" s="379"/>
      <c r="BD186" s="379"/>
      <c r="BE186" s="379"/>
      <c r="BF186" s="379"/>
      <c r="BG186" s="379"/>
      <c r="BH186" s="379"/>
      <c r="BI186" s="379"/>
      <c r="BJ186" s="379"/>
      <c r="BK186" s="379"/>
      <c r="BL186" s="379"/>
      <c r="BM186" s="379"/>
      <c r="BN186" s="379"/>
      <c r="BO186" s="379"/>
      <c r="BP186" s="379"/>
      <c r="BQ186" s="379"/>
      <c r="BR186" s="379"/>
      <c r="BS186" s="379"/>
      <c r="BT186" s="379"/>
      <c r="BU186" s="379"/>
      <c r="BV186" s="379"/>
      <c r="BW186" s="379"/>
      <c r="BX186" s="379"/>
      <c r="BY186" s="379"/>
      <c r="BZ186" s="379"/>
      <c r="CA186" s="379"/>
      <c r="CB186" s="379"/>
      <c r="CC186" s="379"/>
      <c r="CD186" s="379"/>
      <c r="CE186" s="379"/>
      <c r="CF186" s="379"/>
      <c r="CG186" s="379"/>
      <c r="CH186" s="379"/>
      <c r="CI186" s="379"/>
      <c r="CJ186" s="379"/>
      <c r="CK186" s="379"/>
      <c r="CL186" s="379"/>
      <c r="CM186" s="379"/>
      <c r="CN186" s="379"/>
      <c r="CO186" s="379"/>
      <c r="CP186" s="379"/>
      <c r="CQ186" s="379"/>
      <c r="CR186" s="379"/>
      <c r="CS186" s="379"/>
      <c r="CT186" s="379"/>
      <c r="CU186" s="379"/>
      <c r="CV186" s="379"/>
      <c r="CW186" s="379"/>
      <c r="CX186" s="379"/>
      <c r="CY186" s="379"/>
      <c r="CZ186" s="379"/>
      <c r="DA186" s="379"/>
      <c r="DB186" s="379"/>
      <c r="DC186" s="379"/>
      <c r="DD186" s="379"/>
      <c r="DE186" s="379"/>
      <c r="DF186" s="379"/>
      <c r="DG186" s="379"/>
      <c r="DH186" s="379"/>
      <c r="DI186" s="379"/>
      <c r="DJ186" s="379"/>
      <c r="DK186" s="379"/>
      <c r="DL186" s="379"/>
      <c r="DM186" s="379"/>
      <c r="DN186" s="379"/>
      <c r="DO186" s="379"/>
      <c r="DP186" s="379"/>
      <c r="DQ186" s="379"/>
      <c r="DR186" s="379"/>
      <c r="DS186" s="379"/>
      <c r="DT186" s="379"/>
      <c r="DU186" s="379"/>
      <c r="DV186" s="379"/>
      <c r="DW186" s="379"/>
      <c r="DX186" s="379"/>
      <c r="DY186" s="379"/>
      <c r="DZ186" s="379"/>
      <c r="EA186" s="379"/>
      <c r="EB186" s="379"/>
      <c r="EC186" s="379"/>
      <c r="ED186" s="379"/>
      <c r="EE186" s="379"/>
      <c r="EF186" s="379"/>
      <c r="EG186" s="379"/>
      <c r="EH186" s="379"/>
      <c r="EI186" s="379"/>
      <c r="EJ186" s="379"/>
      <c r="EK186" s="379"/>
      <c r="EL186" s="379"/>
      <c r="EM186" s="379"/>
      <c r="EN186" s="379"/>
      <c r="EO186" s="379"/>
      <c r="EP186" s="379"/>
      <c r="EQ186" s="379"/>
      <c r="ER186" s="379"/>
      <c r="ES186" s="379"/>
      <c r="ET186" s="379"/>
      <c r="EU186" s="379"/>
      <c r="EV186" s="379"/>
      <c r="EW186" s="379"/>
      <c r="EX186" s="379"/>
      <c r="EY186" s="379"/>
      <c r="EZ186" s="379"/>
      <c r="FA186" s="379"/>
      <c r="FB186" s="379"/>
      <c r="FC186" s="379"/>
      <c r="FD186" s="379"/>
      <c r="FE186" s="379"/>
      <c r="FF186" s="379"/>
      <c r="FG186" s="379"/>
      <c r="FH186" s="379"/>
      <c r="FI186" s="379"/>
      <c r="FJ186" s="379"/>
      <c r="FK186" s="379"/>
      <c r="FL186" s="379"/>
      <c r="FM186" s="379"/>
      <c r="FN186" s="379"/>
      <c r="FO186" s="379"/>
      <c r="FP186" s="379"/>
      <c r="FQ186" s="379"/>
      <c r="FR186" s="379"/>
      <c r="FS186" s="379"/>
      <c r="FT186" s="379"/>
      <c r="FU186" s="379"/>
      <c r="FV186" s="379"/>
      <c r="FW186" s="379"/>
      <c r="FX186" s="379"/>
      <c r="FY186" s="379"/>
      <c r="FZ186" s="379"/>
      <c r="GA186" s="379"/>
      <c r="GB186" s="379"/>
      <c r="GC186" s="379"/>
      <c r="GD186" s="379"/>
      <c r="GE186" s="379"/>
      <c r="GF186" s="379"/>
      <c r="GG186" s="379"/>
      <c r="GH186" s="379"/>
      <c r="GI186" s="379"/>
      <c r="GJ186" s="379"/>
      <c r="GK186" s="379"/>
      <c r="GL186" s="379"/>
      <c r="GM186" s="379"/>
      <c r="GN186" s="379"/>
      <c r="GO186" s="379"/>
      <c r="GP186" s="379"/>
      <c r="GQ186" s="379"/>
      <c r="GR186" s="379"/>
      <c r="GS186" s="379"/>
      <c r="GT186" s="379"/>
      <c r="GU186" s="379"/>
      <c r="GV186" s="379"/>
      <c r="GW186" s="379"/>
      <c r="GX186" s="379"/>
      <c r="GY186" s="379"/>
      <c r="GZ186" s="379"/>
      <c r="HA186" s="379"/>
      <c r="HB186" s="379"/>
      <c r="HC186" s="379"/>
      <c r="HD186" s="379"/>
      <c r="HE186" s="379"/>
      <c r="HF186" s="379"/>
      <c r="HG186" s="379"/>
      <c r="HH186" s="379"/>
      <c r="HI186" s="379"/>
      <c r="HJ186" s="379"/>
      <c r="HK186" s="379"/>
      <c r="HL186" s="379"/>
      <c r="HM186" s="379"/>
      <c r="HN186" s="379"/>
      <c r="HO186" s="379"/>
      <c r="HP186" s="379"/>
      <c r="HQ186" s="379"/>
      <c r="HR186" s="379"/>
      <c r="HS186" s="379"/>
      <c r="HT186" s="379"/>
      <c r="HU186" s="379"/>
      <c r="HV186" s="379"/>
      <c r="HW186" s="379"/>
      <c r="HX186" s="379"/>
      <c r="HY186" s="379"/>
      <c r="HZ186" s="379"/>
      <c r="IA186" s="379"/>
      <c r="IB186" s="379"/>
      <c r="IC186" s="379"/>
      <c r="ID186" s="379"/>
      <c r="IE186" s="379"/>
      <c r="IF186" s="379"/>
      <c r="IG186" s="379"/>
      <c r="IH186" s="379"/>
      <c r="II186" s="379"/>
      <c r="IJ186" s="379"/>
      <c r="IK186" s="379"/>
      <c r="IL186" s="379"/>
      <c r="IM186" s="379"/>
      <c r="IN186" s="379"/>
      <c r="IO186" s="379"/>
      <c r="IP186" s="379"/>
      <c r="IQ186" s="379"/>
      <c r="IR186" s="379"/>
      <c r="IS186" s="379"/>
      <c r="IT186" s="379"/>
      <c r="IU186" s="379"/>
    </row>
    <row r="187" spans="1:255" s="306" customFormat="1" ht="31.5" collapsed="1">
      <c r="A187" s="243"/>
      <c r="B187" s="341" t="s">
        <v>393</v>
      </c>
      <c r="C187" s="335" t="s">
        <v>478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384"/>
      <c r="U187" s="384"/>
      <c r="V187" s="384"/>
      <c r="W187" s="384"/>
      <c r="X187" s="384"/>
      <c r="Y187" s="384"/>
      <c r="Z187" s="384"/>
      <c r="AA187" s="384"/>
      <c r="AB187" s="384"/>
      <c r="AC187" s="384"/>
      <c r="AD187" s="384"/>
      <c r="AE187" s="384"/>
      <c r="AF187" s="384"/>
      <c r="AG187" s="384"/>
      <c r="AH187" s="384"/>
      <c r="AI187" s="384"/>
      <c r="AJ187" s="384"/>
      <c r="AK187" s="384"/>
      <c r="AL187" s="384"/>
      <c r="AM187" s="384"/>
      <c r="AN187" s="384"/>
      <c r="AO187" s="384"/>
      <c r="AP187" s="384"/>
      <c r="AQ187" s="384"/>
      <c r="AR187" s="384"/>
      <c r="AS187" s="384"/>
      <c r="AT187" s="384"/>
      <c r="AU187" s="384"/>
      <c r="AV187" s="384"/>
      <c r="AW187" s="384"/>
      <c r="AX187" s="384"/>
      <c r="AY187" s="384"/>
      <c r="AZ187" s="384"/>
      <c r="BA187" s="384"/>
      <c r="BB187" s="384"/>
      <c r="BC187" s="384"/>
      <c r="BD187" s="384"/>
      <c r="BE187" s="384"/>
      <c r="BF187" s="384"/>
      <c r="BG187" s="384"/>
      <c r="BH187" s="384"/>
      <c r="BI187" s="384"/>
      <c r="BJ187" s="384"/>
      <c r="BK187" s="384"/>
      <c r="BL187" s="384"/>
      <c r="BM187" s="384"/>
      <c r="BN187" s="384"/>
      <c r="BO187" s="384"/>
      <c r="BP187" s="384"/>
      <c r="BQ187" s="384"/>
      <c r="BR187" s="384"/>
      <c r="BS187" s="384"/>
      <c r="BT187" s="384"/>
      <c r="BU187" s="384"/>
      <c r="BV187" s="384"/>
      <c r="BW187" s="384"/>
      <c r="BX187" s="384"/>
      <c r="BY187" s="384"/>
      <c r="BZ187" s="384"/>
      <c r="CA187" s="384"/>
      <c r="CB187" s="384"/>
      <c r="CC187" s="384"/>
      <c r="CD187" s="384"/>
      <c r="CE187" s="384"/>
      <c r="CF187" s="384"/>
      <c r="CG187" s="384"/>
      <c r="CH187" s="384"/>
      <c r="CI187" s="384"/>
      <c r="CJ187" s="384"/>
      <c r="CK187" s="384"/>
      <c r="CL187" s="384"/>
      <c r="CM187" s="384"/>
      <c r="CN187" s="384"/>
      <c r="CO187" s="384"/>
      <c r="CP187" s="384"/>
      <c r="CQ187" s="384"/>
      <c r="CR187" s="384"/>
      <c r="CS187" s="384"/>
      <c r="CT187" s="384"/>
      <c r="CU187" s="384"/>
      <c r="CV187" s="384"/>
      <c r="CW187" s="384"/>
      <c r="CX187" s="384"/>
      <c r="CY187" s="384"/>
      <c r="CZ187" s="384"/>
      <c r="DA187" s="384"/>
      <c r="DB187" s="384"/>
      <c r="DC187" s="384"/>
      <c r="DD187" s="384"/>
      <c r="DE187" s="384"/>
      <c r="DF187" s="384"/>
      <c r="DG187" s="384"/>
      <c r="DH187" s="384"/>
      <c r="DI187" s="384"/>
      <c r="DJ187" s="384"/>
      <c r="DK187" s="384"/>
      <c r="DL187" s="384"/>
      <c r="DM187" s="384"/>
      <c r="DN187" s="384"/>
      <c r="DO187" s="384"/>
      <c r="DP187" s="384"/>
      <c r="DQ187" s="384"/>
      <c r="DR187" s="384"/>
      <c r="DS187" s="384"/>
      <c r="DT187" s="384"/>
      <c r="DU187" s="384"/>
      <c r="DV187" s="384"/>
      <c r="DW187" s="384"/>
      <c r="DX187" s="384"/>
      <c r="DY187" s="384"/>
      <c r="DZ187" s="384"/>
      <c r="EA187" s="384"/>
      <c r="EB187" s="384"/>
      <c r="EC187" s="384"/>
      <c r="ED187" s="384"/>
      <c r="EE187" s="384"/>
      <c r="EF187" s="384"/>
      <c r="EG187" s="384"/>
      <c r="EH187" s="384"/>
      <c r="EI187" s="384"/>
      <c r="EJ187" s="384"/>
      <c r="EK187" s="384"/>
      <c r="EL187" s="384"/>
      <c r="EM187" s="384"/>
      <c r="EN187" s="384"/>
      <c r="EO187" s="384"/>
      <c r="EP187" s="384"/>
      <c r="EQ187" s="384"/>
      <c r="ER187" s="384"/>
      <c r="ES187" s="384"/>
      <c r="ET187" s="384"/>
      <c r="EU187" s="384"/>
      <c r="EV187" s="384"/>
      <c r="EW187" s="384"/>
      <c r="EX187" s="384"/>
      <c r="EY187" s="384"/>
      <c r="EZ187" s="384"/>
      <c r="FA187" s="384"/>
      <c r="FB187" s="384"/>
      <c r="FC187" s="384"/>
      <c r="FD187" s="384"/>
      <c r="FE187" s="384"/>
      <c r="FF187" s="384"/>
      <c r="FG187" s="384"/>
      <c r="FH187" s="384"/>
      <c r="FI187" s="384"/>
      <c r="FJ187" s="384"/>
      <c r="FK187" s="384"/>
      <c r="FL187" s="384"/>
      <c r="FM187" s="384"/>
      <c r="FN187" s="384"/>
      <c r="FO187" s="384"/>
      <c r="FP187" s="384"/>
      <c r="FQ187" s="384"/>
      <c r="FR187" s="384"/>
      <c r="FS187" s="384"/>
      <c r="FT187" s="384"/>
      <c r="FU187" s="384"/>
      <c r="FV187" s="384"/>
      <c r="FW187" s="384"/>
      <c r="FX187" s="384"/>
      <c r="FY187" s="384"/>
      <c r="FZ187" s="384"/>
      <c r="GA187" s="384"/>
      <c r="GB187" s="384"/>
      <c r="GC187" s="384"/>
      <c r="GD187" s="384"/>
      <c r="GE187" s="384"/>
      <c r="GF187" s="384"/>
      <c r="GG187" s="384"/>
      <c r="GH187" s="384"/>
      <c r="GI187" s="384"/>
      <c r="GJ187" s="384"/>
      <c r="GK187" s="384"/>
      <c r="GL187" s="384"/>
      <c r="GM187" s="384"/>
      <c r="GN187" s="384"/>
      <c r="GO187" s="384"/>
      <c r="GP187" s="384"/>
      <c r="GQ187" s="384"/>
      <c r="GR187" s="384"/>
      <c r="GS187" s="384"/>
      <c r="GT187" s="384"/>
      <c r="GU187" s="384"/>
      <c r="GV187" s="384"/>
      <c r="GW187" s="384"/>
      <c r="GX187" s="384"/>
      <c r="GY187" s="384"/>
      <c r="GZ187" s="384"/>
      <c r="HA187" s="384"/>
      <c r="HB187" s="384"/>
      <c r="HC187" s="384"/>
      <c r="HD187" s="384"/>
      <c r="HE187" s="384"/>
      <c r="HF187" s="384"/>
      <c r="HG187" s="384"/>
      <c r="HH187" s="384"/>
      <c r="HI187" s="384"/>
      <c r="HJ187" s="384"/>
      <c r="HK187" s="384"/>
      <c r="HL187" s="384"/>
      <c r="HM187" s="384"/>
      <c r="HN187" s="384"/>
      <c r="HO187" s="384"/>
      <c r="HP187" s="384"/>
      <c r="HQ187" s="384"/>
      <c r="HR187" s="384"/>
      <c r="HS187" s="384"/>
      <c r="HT187" s="384"/>
      <c r="HU187" s="384"/>
      <c r="HV187" s="384"/>
      <c r="HW187" s="384"/>
      <c r="HX187" s="384"/>
      <c r="HY187" s="384"/>
      <c r="HZ187" s="384"/>
      <c r="IA187" s="384"/>
      <c r="IB187" s="384"/>
      <c r="IC187" s="384"/>
      <c r="ID187" s="384"/>
      <c r="IE187" s="384"/>
      <c r="IF187" s="384"/>
      <c r="IG187" s="384"/>
      <c r="IH187" s="384"/>
      <c r="II187" s="384"/>
      <c r="IJ187" s="384"/>
      <c r="IK187" s="384"/>
      <c r="IL187" s="384"/>
      <c r="IM187" s="384"/>
      <c r="IN187" s="384"/>
      <c r="IO187" s="384"/>
      <c r="IP187" s="384"/>
      <c r="IQ187" s="384"/>
      <c r="IR187" s="384"/>
      <c r="IS187" s="384"/>
      <c r="IT187" s="384"/>
      <c r="IU187" s="384"/>
    </row>
    <row r="188" spans="1:255" s="305" customFormat="1" ht="126"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c r="BB188" s="379"/>
      <c r="BC188" s="379"/>
      <c r="BD188" s="379"/>
      <c r="BE188" s="379"/>
      <c r="BF188" s="379"/>
      <c r="BG188" s="379"/>
      <c r="BH188" s="379"/>
      <c r="BI188" s="379"/>
      <c r="BJ188" s="379"/>
      <c r="BK188" s="379"/>
      <c r="BL188" s="379"/>
      <c r="BM188" s="379"/>
      <c r="BN188" s="379"/>
      <c r="BO188" s="379"/>
      <c r="BP188" s="379"/>
      <c r="BQ188" s="379"/>
      <c r="BR188" s="379"/>
      <c r="BS188" s="379"/>
      <c r="BT188" s="379"/>
      <c r="BU188" s="379"/>
      <c r="BV188" s="379"/>
      <c r="BW188" s="379"/>
      <c r="BX188" s="379"/>
      <c r="BY188" s="379"/>
      <c r="BZ188" s="379"/>
      <c r="CA188" s="379"/>
      <c r="CB188" s="379"/>
      <c r="CC188" s="379"/>
      <c r="CD188" s="379"/>
      <c r="CE188" s="379"/>
      <c r="CF188" s="379"/>
      <c r="CG188" s="379"/>
      <c r="CH188" s="379"/>
      <c r="CI188" s="379"/>
      <c r="CJ188" s="379"/>
      <c r="CK188" s="379"/>
      <c r="CL188" s="379"/>
      <c r="CM188" s="379"/>
      <c r="CN188" s="379"/>
      <c r="CO188" s="379"/>
      <c r="CP188" s="379"/>
      <c r="CQ188" s="379"/>
      <c r="CR188" s="379"/>
      <c r="CS188" s="379"/>
      <c r="CT188" s="379"/>
      <c r="CU188" s="379"/>
      <c r="CV188" s="379"/>
      <c r="CW188" s="379"/>
      <c r="CX188" s="379"/>
      <c r="CY188" s="379"/>
      <c r="CZ188" s="379"/>
      <c r="DA188" s="379"/>
      <c r="DB188" s="379"/>
      <c r="DC188" s="379"/>
      <c r="DD188" s="379"/>
      <c r="DE188" s="379"/>
      <c r="DF188" s="379"/>
      <c r="DG188" s="379"/>
      <c r="DH188" s="379"/>
      <c r="DI188" s="379"/>
      <c r="DJ188" s="379"/>
      <c r="DK188" s="379"/>
      <c r="DL188" s="379"/>
      <c r="DM188" s="379"/>
      <c r="DN188" s="379"/>
      <c r="DO188" s="379"/>
      <c r="DP188" s="379"/>
      <c r="DQ188" s="379"/>
      <c r="DR188" s="379"/>
      <c r="DS188" s="379"/>
      <c r="DT188" s="379"/>
      <c r="DU188" s="379"/>
      <c r="DV188" s="379"/>
      <c r="DW188" s="379"/>
      <c r="DX188" s="379"/>
      <c r="DY188" s="379"/>
      <c r="DZ188" s="379"/>
      <c r="EA188" s="379"/>
      <c r="EB188" s="379"/>
      <c r="EC188" s="379"/>
      <c r="ED188" s="379"/>
      <c r="EE188" s="379"/>
      <c r="EF188" s="379"/>
      <c r="EG188" s="379"/>
      <c r="EH188" s="379"/>
      <c r="EI188" s="379"/>
      <c r="EJ188" s="379"/>
      <c r="EK188" s="379"/>
      <c r="EL188" s="379"/>
      <c r="EM188" s="379"/>
      <c r="EN188" s="379"/>
      <c r="EO188" s="379"/>
      <c r="EP188" s="379"/>
      <c r="EQ188" s="379"/>
      <c r="ER188" s="379"/>
      <c r="ES188" s="379"/>
      <c r="ET188" s="379"/>
      <c r="EU188" s="379"/>
      <c r="EV188" s="379"/>
      <c r="EW188" s="379"/>
      <c r="EX188" s="379"/>
      <c r="EY188" s="379"/>
      <c r="EZ188" s="379"/>
      <c r="FA188" s="379"/>
      <c r="FB188" s="379"/>
      <c r="FC188" s="379"/>
      <c r="FD188" s="379"/>
      <c r="FE188" s="379"/>
      <c r="FF188" s="379"/>
      <c r="FG188" s="379"/>
      <c r="FH188" s="379"/>
      <c r="FI188" s="379"/>
      <c r="FJ188" s="379"/>
      <c r="FK188" s="379"/>
      <c r="FL188" s="379"/>
      <c r="FM188" s="379"/>
      <c r="FN188" s="379"/>
      <c r="FO188" s="379"/>
      <c r="FP188" s="379"/>
      <c r="FQ188" s="379"/>
      <c r="FR188" s="379"/>
      <c r="FS188" s="379"/>
      <c r="FT188" s="379"/>
      <c r="FU188" s="379"/>
      <c r="FV188" s="379"/>
      <c r="FW188" s="379"/>
      <c r="FX188" s="379"/>
      <c r="FY188" s="379"/>
      <c r="FZ188" s="379"/>
      <c r="GA188" s="379"/>
      <c r="GB188" s="379"/>
      <c r="GC188" s="379"/>
      <c r="GD188" s="379"/>
      <c r="GE188" s="379"/>
      <c r="GF188" s="379"/>
      <c r="GG188" s="379"/>
      <c r="GH188" s="379"/>
      <c r="GI188" s="379"/>
      <c r="GJ188" s="379"/>
      <c r="GK188" s="379"/>
      <c r="GL188" s="379"/>
      <c r="GM188" s="379"/>
      <c r="GN188" s="379"/>
      <c r="GO188" s="379"/>
      <c r="GP188" s="379"/>
      <c r="GQ188" s="379"/>
      <c r="GR188" s="379"/>
      <c r="GS188" s="379"/>
      <c r="GT188" s="379"/>
      <c r="GU188" s="379"/>
      <c r="GV188" s="379"/>
      <c r="GW188" s="379"/>
      <c r="GX188" s="379"/>
      <c r="GY188" s="379"/>
      <c r="GZ188" s="379"/>
      <c r="HA188" s="379"/>
      <c r="HB188" s="379"/>
      <c r="HC188" s="379"/>
      <c r="HD188" s="379"/>
      <c r="HE188" s="379"/>
      <c r="HF188" s="379"/>
      <c r="HG188" s="379"/>
      <c r="HH188" s="379"/>
      <c r="HI188" s="379"/>
      <c r="HJ188" s="379"/>
      <c r="HK188" s="379"/>
      <c r="HL188" s="379"/>
      <c r="HM188" s="379"/>
      <c r="HN188" s="379"/>
      <c r="HO188" s="379"/>
      <c r="HP188" s="379"/>
      <c r="HQ188" s="379"/>
      <c r="HR188" s="379"/>
      <c r="HS188" s="379"/>
      <c r="HT188" s="379"/>
      <c r="HU188" s="379"/>
      <c r="HV188" s="379"/>
      <c r="HW188" s="379"/>
      <c r="HX188" s="379"/>
      <c r="HY188" s="379"/>
      <c r="HZ188" s="379"/>
      <c r="IA188" s="379"/>
      <c r="IB188" s="379"/>
      <c r="IC188" s="379"/>
      <c r="ID188" s="379"/>
      <c r="IE188" s="379"/>
      <c r="IF188" s="379"/>
      <c r="IG188" s="379"/>
      <c r="IH188" s="379"/>
      <c r="II188" s="379"/>
      <c r="IJ188" s="379"/>
      <c r="IK188" s="379"/>
      <c r="IL188" s="379"/>
      <c r="IM188" s="379"/>
      <c r="IN188" s="379"/>
      <c r="IO188" s="379"/>
      <c r="IP188" s="379"/>
      <c r="IQ188" s="379"/>
      <c r="IR188" s="379"/>
      <c r="IS188" s="379"/>
      <c r="IT188" s="379"/>
      <c r="IU188" s="379"/>
    </row>
    <row r="189" spans="1:255"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c r="BB189" s="379"/>
      <c r="BC189" s="379"/>
      <c r="BD189" s="379"/>
      <c r="BE189" s="379"/>
      <c r="BF189" s="379"/>
      <c r="BG189" s="379"/>
      <c r="BH189" s="379"/>
      <c r="BI189" s="379"/>
      <c r="BJ189" s="379"/>
      <c r="BK189" s="379"/>
      <c r="BL189" s="379"/>
      <c r="BM189" s="379"/>
      <c r="BN189" s="379"/>
      <c r="BO189" s="379"/>
      <c r="BP189" s="379"/>
      <c r="BQ189" s="379"/>
      <c r="BR189" s="379"/>
      <c r="BS189" s="379"/>
      <c r="BT189" s="379"/>
      <c r="BU189" s="379"/>
      <c r="BV189" s="379"/>
      <c r="BW189" s="379"/>
      <c r="BX189" s="379"/>
      <c r="BY189" s="379"/>
      <c r="BZ189" s="379"/>
      <c r="CA189" s="379"/>
      <c r="CB189" s="379"/>
      <c r="CC189" s="379"/>
      <c r="CD189" s="379"/>
      <c r="CE189" s="379"/>
      <c r="CF189" s="379"/>
      <c r="CG189" s="379"/>
      <c r="CH189" s="379"/>
      <c r="CI189" s="379"/>
      <c r="CJ189" s="379"/>
      <c r="CK189" s="379"/>
      <c r="CL189" s="379"/>
      <c r="CM189" s="379"/>
      <c r="CN189" s="379"/>
      <c r="CO189" s="379"/>
      <c r="CP189" s="379"/>
      <c r="CQ189" s="379"/>
      <c r="CR189" s="379"/>
      <c r="CS189" s="379"/>
      <c r="CT189" s="379"/>
      <c r="CU189" s="379"/>
      <c r="CV189" s="379"/>
      <c r="CW189" s="379"/>
      <c r="CX189" s="379"/>
      <c r="CY189" s="379"/>
      <c r="CZ189" s="379"/>
      <c r="DA189" s="379"/>
      <c r="DB189" s="379"/>
      <c r="DC189" s="379"/>
      <c r="DD189" s="379"/>
      <c r="DE189" s="379"/>
      <c r="DF189" s="379"/>
      <c r="DG189" s="379"/>
      <c r="DH189" s="379"/>
      <c r="DI189" s="379"/>
      <c r="DJ189" s="379"/>
      <c r="DK189" s="379"/>
      <c r="DL189" s="379"/>
      <c r="DM189" s="379"/>
      <c r="DN189" s="379"/>
      <c r="DO189" s="379"/>
      <c r="DP189" s="379"/>
      <c r="DQ189" s="379"/>
      <c r="DR189" s="379"/>
      <c r="DS189" s="379"/>
      <c r="DT189" s="379"/>
      <c r="DU189" s="379"/>
      <c r="DV189" s="379"/>
      <c r="DW189" s="379"/>
      <c r="DX189" s="379"/>
      <c r="DY189" s="379"/>
      <c r="DZ189" s="379"/>
      <c r="EA189" s="379"/>
      <c r="EB189" s="379"/>
      <c r="EC189" s="379"/>
      <c r="ED189" s="379"/>
      <c r="EE189" s="379"/>
      <c r="EF189" s="379"/>
      <c r="EG189" s="379"/>
      <c r="EH189" s="379"/>
      <c r="EI189" s="379"/>
      <c r="EJ189" s="379"/>
      <c r="EK189" s="379"/>
      <c r="EL189" s="379"/>
      <c r="EM189" s="379"/>
      <c r="EN189" s="379"/>
      <c r="EO189" s="379"/>
      <c r="EP189" s="379"/>
      <c r="EQ189" s="379"/>
      <c r="ER189" s="379"/>
      <c r="ES189" s="379"/>
      <c r="ET189" s="379"/>
      <c r="EU189" s="379"/>
      <c r="EV189" s="379"/>
      <c r="EW189" s="379"/>
      <c r="EX189" s="379"/>
      <c r="EY189" s="379"/>
      <c r="EZ189" s="379"/>
      <c r="FA189" s="379"/>
      <c r="FB189" s="379"/>
      <c r="FC189" s="379"/>
      <c r="FD189" s="379"/>
      <c r="FE189" s="379"/>
      <c r="FF189" s="379"/>
      <c r="FG189" s="379"/>
      <c r="FH189" s="379"/>
      <c r="FI189" s="379"/>
      <c r="FJ189" s="379"/>
      <c r="FK189" s="379"/>
      <c r="FL189" s="379"/>
      <c r="FM189" s="379"/>
      <c r="FN189" s="379"/>
      <c r="FO189" s="379"/>
      <c r="FP189" s="379"/>
      <c r="FQ189" s="379"/>
      <c r="FR189" s="379"/>
      <c r="FS189" s="379"/>
      <c r="FT189" s="379"/>
      <c r="FU189" s="379"/>
      <c r="FV189" s="379"/>
      <c r="FW189" s="379"/>
      <c r="FX189" s="379"/>
      <c r="FY189" s="379"/>
      <c r="FZ189" s="379"/>
      <c r="GA189" s="379"/>
      <c r="GB189" s="379"/>
      <c r="GC189" s="379"/>
      <c r="GD189" s="379"/>
      <c r="GE189" s="379"/>
      <c r="GF189" s="379"/>
      <c r="GG189" s="379"/>
      <c r="GH189" s="379"/>
      <c r="GI189" s="379"/>
      <c r="GJ189" s="379"/>
      <c r="GK189" s="379"/>
      <c r="GL189" s="379"/>
      <c r="GM189" s="379"/>
      <c r="GN189" s="379"/>
      <c r="GO189" s="379"/>
      <c r="GP189" s="379"/>
      <c r="GQ189" s="379"/>
      <c r="GR189" s="379"/>
      <c r="GS189" s="379"/>
      <c r="GT189" s="379"/>
      <c r="GU189" s="379"/>
      <c r="GV189" s="379"/>
      <c r="GW189" s="379"/>
      <c r="GX189" s="379"/>
      <c r="GY189" s="379"/>
      <c r="GZ189" s="379"/>
      <c r="HA189" s="379"/>
      <c r="HB189" s="379"/>
      <c r="HC189" s="379"/>
      <c r="HD189" s="379"/>
      <c r="HE189" s="379"/>
      <c r="HF189" s="379"/>
      <c r="HG189" s="379"/>
      <c r="HH189" s="379"/>
      <c r="HI189" s="379"/>
      <c r="HJ189" s="379"/>
      <c r="HK189" s="379"/>
      <c r="HL189" s="379"/>
      <c r="HM189" s="379"/>
      <c r="HN189" s="379"/>
      <c r="HO189" s="379"/>
      <c r="HP189" s="379"/>
      <c r="HQ189" s="379"/>
      <c r="HR189" s="379"/>
      <c r="HS189" s="379"/>
      <c r="HT189" s="379"/>
      <c r="HU189" s="379"/>
      <c r="HV189" s="379"/>
      <c r="HW189" s="379"/>
      <c r="HX189" s="379"/>
      <c r="HY189" s="379"/>
      <c r="HZ189" s="379"/>
      <c r="IA189" s="379"/>
      <c r="IB189" s="379"/>
      <c r="IC189" s="379"/>
      <c r="ID189" s="379"/>
      <c r="IE189" s="379"/>
      <c r="IF189" s="379"/>
      <c r="IG189" s="379"/>
      <c r="IH189" s="379"/>
      <c r="II189" s="379"/>
      <c r="IJ189" s="379"/>
      <c r="IK189" s="379"/>
      <c r="IL189" s="379"/>
      <c r="IM189" s="379"/>
      <c r="IN189" s="379"/>
      <c r="IO189" s="379"/>
      <c r="IP189" s="379"/>
      <c r="IQ189" s="379"/>
      <c r="IR189" s="379"/>
      <c r="IS189" s="379"/>
      <c r="IT189" s="379"/>
      <c r="IU189" s="379"/>
    </row>
    <row r="190" spans="1:255"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c r="BB190" s="379"/>
      <c r="BC190" s="379"/>
      <c r="BD190" s="379"/>
      <c r="BE190" s="379"/>
      <c r="BF190" s="379"/>
      <c r="BG190" s="379"/>
      <c r="BH190" s="379"/>
      <c r="BI190" s="379"/>
      <c r="BJ190" s="379"/>
      <c r="BK190" s="379"/>
      <c r="BL190" s="379"/>
      <c r="BM190" s="379"/>
      <c r="BN190" s="379"/>
      <c r="BO190" s="379"/>
      <c r="BP190" s="379"/>
      <c r="BQ190" s="379"/>
      <c r="BR190" s="379"/>
      <c r="BS190" s="379"/>
      <c r="BT190" s="379"/>
      <c r="BU190" s="379"/>
      <c r="BV190" s="379"/>
      <c r="BW190" s="379"/>
      <c r="BX190" s="379"/>
      <c r="BY190" s="379"/>
      <c r="BZ190" s="379"/>
      <c r="CA190" s="379"/>
      <c r="CB190" s="379"/>
      <c r="CC190" s="379"/>
      <c r="CD190" s="379"/>
      <c r="CE190" s="379"/>
      <c r="CF190" s="379"/>
      <c r="CG190" s="379"/>
      <c r="CH190" s="379"/>
      <c r="CI190" s="379"/>
      <c r="CJ190" s="379"/>
      <c r="CK190" s="379"/>
      <c r="CL190" s="379"/>
      <c r="CM190" s="379"/>
      <c r="CN190" s="379"/>
      <c r="CO190" s="379"/>
      <c r="CP190" s="379"/>
      <c r="CQ190" s="379"/>
      <c r="CR190" s="379"/>
      <c r="CS190" s="379"/>
      <c r="CT190" s="379"/>
      <c r="CU190" s="379"/>
      <c r="CV190" s="379"/>
      <c r="CW190" s="379"/>
      <c r="CX190" s="379"/>
      <c r="CY190" s="379"/>
      <c r="CZ190" s="379"/>
      <c r="DA190" s="379"/>
      <c r="DB190" s="379"/>
      <c r="DC190" s="379"/>
      <c r="DD190" s="379"/>
      <c r="DE190" s="379"/>
      <c r="DF190" s="379"/>
      <c r="DG190" s="379"/>
      <c r="DH190" s="379"/>
      <c r="DI190" s="379"/>
      <c r="DJ190" s="379"/>
      <c r="DK190" s="379"/>
      <c r="DL190" s="379"/>
      <c r="DM190" s="379"/>
      <c r="DN190" s="379"/>
      <c r="DO190" s="379"/>
      <c r="DP190" s="379"/>
      <c r="DQ190" s="379"/>
      <c r="DR190" s="379"/>
      <c r="DS190" s="379"/>
      <c r="DT190" s="379"/>
      <c r="DU190" s="379"/>
      <c r="DV190" s="379"/>
      <c r="DW190" s="379"/>
      <c r="DX190" s="379"/>
      <c r="DY190" s="379"/>
      <c r="DZ190" s="379"/>
      <c r="EA190" s="379"/>
      <c r="EB190" s="379"/>
      <c r="EC190" s="379"/>
      <c r="ED190" s="379"/>
      <c r="EE190" s="379"/>
      <c r="EF190" s="379"/>
      <c r="EG190" s="379"/>
      <c r="EH190" s="379"/>
      <c r="EI190" s="379"/>
      <c r="EJ190" s="379"/>
      <c r="EK190" s="379"/>
      <c r="EL190" s="379"/>
      <c r="EM190" s="379"/>
      <c r="EN190" s="379"/>
      <c r="EO190" s="379"/>
      <c r="EP190" s="379"/>
      <c r="EQ190" s="379"/>
      <c r="ER190" s="379"/>
      <c r="ES190" s="379"/>
      <c r="ET190" s="379"/>
      <c r="EU190" s="379"/>
      <c r="EV190" s="379"/>
      <c r="EW190" s="379"/>
      <c r="EX190" s="379"/>
      <c r="EY190" s="379"/>
      <c r="EZ190" s="379"/>
      <c r="FA190" s="379"/>
      <c r="FB190" s="379"/>
      <c r="FC190" s="379"/>
      <c r="FD190" s="379"/>
      <c r="FE190" s="379"/>
      <c r="FF190" s="379"/>
      <c r="FG190" s="379"/>
      <c r="FH190" s="379"/>
      <c r="FI190" s="379"/>
      <c r="FJ190" s="379"/>
      <c r="FK190" s="379"/>
      <c r="FL190" s="379"/>
      <c r="FM190" s="379"/>
      <c r="FN190" s="379"/>
      <c r="FO190" s="379"/>
      <c r="FP190" s="379"/>
      <c r="FQ190" s="379"/>
      <c r="FR190" s="379"/>
      <c r="FS190" s="379"/>
      <c r="FT190" s="379"/>
      <c r="FU190" s="379"/>
      <c r="FV190" s="379"/>
      <c r="FW190" s="379"/>
      <c r="FX190" s="379"/>
      <c r="FY190" s="379"/>
      <c r="FZ190" s="379"/>
      <c r="GA190" s="379"/>
      <c r="GB190" s="379"/>
      <c r="GC190" s="379"/>
      <c r="GD190" s="379"/>
      <c r="GE190" s="379"/>
      <c r="GF190" s="379"/>
      <c r="GG190" s="379"/>
      <c r="GH190" s="379"/>
      <c r="GI190" s="379"/>
      <c r="GJ190" s="379"/>
      <c r="GK190" s="379"/>
      <c r="GL190" s="379"/>
      <c r="GM190" s="379"/>
      <c r="GN190" s="379"/>
      <c r="GO190" s="379"/>
      <c r="GP190" s="379"/>
      <c r="GQ190" s="379"/>
      <c r="GR190" s="379"/>
      <c r="GS190" s="379"/>
      <c r="GT190" s="379"/>
      <c r="GU190" s="379"/>
      <c r="GV190" s="379"/>
      <c r="GW190" s="379"/>
      <c r="GX190" s="379"/>
      <c r="GY190" s="379"/>
      <c r="GZ190" s="379"/>
      <c r="HA190" s="379"/>
      <c r="HB190" s="379"/>
      <c r="HC190" s="379"/>
      <c r="HD190" s="379"/>
      <c r="HE190" s="379"/>
      <c r="HF190" s="379"/>
      <c r="HG190" s="379"/>
      <c r="HH190" s="379"/>
      <c r="HI190" s="379"/>
      <c r="HJ190" s="379"/>
      <c r="HK190" s="379"/>
      <c r="HL190" s="379"/>
      <c r="HM190" s="379"/>
      <c r="HN190" s="379"/>
      <c r="HO190" s="379"/>
      <c r="HP190" s="379"/>
      <c r="HQ190" s="379"/>
      <c r="HR190" s="379"/>
      <c r="HS190" s="379"/>
      <c r="HT190" s="379"/>
      <c r="HU190" s="379"/>
      <c r="HV190" s="379"/>
      <c r="HW190" s="379"/>
      <c r="HX190" s="379"/>
      <c r="HY190" s="379"/>
      <c r="HZ190" s="379"/>
      <c r="IA190" s="379"/>
      <c r="IB190" s="379"/>
      <c r="IC190" s="379"/>
      <c r="ID190" s="379"/>
      <c r="IE190" s="379"/>
      <c r="IF190" s="379"/>
      <c r="IG190" s="379"/>
      <c r="IH190" s="379"/>
      <c r="II190" s="379"/>
      <c r="IJ190" s="379"/>
      <c r="IK190" s="379"/>
      <c r="IL190" s="379"/>
      <c r="IM190" s="379"/>
      <c r="IN190" s="379"/>
      <c r="IO190" s="379"/>
      <c r="IP190" s="379"/>
      <c r="IQ190" s="379"/>
      <c r="IR190" s="379"/>
      <c r="IS190" s="379"/>
      <c r="IT190" s="379"/>
      <c r="IU190" s="379"/>
    </row>
    <row r="191" spans="1:255"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c r="BB191" s="379"/>
      <c r="BC191" s="379"/>
      <c r="BD191" s="379"/>
      <c r="BE191" s="379"/>
      <c r="BF191" s="379"/>
      <c r="BG191" s="379"/>
      <c r="BH191" s="379"/>
      <c r="BI191" s="379"/>
      <c r="BJ191" s="379"/>
      <c r="BK191" s="379"/>
      <c r="BL191" s="379"/>
      <c r="BM191" s="379"/>
      <c r="BN191" s="379"/>
      <c r="BO191" s="379"/>
      <c r="BP191" s="379"/>
      <c r="BQ191" s="379"/>
      <c r="BR191" s="379"/>
      <c r="BS191" s="379"/>
      <c r="BT191" s="379"/>
      <c r="BU191" s="379"/>
      <c r="BV191" s="379"/>
      <c r="BW191" s="379"/>
      <c r="BX191" s="379"/>
      <c r="BY191" s="379"/>
      <c r="BZ191" s="379"/>
      <c r="CA191" s="379"/>
      <c r="CB191" s="379"/>
      <c r="CC191" s="379"/>
      <c r="CD191" s="379"/>
      <c r="CE191" s="379"/>
      <c r="CF191" s="379"/>
      <c r="CG191" s="379"/>
      <c r="CH191" s="379"/>
      <c r="CI191" s="379"/>
      <c r="CJ191" s="379"/>
      <c r="CK191" s="379"/>
      <c r="CL191" s="379"/>
      <c r="CM191" s="379"/>
      <c r="CN191" s="379"/>
      <c r="CO191" s="379"/>
      <c r="CP191" s="379"/>
      <c r="CQ191" s="379"/>
      <c r="CR191" s="379"/>
      <c r="CS191" s="379"/>
      <c r="CT191" s="379"/>
      <c r="CU191" s="379"/>
      <c r="CV191" s="379"/>
      <c r="CW191" s="379"/>
      <c r="CX191" s="379"/>
      <c r="CY191" s="379"/>
      <c r="CZ191" s="379"/>
      <c r="DA191" s="379"/>
      <c r="DB191" s="379"/>
      <c r="DC191" s="379"/>
      <c r="DD191" s="379"/>
      <c r="DE191" s="379"/>
      <c r="DF191" s="379"/>
      <c r="DG191" s="379"/>
      <c r="DH191" s="379"/>
      <c r="DI191" s="379"/>
      <c r="DJ191" s="379"/>
      <c r="DK191" s="379"/>
      <c r="DL191" s="379"/>
      <c r="DM191" s="379"/>
      <c r="DN191" s="379"/>
      <c r="DO191" s="379"/>
      <c r="DP191" s="379"/>
      <c r="DQ191" s="379"/>
      <c r="DR191" s="379"/>
      <c r="DS191" s="379"/>
      <c r="DT191" s="379"/>
      <c r="DU191" s="379"/>
      <c r="DV191" s="379"/>
      <c r="DW191" s="379"/>
      <c r="DX191" s="379"/>
      <c r="DY191" s="379"/>
      <c r="DZ191" s="379"/>
      <c r="EA191" s="379"/>
      <c r="EB191" s="379"/>
      <c r="EC191" s="379"/>
      <c r="ED191" s="379"/>
      <c r="EE191" s="379"/>
      <c r="EF191" s="379"/>
      <c r="EG191" s="379"/>
      <c r="EH191" s="379"/>
      <c r="EI191" s="379"/>
      <c r="EJ191" s="379"/>
      <c r="EK191" s="379"/>
      <c r="EL191" s="379"/>
      <c r="EM191" s="379"/>
      <c r="EN191" s="379"/>
      <c r="EO191" s="379"/>
      <c r="EP191" s="379"/>
      <c r="EQ191" s="379"/>
      <c r="ER191" s="379"/>
      <c r="ES191" s="379"/>
      <c r="ET191" s="379"/>
      <c r="EU191" s="379"/>
      <c r="EV191" s="379"/>
      <c r="EW191" s="379"/>
      <c r="EX191" s="379"/>
      <c r="EY191" s="379"/>
      <c r="EZ191" s="379"/>
      <c r="FA191" s="379"/>
      <c r="FB191" s="379"/>
      <c r="FC191" s="379"/>
      <c r="FD191" s="379"/>
      <c r="FE191" s="379"/>
      <c r="FF191" s="379"/>
      <c r="FG191" s="379"/>
      <c r="FH191" s="379"/>
      <c r="FI191" s="379"/>
      <c r="FJ191" s="379"/>
      <c r="FK191" s="379"/>
      <c r="FL191" s="379"/>
      <c r="FM191" s="379"/>
      <c r="FN191" s="379"/>
      <c r="FO191" s="379"/>
      <c r="FP191" s="379"/>
      <c r="FQ191" s="379"/>
      <c r="FR191" s="379"/>
      <c r="FS191" s="379"/>
      <c r="FT191" s="379"/>
      <c r="FU191" s="379"/>
      <c r="FV191" s="379"/>
      <c r="FW191" s="379"/>
      <c r="FX191" s="379"/>
      <c r="FY191" s="379"/>
      <c r="FZ191" s="379"/>
      <c r="GA191" s="379"/>
      <c r="GB191" s="379"/>
      <c r="GC191" s="379"/>
      <c r="GD191" s="379"/>
      <c r="GE191" s="379"/>
      <c r="GF191" s="379"/>
      <c r="GG191" s="379"/>
      <c r="GH191" s="379"/>
      <c r="GI191" s="379"/>
      <c r="GJ191" s="379"/>
      <c r="GK191" s="379"/>
      <c r="GL191" s="379"/>
      <c r="GM191" s="379"/>
      <c r="GN191" s="379"/>
      <c r="GO191" s="379"/>
      <c r="GP191" s="379"/>
      <c r="GQ191" s="379"/>
      <c r="GR191" s="379"/>
      <c r="GS191" s="379"/>
      <c r="GT191" s="379"/>
      <c r="GU191" s="379"/>
      <c r="GV191" s="379"/>
      <c r="GW191" s="379"/>
      <c r="GX191" s="379"/>
      <c r="GY191" s="379"/>
      <c r="GZ191" s="379"/>
      <c r="HA191" s="379"/>
      <c r="HB191" s="379"/>
      <c r="HC191" s="379"/>
      <c r="HD191" s="379"/>
      <c r="HE191" s="379"/>
      <c r="HF191" s="379"/>
      <c r="HG191" s="379"/>
      <c r="HH191" s="379"/>
      <c r="HI191" s="379"/>
      <c r="HJ191" s="379"/>
      <c r="HK191" s="379"/>
      <c r="HL191" s="379"/>
      <c r="HM191" s="379"/>
      <c r="HN191" s="379"/>
      <c r="HO191" s="379"/>
      <c r="HP191" s="379"/>
      <c r="HQ191" s="379"/>
      <c r="HR191" s="379"/>
      <c r="HS191" s="379"/>
      <c r="HT191" s="379"/>
      <c r="HU191" s="379"/>
      <c r="HV191" s="379"/>
      <c r="HW191" s="379"/>
      <c r="HX191" s="379"/>
      <c r="HY191" s="379"/>
      <c r="HZ191" s="379"/>
      <c r="IA191" s="379"/>
      <c r="IB191" s="379"/>
      <c r="IC191" s="379"/>
      <c r="ID191" s="379"/>
      <c r="IE191" s="379"/>
      <c r="IF191" s="379"/>
      <c r="IG191" s="379"/>
      <c r="IH191" s="379"/>
      <c r="II191" s="379"/>
      <c r="IJ191" s="379"/>
      <c r="IK191" s="379"/>
      <c r="IL191" s="379"/>
      <c r="IM191" s="379"/>
      <c r="IN191" s="379"/>
      <c r="IO191" s="379"/>
      <c r="IP191" s="379"/>
      <c r="IQ191" s="379"/>
      <c r="IR191" s="379"/>
      <c r="IS191" s="379"/>
      <c r="IT191" s="379"/>
      <c r="IU191" s="379"/>
    </row>
    <row r="192" spans="1:255"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c r="BB192" s="379"/>
      <c r="BC192" s="379"/>
      <c r="BD192" s="379"/>
      <c r="BE192" s="379"/>
      <c r="BF192" s="379"/>
      <c r="BG192" s="379"/>
      <c r="BH192" s="379"/>
      <c r="BI192" s="379"/>
      <c r="BJ192" s="379"/>
      <c r="BK192" s="379"/>
      <c r="BL192" s="379"/>
      <c r="BM192" s="379"/>
      <c r="BN192" s="379"/>
      <c r="BO192" s="379"/>
      <c r="BP192" s="379"/>
      <c r="BQ192" s="379"/>
      <c r="BR192" s="379"/>
      <c r="BS192" s="379"/>
      <c r="BT192" s="379"/>
      <c r="BU192" s="379"/>
      <c r="BV192" s="379"/>
      <c r="BW192" s="379"/>
      <c r="BX192" s="379"/>
      <c r="BY192" s="379"/>
      <c r="BZ192" s="379"/>
      <c r="CA192" s="379"/>
      <c r="CB192" s="379"/>
      <c r="CC192" s="379"/>
      <c r="CD192" s="379"/>
      <c r="CE192" s="379"/>
      <c r="CF192" s="379"/>
      <c r="CG192" s="379"/>
      <c r="CH192" s="379"/>
      <c r="CI192" s="379"/>
      <c r="CJ192" s="379"/>
      <c r="CK192" s="379"/>
      <c r="CL192" s="379"/>
      <c r="CM192" s="379"/>
      <c r="CN192" s="379"/>
      <c r="CO192" s="379"/>
      <c r="CP192" s="379"/>
      <c r="CQ192" s="379"/>
      <c r="CR192" s="379"/>
      <c r="CS192" s="379"/>
      <c r="CT192" s="379"/>
      <c r="CU192" s="379"/>
      <c r="CV192" s="379"/>
      <c r="CW192" s="379"/>
      <c r="CX192" s="379"/>
      <c r="CY192" s="379"/>
      <c r="CZ192" s="379"/>
      <c r="DA192" s="379"/>
      <c r="DB192" s="379"/>
      <c r="DC192" s="379"/>
      <c r="DD192" s="379"/>
      <c r="DE192" s="379"/>
      <c r="DF192" s="379"/>
      <c r="DG192" s="379"/>
      <c r="DH192" s="379"/>
      <c r="DI192" s="379"/>
      <c r="DJ192" s="379"/>
      <c r="DK192" s="379"/>
      <c r="DL192" s="379"/>
      <c r="DM192" s="379"/>
      <c r="DN192" s="379"/>
      <c r="DO192" s="379"/>
      <c r="DP192" s="379"/>
      <c r="DQ192" s="379"/>
      <c r="DR192" s="379"/>
      <c r="DS192" s="379"/>
      <c r="DT192" s="379"/>
      <c r="DU192" s="379"/>
      <c r="DV192" s="379"/>
      <c r="DW192" s="379"/>
      <c r="DX192" s="379"/>
      <c r="DY192" s="379"/>
      <c r="DZ192" s="379"/>
      <c r="EA192" s="379"/>
      <c r="EB192" s="379"/>
      <c r="EC192" s="379"/>
      <c r="ED192" s="379"/>
      <c r="EE192" s="379"/>
      <c r="EF192" s="379"/>
      <c r="EG192" s="379"/>
      <c r="EH192" s="379"/>
      <c r="EI192" s="379"/>
      <c r="EJ192" s="379"/>
      <c r="EK192" s="379"/>
      <c r="EL192" s="379"/>
      <c r="EM192" s="379"/>
      <c r="EN192" s="379"/>
      <c r="EO192" s="379"/>
      <c r="EP192" s="379"/>
      <c r="EQ192" s="379"/>
      <c r="ER192" s="379"/>
      <c r="ES192" s="379"/>
      <c r="ET192" s="379"/>
      <c r="EU192" s="379"/>
      <c r="EV192" s="379"/>
      <c r="EW192" s="379"/>
      <c r="EX192" s="379"/>
      <c r="EY192" s="379"/>
      <c r="EZ192" s="379"/>
      <c r="FA192" s="379"/>
      <c r="FB192" s="379"/>
      <c r="FC192" s="379"/>
      <c r="FD192" s="379"/>
      <c r="FE192" s="379"/>
      <c r="FF192" s="379"/>
      <c r="FG192" s="379"/>
      <c r="FH192" s="379"/>
      <c r="FI192" s="379"/>
      <c r="FJ192" s="379"/>
      <c r="FK192" s="379"/>
      <c r="FL192" s="379"/>
      <c r="FM192" s="379"/>
      <c r="FN192" s="379"/>
      <c r="FO192" s="379"/>
      <c r="FP192" s="379"/>
      <c r="FQ192" s="379"/>
      <c r="FR192" s="379"/>
      <c r="FS192" s="379"/>
      <c r="FT192" s="379"/>
      <c r="FU192" s="379"/>
      <c r="FV192" s="379"/>
      <c r="FW192" s="379"/>
      <c r="FX192" s="379"/>
      <c r="FY192" s="379"/>
      <c r="FZ192" s="379"/>
      <c r="GA192" s="379"/>
      <c r="GB192" s="379"/>
      <c r="GC192" s="379"/>
      <c r="GD192" s="379"/>
      <c r="GE192" s="379"/>
      <c r="GF192" s="379"/>
      <c r="GG192" s="379"/>
      <c r="GH192" s="379"/>
      <c r="GI192" s="379"/>
      <c r="GJ192" s="379"/>
      <c r="GK192" s="379"/>
      <c r="GL192" s="379"/>
      <c r="GM192" s="379"/>
      <c r="GN192" s="379"/>
      <c r="GO192" s="379"/>
      <c r="GP192" s="379"/>
      <c r="GQ192" s="379"/>
      <c r="GR192" s="379"/>
      <c r="GS192" s="379"/>
      <c r="GT192" s="379"/>
      <c r="GU192" s="379"/>
      <c r="GV192" s="379"/>
      <c r="GW192" s="379"/>
      <c r="GX192" s="379"/>
      <c r="GY192" s="379"/>
      <c r="GZ192" s="379"/>
      <c r="HA192" s="379"/>
      <c r="HB192" s="379"/>
      <c r="HC192" s="379"/>
      <c r="HD192" s="379"/>
      <c r="HE192" s="379"/>
      <c r="HF192" s="379"/>
      <c r="HG192" s="379"/>
      <c r="HH192" s="379"/>
      <c r="HI192" s="379"/>
      <c r="HJ192" s="379"/>
      <c r="HK192" s="379"/>
      <c r="HL192" s="379"/>
      <c r="HM192" s="379"/>
      <c r="HN192" s="379"/>
      <c r="HO192" s="379"/>
      <c r="HP192" s="379"/>
      <c r="HQ192" s="379"/>
      <c r="HR192" s="379"/>
      <c r="HS192" s="379"/>
      <c r="HT192" s="379"/>
      <c r="HU192" s="379"/>
      <c r="HV192" s="379"/>
      <c r="HW192" s="379"/>
      <c r="HX192" s="379"/>
      <c r="HY192" s="379"/>
      <c r="HZ192" s="379"/>
      <c r="IA192" s="379"/>
      <c r="IB192" s="379"/>
      <c r="IC192" s="379"/>
      <c r="ID192" s="379"/>
      <c r="IE192" s="379"/>
      <c r="IF192" s="379"/>
      <c r="IG192" s="379"/>
      <c r="IH192" s="379"/>
      <c r="II192" s="379"/>
      <c r="IJ192" s="379"/>
      <c r="IK192" s="379"/>
      <c r="IL192" s="379"/>
      <c r="IM192" s="379"/>
      <c r="IN192" s="379"/>
      <c r="IO192" s="379"/>
      <c r="IP192" s="379"/>
      <c r="IQ192" s="379"/>
      <c r="IR192" s="379"/>
      <c r="IS192" s="379"/>
      <c r="IT192" s="379"/>
      <c r="IU192" s="379"/>
    </row>
    <row r="193" spans="1:255"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c r="BB193" s="379"/>
      <c r="BC193" s="379"/>
      <c r="BD193" s="379"/>
      <c r="BE193" s="379"/>
      <c r="BF193" s="379"/>
      <c r="BG193" s="379"/>
      <c r="BH193" s="379"/>
      <c r="BI193" s="379"/>
      <c r="BJ193" s="379"/>
      <c r="BK193" s="379"/>
      <c r="BL193" s="379"/>
      <c r="BM193" s="379"/>
      <c r="BN193" s="379"/>
      <c r="BO193" s="379"/>
      <c r="BP193" s="379"/>
      <c r="BQ193" s="379"/>
      <c r="BR193" s="379"/>
      <c r="BS193" s="379"/>
      <c r="BT193" s="379"/>
      <c r="BU193" s="379"/>
      <c r="BV193" s="379"/>
      <c r="BW193" s="379"/>
      <c r="BX193" s="379"/>
      <c r="BY193" s="379"/>
      <c r="BZ193" s="379"/>
      <c r="CA193" s="379"/>
      <c r="CB193" s="379"/>
      <c r="CC193" s="379"/>
      <c r="CD193" s="379"/>
      <c r="CE193" s="379"/>
      <c r="CF193" s="379"/>
      <c r="CG193" s="379"/>
      <c r="CH193" s="379"/>
      <c r="CI193" s="379"/>
      <c r="CJ193" s="379"/>
      <c r="CK193" s="379"/>
      <c r="CL193" s="379"/>
      <c r="CM193" s="379"/>
      <c r="CN193" s="379"/>
      <c r="CO193" s="379"/>
      <c r="CP193" s="379"/>
      <c r="CQ193" s="379"/>
      <c r="CR193" s="379"/>
      <c r="CS193" s="379"/>
      <c r="CT193" s="379"/>
      <c r="CU193" s="379"/>
      <c r="CV193" s="379"/>
      <c r="CW193" s="379"/>
      <c r="CX193" s="379"/>
      <c r="CY193" s="379"/>
      <c r="CZ193" s="379"/>
      <c r="DA193" s="379"/>
      <c r="DB193" s="379"/>
      <c r="DC193" s="379"/>
      <c r="DD193" s="379"/>
      <c r="DE193" s="379"/>
      <c r="DF193" s="379"/>
      <c r="DG193" s="379"/>
      <c r="DH193" s="379"/>
      <c r="DI193" s="379"/>
      <c r="DJ193" s="379"/>
      <c r="DK193" s="379"/>
      <c r="DL193" s="379"/>
      <c r="DM193" s="379"/>
      <c r="DN193" s="379"/>
      <c r="DO193" s="379"/>
      <c r="DP193" s="379"/>
      <c r="DQ193" s="379"/>
      <c r="DR193" s="379"/>
      <c r="DS193" s="379"/>
      <c r="DT193" s="379"/>
      <c r="DU193" s="379"/>
      <c r="DV193" s="379"/>
      <c r="DW193" s="379"/>
      <c r="DX193" s="379"/>
      <c r="DY193" s="379"/>
      <c r="DZ193" s="379"/>
      <c r="EA193" s="379"/>
      <c r="EB193" s="379"/>
      <c r="EC193" s="379"/>
      <c r="ED193" s="379"/>
      <c r="EE193" s="379"/>
      <c r="EF193" s="379"/>
      <c r="EG193" s="379"/>
      <c r="EH193" s="379"/>
      <c r="EI193" s="379"/>
      <c r="EJ193" s="379"/>
      <c r="EK193" s="379"/>
      <c r="EL193" s="379"/>
      <c r="EM193" s="379"/>
      <c r="EN193" s="379"/>
      <c r="EO193" s="379"/>
      <c r="EP193" s="379"/>
      <c r="EQ193" s="379"/>
      <c r="ER193" s="379"/>
      <c r="ES193" s="379"/>
      <c r="ET193" s="379"/>
      <c r="EU193" s="379"/>
      <c r="EV193" s="379"/>
      <c r="EW193" s="379"/>
      <c r="EX193" s="379"/>
      <c r="EY193" s="379"/>
      <c r="EZ193" s="379"/>
      <c r="FA193" s="379"/>
      <c r="FB193" s="379"/>
      <c r="FC193" s="379"/>
      <c r="FD193" s="379"/>
      <c r="FE193" s="379"/>
      <c r="FF193" s="379"/>
      <c r="FG193" s="379"/>
      <c r="FH193" s="379"/>
      <c r="FI193" s="379"/>
      <c r="FJ193" s="379"/>
      <c r="FK193" s="379"/>
      <c r="FL193" s="379"/>
      <c r="FM193" s="379"/>
      <c r="FN193" s="379"/>
      <c r="FO193" s="379"/>
      <c r="FP193" s="379"/>
      <c r="FQ193" s="379"/>
      <c r="FR193" s="379"/>
      <c r="FS193" s="379"/>
      <c r="FT193" s="379"/>
      <c r="FU193" s="379"/>
      <c r="FV193" s="379"/>
      <c r="FW193" s="379"/>
      <c r="FX193" s="379"/>
      <c r="FY193" s="379"/>
      <c r="FZ193" s="379"/>
      <c r="GA193" s="379"/>
      <c r="GB193" s="379"/>
      <c r="GC193" s="379"/>
      <c r="GD193" s="379"/>
      <c r="GE193" s="379"/>
      <c r="GF193" s="379"/>
      <c r="GG193" s="379"/>
      <c r="GH193" s="379"/>
      <c r="GI193" s="379"/>
      <c r="GJ193" s="379"/>
      <c r="GK193" s="379"/>
      <c r="GL193" s="379"/>
      <c r="GM193" s="379"/>
      <c r="GN193" s="379"/>
      <c r="GO193" s="379"/>
      <c r="GP193" s="379"/>
      <c r="GQ193" s="379"/>
      <c r="GR193" s="379"/>
      <c r="GS193" s="379"/>
      <c r="GT193" s="379"/>
      <c r="GU193" s="379"/>
      <c r="GV193" s="379"/>
      <c r="GW193" s="379"/>
      <c r="GX193" s="379"/>
      <c r="GY193" s="379"/>
      <c r="GZ193" s="379"/>
      <c r="HA193" s="379"/>
      <c r="HB193" s="379"/>
      <c r="HC193" s="379"/>
      <c r="HD193" s="379"/>
      <c r="HE193" s="379"/>
      <c r="HF193" s="379"/>
      <c r="HG193" s="379"/>
      <c r="HH193" s="379"/>
      <c r="HI193" s="379"/>
      <c r="HJ193" s="379"/>
      <c r="HK193" s="379"/>
      <c r="HL193" s="379"/>
      <c r="HM193" s="379"/>
      <c r="HN193" s="379"/>
      <c r="HO193" s="379"/>
      <c r="HP193" s="379"/>
      <c r="HQ193" s="379"/>
      <c r="HR193" s="379"/>
      <c r="HS193" s="379"/>
      <c r="HT193" s="379"/>
      <c r="HU193" s="379"/>
      <c r="HV193" s="379"/>
      <c r="HW193" s="379"/>
      <c r="HX193" s="379"/>
      <c r="HY193" s="379"/>
      <c r="HZ193" s="379"/>
      <c r="IA193" s="379"/>
      <c r="IB193" s="379"/>
      <c r="IC193" s="379"/>
      <c r="ID193" s="379"/>
      <c r="IE193" s="379"/>
      <c r="IF193" s="379"/>
      <c r="IG193" s="379"/>
      <c r="IH193" s="379"/>
      <c r="II193" s="379"/>
      <c r="IJ193" s="379"/>
      <c r="IK193" s="379"/>
      <c r="IL193" s="379"/>
      <c r="IM193" s="379"/>
      <c r="IN193" s="379"/>
      <c r="IO193" s="379"/>
      <c r="IP193" s="379"/>
      <c r="IQ193" s="379"/>
      <c r="IR193" s="379"/>
      <c r="IS193" s="379"/>
      <c r="IT193" s="379"/>
      <c r="IU193" s="379"/>
    </row>
    <row r="194" spans="1:255"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c r="BB194" s="379"/>
      <c r="BC194" s="379"/>
      <c r="BD194" s="379"/>
      <c r="BE194" s="379"/>
      <c r="BF194" s="379"/>
      <c r="BG194" s="379"/>
      <c r="BH194" s="379"/>
      <c r="BI194" s="379"/>
      <c r="BJ194" s="379"/>
      <c r="BK194" s="379"/>
      <c r="BL194" s="379"/>
      <c r="BM194" s="379"/>
      <c r="BN194" s="379"/>
      <c r="BO194" s="379"/>
      <c r="BP194" s="379"/>
      <c r="BQ194" s="379"/>
      <c r="BR194" s="379"/>
      <c r="BS194" s="379"/>
      <c r="BT194" s="379"/>
      <c r="BU194" s="379"/>
      <c r="BV194" s="379"/>
      <c r="BW194" s="379"/>
      <c r="BX194" s="379"/>
      <c r="BY194" s="379"/>
      <c r="BZ194" s="379"/>
      <c r="CA194" s="379"/>
      <c r="CB194" s="379"/>
      <c r="CC194" s="379"/>
      <c r="CD194" s="379"/>
      <c r="CE194" s="379"/>
      <c r="CF194" s="379"/>
      <c r="CG194" s="379"/>
      <c r="CH194" s="379"/>
      <c r="CI194" s="379"/>
      <c r="CJ194" s="379"/>
      <c r="CK194" s="379"/>
      <c r="CL194" s="379"/>
      <c r="CM194" s="379"/>
      <c r="CN194" s="379"/>
      <c r="CO194" s="379"/>
      <c r="CP194" s="379"/>
      <c r="CQ194" s="379"/>
      <c r="CR194" s="379"/>
      <c r="CS194" s="379"/>
      <c r="CT194" s="379"/>
      <c r="CU194" s="379"/>
      <c r="CV194" s="379"/>
      <c r="CW194" s="379"/>
      <c r="CX194" s="379"/>
      <c r="CY194" s="379"/>
      <c r="CZ194" s="379"/>
      <c r="DA194" s="379"/>
      <c r="DB194" s="379"/>
      <c r="DC194" s="379"/>
      <c r="DD194" s="379"/>
      <c r="DE194" s="379"/>
      <c r="DF194" s="379"/>
      <c r="DG194" s="379"/>
      <c r="DH194" s="379"/>
      <c r="DI194" s="379"/>
      <c r="DJ194" s="379"/>
      <c r="DK194" s="379"/>
      <c r="DL194" s="379"/>
      <c r="DM194" s="379"/>
      <c r="DN194" s="379"/>
      <c r="DO194" s="379"/>
      <c r="DP194" s="379"/>
      <c r="DQ194" s="379"/>
      <c r="DR194" s="379"/>
      <c r="DS194" s="379"/>
      <c r="DT194" s="379"/>
      <c r="DU194" s="379"/>
      <c r="DV194" s="379"/>
      <c r="DW194" s="379"/>
      <c r="DX194" s="379"/>
      <c r="DY194" s="379"/>
      <c r="DZ194" s="379"/>
      <c r="EA194" s="379"/>
      <c r="EB194" s="379"/>
      <c r="EC194" s="379"/>
      <c r="ED194" s="379"/>
      <c r="EE194" s="379"/>
      <c r="EF194" s="379"/>
      <c r="EG194" s="379"/>
      <c r="EH194" s="379"/>
      <c r="EI194" s="379"/>
      <c r="EJ194" s="379"/>
      <c r="EK194" s="379"/>
      <c r="EL194" s="379"/>
      <c r="EM194" s="379"/>
      <c r="EN194" s="379"/>
      <c r="EO194" s="379"/>
      <c r="EP194" s="379"/>
      <c r="EQ194" s="379"/>
      <c r="ER194" s="379"/>
      <c r="ES194" s="379"/>
      <c r="ET194" s="379"/>
      <c r="EU194" s="379"/>
      <c r="EV194" s="379"/>
      <c r="EW194" s="379"/>
      <c r="EX194" s="379"/>
      <c r="EY194" s="379"/>
      <c r="EZ194" s="379"/>
      <c r="FA194" s="379"/>
      <c r="FB194" s="379"/>
      <c r="FC194" s="379"/>
      <c r="FD194" s="379"/>
      <c r="FE194" s="379"/>
      <c r="FF194" s="379"/>
      <c r="FG194" s="379"/>
      <c r="FH194" s="379"/>
      <c r="FI194" s="379"/>
      <c r="FJ194" s="379"/>
      <c r="FK194" s="379"/>
      <c r="FL194" s="379"/>
      <c r="FM194" s="379"/>
      <c r="FN194" s="379"/>
      <c r="FO194" s="379"/>
      <c r="FP194" s="379"/>
      <c r="FQ194" s="379"/>
      <c r="FR194" s="379"/>
      <c r="FS194" s="379"/>
      <c r="FT194" s="379"/>
      <c r="FU194" s="379"/>
      <c r="FV194" s="379"/>
      <c r="FW194" s="379"/>
      <c r="FX194" s="379"/>
      <c r="FY194" s="379"/>
      <c r="FZ194" s="379"/>
      <c r="GA194" s="379"/>
      <c r="GB194" s="379"/>
      <c r="GC194" s="379"/>
      <c r="GD194" s="379"/>
      <c r="GE194" s="379"/>
      <c r="GF194" s="379"/>
      <c r="GG194" s="379"/>
      <c r="GH194" s="379"/>
      <c r="GI194" s="379"/>
      <c r="GJ194" s="379"/>
      <c r="GK194" s="379"/>
      <c r="GL194" s="379"/>
      <c r="GM194" s="379"/>
      <c r="GN194" s="379"/>
      <c r="GO194" s="379"/>
      <c r="GP194" s="379"/>
      <c r="GQ194" s="379"/>
      <c r="GR194" s="379"/>
      <c r="GS194" s="379"/>
      <c r="GT194" s="379"/>
      <c r="GU194" s="379"/>
      <c r="GV194" s="379"/>
      <c r="GW194" s="379"/>
      <c r="GX194" s="379"/>
      <c r="GY194" s="379"/>
      <c r="GZ194" s="379"/>
      <c r="HA194" s="379"/>
      <c r="HB194" s="379"/>
      <c r="HC194" s="379"/>
      <c r="HD194" s="379"/>
      <c r="HE194" s="379"/>
      <c r="HF194" s="379"/>
      <c r="HG194" s="379"/>
      <c r="HH194" s="379"/>
      <c r="HI194" s="379"/>
      <c r="HJ194" s="379"/>
      <c r="HK194" s="379"/>
      <c r="HL194" s="379"/>
      <c r="HM194" s="379"/>
      <c r="HN194" s="379"/>
      <c r="HO194" s="379"/>
      <c r="HP194" s="379"/>
      <c r="HQ194" s="379"/>
      <c r="HR194" s="379"/>
      <c r="HS194" s="379"/>
      <c r="HT194" s="379"/>
      <c r="HU194" s="379"/>
      <c r="HV194" s="379"/>
      <c r="HW194" s="379"/>
      <c r="HX194" s="379"/>
      <c r="HY194" s="379"/>
      <c r="HZ194" s="379"/>
      <c r="IA194" s="379"/>
      <c r="IB194" s="379"/>
      <c r="IC194" s="379"/>
      <c r="ID194" s="379"/>
      <c r="IE194" s="379"/>
      <c r="IF194" s="379"/>
      <c r="IG194" s="379"/>
      <c r="IH194" s="379"/>
      <c r="II194" s="379"/>
      <c r="IJ194" s="379"/>
      <c r="IK194" s="379"/>
      <c r="IL194" s="379"/>
      <c r="IM194" s="379"/>
      <c r="IN194" s="379"/>
      <c r="IO194" s="379"/>
      <c r="IP194" s="379"/>
      <c r="IQ194" s="379"/>
      <c r="IR194" s="379"/>
      <c r="IS194" s="379"/>
      <c r="IT194" s="379"/>
      <c r="IU194" s="379"/>
    </row>
    <row r="195" spans="1:255"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79"/>
      <c r="U195" s="379"/>
      <c r="V195" s="379"/>
      <c r="W195" s="379"/>
      <c r="X195" s="379"/>
      <c r="Y195" s="379"/>
      <c r="Z195" s="379"/>
      <c r="AA195" s="379"/>
      <c r="AB195" s="379"/>
      <c r="AC195" s="379"/>
      <c r="AD195" s="379"/>
      <c r="AE195" s="379"/>
      <c r="AF195" s="379"/>
      <c r="AG195" s="379"/>
      <c r="AH195" s="379"/>
      <c r="AI195" s="379"/>
      <c r="AJ195" s="379"/>
      <c r="AK195" s="379"/>
      <c r="AL195" s="379"/>
      <c r="AM195" s="379"/>
      <c r="AN195" s="379"/>
      <c r="AO195" s="379"/>
      <c r="AP195" s="379"/>
      <c r="AQ195" s="379"/>
      <c r="AR195" s="379"/>
      <c r="AS195" s="379"/>
      <c r="AT195" s="379"/>
      <c r="AU195" s="379"/>
      <c r="AV195" s="379"/>
      <c r="AW195" s="379"/>
      <c r="AX195" s="379"/>
      <c r="AY195" s="379"/>
      <c r="AZ195" s="379"/>
      <c r="BA195" s="379"/>
      <c r="BB195" s="379"/>
      <c r="BC195" s="379"/>
      <c r="BD195" s="379"/>
      <c r="BE195" s="379"/>
      <c r="BF195" s="379"/>
      <c r="BG195" s="379"/>
      <c r="BH195" s="379"/>
      <c r="BI195" s="379"/>
      <c r="BJ195" s="379"/>
      <c r="BK195" s="379"/>
      <c r="BL195" s="379"/>
      <c r="BM195" s="379"/>
      <c r="BN195" s="379"/>
      <c r="BO195" s="379"/>
      <c r="BP195" s="379"/>
      <c r="BQ195" s="379"/>
      <c r="BR195" s="379"/>
      <c r="BS195" s="379"/>
      <c r="BT195" s="379"/>
      <c r="BU195" s="379"/>
      <c r="BV195" s="379"/>
      <c r="BW195" s="379"/>
      <c r="BX195" s="379"/>
      <c r="BY195" s="379"/>
      <c r="BZ195" s="379"/>
      <c r="CA195" s="379"/>
      <c r="CB195" s="379"/>
      <c r="CC195" s="379"/>
      <c r="CD195" s="379"/>
      <c r="CE195" s="379"/>
      <c r="CF195" s="379"/>
      <c r="CG195" s="379"/>
      <c r="CH195" s="379"/>
      <c r="CI195" s="379"/>
      <c r="CJ195" s="379"/>
      <c r="CK195" s="379"/>
      <c r="CL195" s="379"/>
      <c r="CM195" s="379"/>
      <c r="CN195" s="379"/>
      <c r="CO195" s="379"/>
      <c r="CP195" s="379"/>
      <c r="CQ195" s="379"/>
      <c r="CR195" s="379"/>
      <c r="CS195" s="379"/>
      <c r="CT195" s="379"/>
      <c r="CU195" s="379"/>
      <c r="CV195" s="379"/>
      <c r="CW195" s="379"/>
      <c r="CX195" s="379"/>
      <c r="CY195" s="379"/>
      <c r="CZ195" s="379"/>
      <c r="DA195" s="379"/>
      <c r="DB195" s="379"/>
      <c r="DC195" s="379"/>
      <c r="DD195" s="379"/>
      <c r="DE195" s="379"/>
      <c r="DF195" s="379"/>
      <c r="DG195" s="379"/>
      <c r="DH195" s="379"/>
      <c r="DI195" s="379"/>
      <c r="DJ195" s="379"/>
      <c r="DK195" s="379"/>
      <c r="DL195" s="379"/>
      <c r="DM195" s="379"/>
      <c r="DN195" s="379"/>
      <c r="DO195" s="379"/>
      <c r="DP195" s="379"/>
      <c r="DQ195" s="379"/>
      <c r="DR195" s="379"/>
      <c r="DS195" s="379"/>
      <c r="DT195" s="379"/>
      <c r="DU195" s="379"/>
      <c r="DV195" s="379"/>
      <c r="DW195" s="379"/>
      <c r="DX195" s="379"/>
      <c r="DY195" s="379"/>
      <c r="DZ195" s="379"/>
      <c r="EA195" s="379"/>
      <c r="EB195" s="379"/>
      <c r="EC195" s="379"/>
      <c r="ED195" s="379"/>
      <c r="EE195" s="379"/>
      <c r="EF195" s="379"/>
      <c r="EG195" s="379"/>
      <c r="EH195" s="379"/>
      <c r="EI195" s="379"/>
      <c r="EJ195" s="379"/>
      <c r="EK195" s="379"/>
      <c r="EL195" s="379"/>
      <c r="EM195" s="379"/>
      <c r="EN195" s="379"/>
      <c r="EO195" s="379"/>
      <c r="EP195" s="379"/>
      <c r="EQ195" s="379"/>
      <c r="ER195" s="379"/>
      <c r="ES195" s="379"/>
      <c r="ET195" s="379"/>
      <c r="EU195" s="379"/>
      <c r="EV195" s="379"/>
      <c r="EW195" s="379"/>
      <c r="EX195" s="379"/>
      <c r="EY195" s="379"/>
      <c r="EZ195" s="379"/>
      <c r="FA195" s="379"/>
      <c r="FB195" s="379"/>
      <c r="FC195" s="379"/>
      <c r="FD195" s="379"/>
      <c r="FE195" s="379"/>
      <c r="FF195" s="379"/>
      <c r="FG195" s="379"/>
      <c r="FH195" s="379"/>
      <c r="FI195" s="379"/>
      <c r="FJ195" s="379"/>
      <c r="FK195" s="379"/>
      <c r="FL195" s="379"/>
      <c r="FM195" s="379"/>
      <c r="FN195" s="379"/>
      <c r="FO195" s="379"/>
      <c r="FP195" s="379"/>
      <c r="FQ195" s="379"/>
      <c r="FR195" s="379"/>
      <c r="FS195" s="379"/>
      <c r="FT195" s="379"/>
      <c r="FU195" s="379"/>
      <c r="FV195" s="379"/>
      <c r="FW195" s="379"/>
      <c r="FX195" s="379"/>
      <c r="FY195" s="379"/>
      <c r="FZ195" s="379"/>
      <c r="GA195" s="379"/>
      <c r="GB195" s="379"/>
      <c r="GC195" s="379"/>
      <c r="GD195" s="379"/>
      <c r="GE195" s="379"/>
      <c r="GF195" s="379"/>
      <c r="GG195" s="379"/>
      <c r="GH195" s="379"/>
      <c r="GI195" s="379"/>
      <c r="GJ195" s="379"/>
      <c r="GK195" s="379"/>
      <c r="GL195" s="379"/>
      <c r="GM195" s="379"/>
      <c r="GN195" s="379"/>
      <c r="GO195" s="379"/>
      <c r="GP195" s="379"/>
      <c r="GQ195" s="379"/>
      <c r="GR195" s="379"/>
      <c r="GS195" s="379"/>
      <c r="GT195" s="379"/>
      <c r="GU195" s="379"/>
      <c r="GV195" s="379"/>
      <c r="GW195" s="379"/>
      <c r="GX195" s="379"/>
      <c r="GY195" s="379"/>
      <c r="GZ195" s="379"/>
      <c r="HA195" s="379"/>
      <c r="HB195" s="379"/>
      <c r="HC195" s="379"/>
      <c r="HD195" s="379"/>
      <c r="HE195" s="379"/>
      <c r="HF195" s="379"/>
      <c r="HG195" s="379"/>
      <c r="HH195" s="379"/>
      <c r="HI195" s="379"/>
      <c r="HJ195" s="379"/>
      <c r="HK195" s="379"/>
      <c r="HL195" s="379"/>
      <c r="HM195" s="379"/>
      <c r="HN195" s="379"/>
      <c r="HO195" s="379"/>
      <c r="HP195" s="379"/>
      <c r="HQ195" s="379"/>
      <c r="HR195" s="379"/>
      <c r="HS195" s="379"/>
      <c r="HT195" s="379"/>
      <c r="HU195" s="379"/>
      <c r="HV195" s="379"/>
      <c r="HW195" s="379"/>
      <c r="HX195" s="379"/>
      <c r="HY195" s="379"/>
      <c r="HZ195" s="379"/>
      <c r="IA195" s="379"/>
      <c r="IB195" s="379"/>
      <c r="IC195" s="379"/>
      <c r="ID195" s="379"/>
      <c r="IE195" s="379"/>
      <c r="IF195" s="379"/>
      <c r="IG195" s="379"/>
      <c r="IH195" s="379"/>
      <c r="II195" s="379"/>
      <c r="IJ195" s="379"/>
      <c r="IK195" s="379"/>
      <c r="IL195" s="379"/>
      <c r="IM195" s="379"/>
      <c r="IN195" s="379"/>
      <c r="IO195" s="379"/>
      <c r="IP195" s="379"/>
      <c r="IQ195" s="379"/>
      <c r="IR195" s="379"/>
      <c r="IS195" s="379"/>
      <c r="IT195" s="379"/>
      <c r="IU195" s="379"/>
    </row>
    <row r="196" spans="1:255"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79"/>
      <c r="U196" s="379"/>
      <c r="V196" s="379"/>
      <c r="W196" s="379"/>
      <c r="X196" s="379"/>
      <c r="Y196" s="379"/>
      <c r="Z196" s="379"/>
      <c r="AA196" s="379"/>
      <c r="AB196" s="379"/>
      <c r="AC196" s="379"/>
      <c r="AD196" s="379"/>
      <c r="AE196" s="379"/>
      <c r="AF196" s="379"/>
      <c r="AG196" s="379"/>
      <c r="AH196" s="379"/>
      <c r="AI196" s="379"/>
      <c r="AJ196" s="379"/>
      <c r="AK196" s="379"/>
      <c r="AL196" s="379"/>
      <c r="AM196" s="379"/>
      <c r="AN196" s="379"/>
      <c r="AO196" s="379"/>
      <c r="AP196" s="379"/>
      <c r="AQ196" s="379"/>
      <c r="AR196" s="379"/>
      <c r="AS196" s="379"/>
      <c r="AT196" s="379"/>
      <c r="AU196" s="379"/>
      <c r="AV196" s="379"/>
      <c r="AW196" s="379"/>
      <c r="AX196" s="379"/>
      <c r="AY196" s="379"/>
      <c r="AZ196" s="379"/>
      <c r="BA196" s="379"/>
      <c r="BB196" s="379"/>
      <c r="BC196" s="379"/>
      <c r="BD196" s="379"/>
      <c r="BE196" s="379"/>
      <c r="BF196" s="379"/>
      <c r="BG196" s="379"/>
      <c r="BH196" s="379"/>
      <c r="BI196" s="379"/>
      <c r="BJ196" s="379"/>
      <c r="BK196" s="379"/>
      <c r="BL196" s="379"/>
      <c r="BM196" s="379"/>
      <c r="BN196" s="379"/>
      <c r="BO196" s="379"/>
      <c r="BP196" s="379"/>
      <c r="BQ196" s="379"/>
      <c r="BR196" s="379"/>
      <c r="BS196" s="379"/>
      <c r="BT196" s="379"/>
      <c r="BU196" s="379"/>
      <c r="BV196" s="379"/>
      <c r="BW196" s="379"/>
      <c r="BX196" s="379"/>
      <c r="BY196" s="379"/>
      <c r="BZ196" s="379"/>
      <c r="CA196" s="379"/>
      <c r="CB196" s="379"/>
      <c r="CC196" s="379"/>
      <c r="CD196" s="379"/>
      <c r="CE196" s="379"/>
      <c r="CF196" s="379"/>
      <c r="CG196" s="379"/>
      <c r="CH196" s="379"/>
      <c r="CI196" s="379"/>
      <c r="CJ196" s="379"/>
      <c r="CK196" s="379"/>
      <c r="CL196" s="379"/>
      <c r="CM196" s="379"/>
      <c r="CN196" s="379"/>
      <c r="CO196" s="379"/>
      <c r="CP196" s="379"/>
      <c r="CQ196" s="379"/>
      <c r="CR196" s="379"/>
      <c r="CS196" s="379"/>
      <c r="CT196" s="379"/>
      <c r="CU196" s="379"/>
      <c r="CV196" s="379"/>
      <c r="CW196" s="379"/>
      <c r="CX196" s="379"/>
      <c r="CY196" s="379"/>
      <c r="CZ196" s="379"/>
      <c r="DA196" s="379"/>
      <c r="DB196" s="379"/>
      <c r="DC196" s="379"/>
      <c r="DD196" s="379"/>
      <c r="DE196" s="379"/>
      <c r="DF196" s="379"/>
      <c r="DG196" s="379"/>
      <c r="DH196" s="379"/>
      <c r="DI196" s="379"/>
      <c r="DJ196" s="379"/>
      <c r="DK196" s="379"/>
      <c r="DL196" s="379"/>
      <c r="DM196" s="379"/>
      <c r="DN196" s="379"/>
      <c r="DO196" s="379"/>
      <c r="DP196" s="379"/>
      <c r="DQ196" s="379"/>
      <c r="DR196" s="379"/>
      <c r="DS196" s="379"/>
      <c r="DT196" s="379"/>
      <c r="DU196" s="379"/>
      <c r="DV196" s="379"/>
      <c r="DW196" s="379"/>
      <c r="DX196" s="379"/>
      <c r="DY196" s="379"/>
      <c r="DZ196" s="379"/>
      <c r="EA196" s="379"/>
      <c r="EB196" s="379"/>
      <c r="EC196" s="379"/>
      <c r="ED196" s="379"/>
      <c r="EE196" s="379"/>
      <c r="EF196" s="379"/>
      <c r="EG196" s="379"/>
      <c r="EH196" s="379"/>
      <c r="EI196" s="379"/>
      <c r="EJ196" s="379"/>
      <c r="EK196" s="379"/>
      <c r="EL196" s="379"/>
      <c r="EM196" s="379"/>
      <c r="EN196" s="379"/>
      <c r="EO196" s="379"/>
      <c r="EP196" s="379"/>
      <c r="EQ196" s="379"/>
      <c r="ER196" s="379"/>
      <c r="ES196" s="379"/>
      <c r="ET196" s="379"/>
      <c r="EU196" s="379"/>
      <c r="EV196" s="379"/>
      <c r="EW196" s="379"/>
      <c r="EX196" s="379"/>
      <c r="EY196" s="379"/>
      <c r="EZ196" s="379"/>
      <c r="FA196" s="379"/>
      <c r="FB196" s="379"/>
      <c r="FC196" s="379"/>
      <c r="FD196" s="379"/>
      <c r="FE196" s="379"/>
      <c r="FF196" s="379"/>
      <c r="FG196" s="379"/>
      <c r="FH196" s="379"/>
      <c r="FI196" s="379"/>
      <c r="FJ196" s="379"/>
      <c r="FK196" s="379"/>
      <c r="FL196" s="379"/>
      <c r="FM196" s="379"/>
      <c r="FN196" s="379"/>
      <c r="FO196" s="379"/>
      <c r="FP196" s="379"/>
      <c r="FQ196" s="379"/>
      <c r="FR196" s="379"/>
      <c r="FS196" s="379"/>
      <c r="FT196" s="379"/>
      <c r="FU196" s="379"/>
      <c r="FV196" s="379"/>
      <c r="FW196" s="379"/>
      <c r="FX196" s="379"/>
      <c r="FY196" s="379"/>
      <c r="FZ196" s="379"/>
      <c r="GA196" s="379"/>
      <c r="GB196" s="379"/>
      <c r="GC196" s="379"/>
      <c r="GD196" s="379"/>
      <c r="GE196" s="379"/>
      <c r="GF196" s="379"/>
      <c r="GG196" s="379"/>
      <c r="GH196" s="379"/>
      <c r="GI196" s="379"/>
      <c r="GJ196" s="379"/>
      <c r="GK196" s="379"/>
      <c r="GL196" s="379"/>
      <c r="GM196" s="379"/>
      <c r="GN196" s="379"/>
      <c r="GO196" s="379"/>
      <c r="GP196" s="379"/>
      <c r="GQ196" s="379"/>
      <c r="GR196" s="379"/>
      <c r="GS196" s="379"/>
      <c r="GT196" s="379"/>
      <c r="GU196" s="379"/>
      <c r="GV196" s="379"/>
      <c r="GW196" s="379"/>
      <c r="GX196" s="379"/>
      <c r="GY196" s="379"/>
      <c r="GZ196" s="379"/>
      <c r="HA196" s="379"/>
      <c r="HB196" s="379"/>
      <c r="HC196" s="379"/>
      <c r="HD196" s="379"/>
      <c r="HE196" s="379"/>
      <c r="HF196" s="379"/>
      <c r="HG196" s="379"/>
      <c r="HH196" s="379"/>
      <c r="HI196" s="379"/>
      <c r="HJ196" s="379"/>
      <c r="HK196" s="379"/>
      <c r="HL196" s="379"/>
      <c r="HM196" s="379"/>
      <c r="HN196" s="379"/>
      <c r="HO196" s="379"/>
      <c r="HP196" s="379"/>
      <c r="HQ196" s="379"/>
      <c r="HR196" s="379"/>
      <c r="HS196" s="379"/>
      <c r="HT196" s="379"/>
      <c r="HU196" s="379"/>
      <c r="HV196" s="379"/>
      <c r="HW196" s="379"/>
      <c r="HX196" s="379"/>
      <c r="HY196" s="379"/>
      <c r="HZ196" s="379"/>
      <c r="IA196" s="379"/>
      <c r="IB196" s="379"/>
      <c r="IC196" s="379"/>
      <c r="ID196" s="379"/>
      <c r="IE196" s="379"/>
      <c r="IF196" s="379"/>
      <c r="IG196" s="379"/>
      <c r="IH196" s="379"/>
      <c r="II196" s="379"/>
      <c r="IJ196" s="379"/>
      <c r="IK196" s="379"/>
      <c r="IL196" s="379"/>
      <c r="IM196" s="379"/>
      <c r="IN196" s="379"/>
      <c r="IO196" s="379"/>
      <c r="IP196" s="379"/>
      <c r="IQ196" s="379"/>
      <c r="IR196" s="379"/>
      <c r="IS196" s="379"/>
      <c r="IT196" s="379"/>
      <c r="IU196" s="379"/>
    </row>
    <row r="197" spans="1:255" s="305"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79"/>
      <c r="U197" s="379"/>
      <c r="V197" s="379"/>
      <c r="W197" s="379"/>
      <c r="X197" s="379"/>
      <c r="Y197" s="379"/>
      <c r="Z197" s="379"/>
      <c r="AA197" s="379"/>
      <c r="AB197" s="379"/>
      <c r="AC197" s="379"/>
      <c r="AD197" s="379"/>
      <c r="AE197" s="379"/>
      <c r="AF197" s="379"/>
      <c r="AG197" s="379"/>
      <c r="AH197" s="379"/>
      <c r="AI197" s="379"/>
      <c r="AJ197" s="379"/>
      <c r="AK197" s="379"/>
      <c r="AL197" s="379"/>
      <c r="AM197" s="379"/>
      <c r="AN197" s="379"/>
      <c r="AO197" s="379"/>
      <c r="AP197" s="379"/>
      <c r="AQ197" s="379"/>
      <c r="AR197" s="379"/>
      <c r="AS197" s="379"/>
      <c r="AT197" s="379"/>
      <c r="AU197" s="379"/>
      <c r="AV197" s="379"/>
      <c r="AW197" s="379"/>
      <c r="AX197" s="379"/>
      <c r="AY197" s="379"/>
      <c r="AZ197" s="379"/>
      <c r="BA197" s="379"/>
      <c r="BB197" s="379"/>
      <c r="BC197" s="379"/>
      <c r="BD197" s="379"/>
      <c r="BE197" s="379"/>
      <c r="BF197" s="379"/>
      <c r="BG197" s="379"/>
      <c r="BH197" s="379"/>
      <c r="BI197" s="379"/>
      <c r="BJ197" s="379"/>
      <c r="BK197" s="379"/>
      <c r="BL197" s="379"/>
      <c r="BM197" s="379"/>
      <c r="BN197" s="379"/>
      <c r="BO197" s="379"/>
      <c r="BP197" s="379"/>
      <c r="BQ197" s="379"/>
      <c r="BR197" s="379"/>
      <c r="BS197" s="379"/>
      <c r="BT197" s="379"/>
      <c r="BU197" s="379"/>
      <c r="BV197" s="379"/>
      <c r="BW197" s="379"/>
      <c r="BX197" s="379"/>
      <c r="BY197" s="379"/>
      <c r="BZ197" s="379"/>
      <c r="CA197" s="379"/>
      <c r="CB197" s="379"/>
      <c r="CC197" s="379"/>
      <c r="CD197" s="379"/>
      <c r="CE197" s="379"/>
      <c r="CF197" s="379"/>
      <c r="CG197" s="379"/>
      <c r="CH197" s="379"/>
      <c r="CI197" s="379"/>
      <c r="CJ197" s="379"/>
      <c r="CK197" s="379"/>
      <c r="CL197" s="379"/>
      <c r="CM197" s="379"/>
      <c r="CN197" s="379"/>
      <c r="CO197" s="379"/>
      <c r="CP197" s="379"/>
      <c r="CQ197" s="379"/>
      <c r="CR197" s="379"/>
      <c r="CS197" s="379"/>
      <c r="CT197" s="379"/>
      <c r="CU197" s="379"/>
      <c r="CV197" s="379"/>
      <c r="CW197" s="379"/>
      <c r="CX197" s="379"/>
      <c r="CY197" s="379"/>
      <c r="CZ197" s="379"/>
      <c r="DA197" s="379"/>
      <c r="DB197" s="379"/>
      <c r="DC197" s="379"/>
      <c r="DD197" s="379"/>
      <c r="DE197" s="379"/>
      <c r="DF197" s="379"/>
      <c r="DG197" s="379"/>
      <c r="DH197" s="379"/>
      <c r="DI197" s="379"/>
      <c r="DJ197" s="379"/>
      <c r="DK197" s="379"/>
      <c r="DL197" s="379"/>
      <c r="DM197" s="379"/>
      <c r="DN197" s="379"/>
      <c r="DO197" s="379"/>
      <c r="DP197" s="379"/>
      <c r="DQ197" s="379"/>
      <c r="DR197" s="379"/>
      <c r="DS197" s="379"/>
      <c r="DT197" s="379"/>
      <c r="DU197" s="379"/>
      <c r="DV197" s="379"/>
      <c r="DW197" s="379"/>
      <c r="DX197" s="379"/>
      <c r="DY197" s="379"/>
      <c r="DZ197" s="379"/>
      <c r="EA197" s="379"/>
      <c r="EB197" s="379"/>
      <c r="EC197" s="379"/>
      <c r="ED197" s="379"/>
      <c r="EE197" s="379"/>
      <c r="EF197" s="379"/>
      <c r="EG197" s="379"/>
      <c r="EH197" s="379"/>
      <c r="EI197" s="379"/>
      <c r="EJ197" s="379"/>
      <c r="EK197" s="379"/>
      <c r="EL197" s="379"/>
      <c r="EM197" s="379"/>
      <c r="EN197" s="379"/>
      <c r="EO197" s="379"/>
      <c r="EP197" s="379"/>
      <c r="EQ197" s="379"/>
      <c r="ER197" s="379"/>
      <c r="ES197" s="379"/>
      <c r="ET197" s="379"/>
      <c r="EU197" s="379"/>
      <c r="EV197" s="379"/>
      <c r="EW197" s="379"/>
      <c r="EX197" s="379"/>
      <c r="EY197" s="379"/>
      <c r="EZ197" s="379"/>
      <c r="FA197" s="379"/>
      <c r="FB197" s="379"/>
      <c r="FC197" s="379"/>
      <c r="FD197" s="379"/>
      <c r="FE197" s="379"/>
      <c r="FF197" s="379"/>
      <c r="FG197" s="379"/>
      <c r="FH197" s="379"/>
      <c r="FI197" s="379"/>
      <c r="FJ197" s="379"/>
      <c r="FK197" s="379"/>
      <c r="FL197" s="379"/>
      <c r="FM197" s="379"/>
      <c r="FN197" s="379"/>
      <c r="FO197" s="379"/>
      <c r="FP197" s="379"/>
      <c r="FQ197" s="379"/>
      <c r="FR197" s="379"/>
      <c r="FS197" s="379"/>
      <c r="FT197" s="379"/>
      <c r="FU197" s="379"/>
      <c r="FV197" s="379"/>
      <c r="FW197" s="379"/>
      <c r="FX197" s="379"/>
      <c r="FY197" s="379"/>
      <c r="FZ197" s="379"/>
      <c r="GA197" s="379"/>
      <c r="GB197" s="379"/>
      <c r="GC197" s="379"/>
      <c r="GD197" s="379"/>
      <c r="GE197" s="379"/>
      <c r="GF197" s="379"/>
      <c r="GG197" s="379"/>
      <c r="GH197" s="379"/>
      <c r="GI197" s="379"/>
      <c r="GJ197" s="379"/>
      <c r="GK197" s="379"/>
      <c r="GL197" s="379"/>
      <c r="GM197" s="379"/>
      <c r="GN197" s="379"/>
      <c r="GO197" s="379"/>
      <c r="GP197" s="379"/>
      <c r="GQ197" s="379"/>
      <c r="GR197" s="379"/>
      <c r="GS197" s="379"/>
      <c r="GT197" s="379"/>
      <c r="GU197" s="379"/>
      <c r="GV197" s="379"/>
      <c r="GW197" s="379"/>
      <c r="GX197" s="379"/>
      <c r="GY197" s="379"/>
      <c r="GZ197" s="379"/>
      <c r="HA197" s="379"/>
      <c r="HB197" s="379"/>
      <c r="HC197" s="379"/>
      <c r="HD197" s="379"/>
      <c r="HE197" s="379"/>
      <c r="HF197" s="379"/>
      <c r="HG197" s="379"/>
      <c r="HH197" s="379"/>
      <c r="HI197" s="379"/>
      <c r="HJ197" s="379"/>
      <c r="HK197" s="379"/>
      <c r="HL197" s="379"/>
      <c r="HM197" s="379"/>
      <c r="HN197" s="379"/>
      <c r="HO197" s="379"/>
      <c r="HP197" s="379"/>
      <c r="HQ197" s="379"/>
      <c r="HR197" s="379"/>
      <c r="HS197" s="379"/>
      <c r="HT197" s="379"/>
      <c r="HU197" s="379"/>
      <c r="HV197" s="379"/>
      <c r="HW197" s="379"/>
      <c r="HX197" s="379"/>
      <c r="HY197" s="379"/>
      <c r="HZ197" s="379"/>
      <c r="IA197" s="379"/>
      <c r="IB197" s="379"/>
      <c r="IC197" s="379"/>
      <c r="ID197" s="379"/>
      <c r="IE197" s="379"/>
      <c r="IF197" s="379"/>
      <c r="IG197" s="379"/>
      <c r="IH197" s="379"/>
      <c r="II197" s="379"/>
      <c r="IJ197" s="379"/>
      <c r="IK197" s="379"/>
      <c r="IL197" s="379"/>
      <c r="IM197" s="379"/>
      <c r="IN197" s="379"/>
      <c r="IO197" s="379"/>
      <c r="IP197" s="379"/>
      <c r="IQ197" s="379"/>
      <c r="IR197" s="379"/>
      <c r="IS197" s="379"/>
      <c r="IT197" s="379"/>
      <c r="IU197" s="379"/>
    </row>
    <row r="198" spans="1:255" s="306" customFormat="1" ht="31.5" collapsed="1">
      <c r="A198" s="243"/>
      <c r="B198" s="341" t="s">
        <v>395</v>
      </c>
      <c r="C198" s="335" t="s">
        <v>479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384"/>
      <c r="U198" s="384"/>
      <c r="V198" s="384"/>
      <c r="W198" s="384"/>
      <c r="X198" s="384"/>
      <c r="Y198" s="384"/>
      <c r="Z198" s="384"/>
      <c r="AA198" s="384"/>
      <c r="AB198" s="384"/>
      <c r="AC198" s="384"/>
      <c r="AD198" s="384"/>
      <c r="AE198" s="384"/>
      <c r="AF198" s="384"/>
      <c r="AG198" s="384"/>
      <c r="AH198" s="384"/>
      <c r="AI198" s="384"/>
      <c r="AJ198" s="384"/>
      <c r="AK198" s="384"/>
      <c r="AL198" s="384"/>
      <c r="AM198" s="384"/>
      <c r="AN198" s="384"/>
      <c r="AO198" s="384"/>
      <c r="AP198" s="384"/>
      <c r="AQ198" s="384"/>
      <c r="AR198" s="384"/>
      <c r="AS198" s="384"/>
      <c r="AT198" s="384"/>
      <c r="AU198" s="384"/>
      <c r="AV198" s="384"/>
      <c r="AW198" s="384"/>
      <c r="AX198" s="384"/>
      <c r="AY198" s="384"/>
      <c r="AZ198" s="384"/>
      <c r="BA198" s="384"/>
      <c r="BB198" s="384"/>
      <c r="BC198" s="384"/>
      <c r="BD198" s="384"/>
      <c r="BE198" s="384"/>
      <c r="BF198" s="384"/>
      <c r="BG198" s="384"/>
      <c r="BH198" s="384"/>
      <c r="BI198" s="384"/>
      <c r="BJ198" s="384"/>
      <c r="BK198" s="384"/>
      <c r="BL198" s="384"/>
      <c r="BM198" s="384"/>
      <c r="BN198" s="384"/>
      <c r="BO198" s="384"/>
      <c r="BP198" s="384"/>
      <c r="BQ198" s="384"/>
      <c r="BR198" s="384"/>
      <c r="BS198" s="384"/>
      <c r="BT198" s="384"/>
      <c r="BU198" s="384"/>
      <c r="BV198" s="384"/>
      <c r="BW198" s="384"/>
      <c r="BX198" s="384"/>
      <c r="BY198" s="384"/>
      <c r="BZ198" s="384"/>
      <c r="CA198" s="384"/>
      <c r="CB198" s="384"/>
      <c r="CC198" s="384"/>
      <c r="CD198" s="384"/>
      <c r="CE198" s="384"/>
      <c r="CF198" s="384"/>
      <c r="CG198" s="384"/>
      <c r="CH198" s="384"/>
      <c r="CI198" s="384"/>
      <c r="CJ198" s="384"/>
      <c r="CK198" s="384"/>
      <c r="CL198" s="384"/>
      <c r="CM198" s="384"/>
      <c r="CN198" s="384"/>
      <c r="CO198" s="384"/>
      <c r="CP198" s="384"/>
      <c r="CQ198" s="384"/>
      <c r="CR198" s="384"/>
      <c r="CS198" s="384"/>
      <c r="CT198" s="384"/>
      <c r="CU198" s="384"/>
      <c r="CV198" s="384"/>
      <c r="CW198" s="384"/>
      <c r="CX198" s="384"/>
      <c r="CY198" s="384"/>
      <c r="CZ198" s="384"/>
      <c r="DA198" s="384"/>
      <c r="DB198" s="384"/>
      <c r="DC198" s="384"/>
      <c r="DD198" s="384"/>
      <c r="DE198" s="384"/>
      <c r="DF198" s="384"/>
      <c r="DG198" s="384"/>
      <c r="DH198" s="384"/>
      <c r="DI198" s="384"/>
      <c r="DJ198" s="384"/>
      <c r="DK198" s="384"/>
      <c r="DL198" s="384"/>
      <c r="DM198" s="384"/>
      <c r="DN198" s="384"/>
      <c r="DO198" s="384"/>
      <c r="DP198" s="384"/>
      <c r="DQ198" s="384"/>
      <c r="DR198" s="384"/>
      <c r="DS198" s="384"/>
      <c r="DT198" s="384"/>
      <c r="DU198" s="384"/>
      <c r="DV198" s="384"/>
      <c r="DW198" s="384"/>
      <c r="DX198" s="384"/>
      <c r="DY198" s="384"/>
      <c r="DZ198" s="384"/>
      <c r="EA198" s="384"/>
      <c r="EB198" s="384"/>
      <c r="EC198" s="384"/>
      <c r="ED198" s="384"/>
      <c r="EE198" s="384"/>
      <c r="EF198" s="384"/>
      <c r="EG198" s="384"/>
      <c r="EH198" s="384"/>
      <c r="EI198" s="384"/>
      <c r="EJ198" s="384"/>
      <c r="EK198" s="384"/>
      <c r="EL198" s="384"/>
      <c r="EM198" s="384"/>
      <c r="EN198" s="384"/>
      <c r="EO198" s="384"/>
      <c r="EP198" s="384"/>
      <c r="EQ198" s="384"/>
      <c r="ER198" s="384"/>
      <c r="ES198" s="384"/>
      <c r="ET198" s="384"/>
      <c r="EU198" s="384"/>
      <c r="EV198" s="384"/>
      <c r="EW198" s="384"/>
      <c r="EX198" s="384"/>
      <c r="EY198" s="384"/>
      <c r="EZ198" s="384"/>
      <c r="FA198" s="384"/>
      <c r="FB198" s="384"/>
      <c r="FC198" s="384"/>
      <c r="FD198" s="384"/>
      <c r="FE198" s="384"/>
      <c r="FF198" s="384"/>
      <c r="FG198" s="384"/>
      <c r="FH198" s="384"/>
      <c r="FI198" s="384"/>
      <c r="FJ198" s="384"/>
      <c r="FK198" s="384"/>
      <c r="FL198" s="384"/>
      <c r="FM198" s="384"/>
      <c r="FN198" s="384"/>
      <c r="FO198" s="384"/>
      <c r="FP198" s="384"/>
      <c r="FQ198" s="384"/>
      <c r="FR198" s="384"/>
      <c r="FS198" s="384"/>
      <c r="FT198" s="384"/>
      <c r="FU198" s="384"/>
      <c r="FV198" s="384"/>
      <c r="FW198" s="384"/>
      <c r="FX198" s="384"/>
      <c r="FY198" s="384"/>
      <c r="FZ198" s="384"/>
      <c r="GA198" s="384"/>
      <c r="GB198" s="384"/>
      <c r="GC198" s="384"/>
      <c r="GD198" s="384"/>
      <c r="GE198" s="384"/>
      <c r="GF198" s="384"/>
      <c r="GG198" s="384"/>
      <c r="GH198" s="384"/>
      <c r="GI198" s="384"/>
      <c r="GJ198" s="384"/>
      <c r="GK198" s="384"/>
      <c r="GL198" s="384"/>
      <c r="GM198" s="384"/>
      <c r="GN198" s="384"/>
      <c r="GO198" s="384"/>
      <c r="GP198" s="384"/>
      <c r="GQ198" s="384"/>
      <c r="GR198" s="384"/>
      <c r="GS198" s="384"/>
      <c r="GT198" s="384"/>
      <c r="GU198" s="384"/>
      <c r="GV198" s="384"/>
      <c r="GW198" s="384"/>
      <c r="GX198" s="384"/>
      <c r="GY198" s="384"/>
      <c r="GZ198" s="384"/>
      <c r="HA198" s="384"/>
      <c r="HB198" s="384"/>
      <c r="HC198" s="384"/>
      <c r="HD198" s="384"/>
      <c r="HE198" s="384"/>
      <c r="HF198" s="384"/>
      <c r="HG198" s="384"/>
      <c r="HH198" s="384"/>
      <c r="HI198" s="384"/>
      <c r="HJ198" s="384"/>
      <c r="HK198" s="384"/>
      <c r="HL198" s="384"/>
      <c r="HM198" s="384"/>
      <c r="HN198" s="384"/>
      <c r="HO198" s="384"/>
      <c r="HP198" s="384"/>
      <c r="HQ198" s="384"/>
      <c r="HR198" s="384"/>
      <c r="HS198" s="384"/>
      <c r="HT198" s="384"/>
      <c r="HU198" s="384"/>
      <c r="HV198" s="384"/>
      <c r="HW198" s="384"/>
      <c r="HX198" s="384"/>
      <c r="HY198" s="384"/>
      <c r="HZ198" s="384"/>
      <c r="IA198" s="384"/>
      <c r="IB198" s="384"/>
      <c r="IC198" s="384"/>
      <c r="ID198" s="384"/>
      <c r="IE198" s="384"/>
      <c r="IF198" s="384"/>
      <c r="IG198" s="384"/>
      <c r="IH198" s="384"/>
      <c r="II198" s="384"/>
      <c r="IJ198" s="384"/>
      <c r="IK198" s="384"/>
      <c r="IL198" s="384"/>
      <c r="IM198" s="384"/>
      <c r="IN198" s="384"/>
      <c r="IO198" s="384"/>
      <c r="IP198" s="384"/>
      <c r="IQ198" s="384"/>
      <c r="IR198" s="384"/>
      <c r="IS198" s="384"/>
      <c r="IT198" s="384"/>
      <c r="IU198" s="384"/>
    </row>
    <row r="199" spans="1:255"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c r="U199" s="385"/>
      <c r="V199" s="385"/>
      <c r="W199" s="385"/>
      <c r="X199" s="385"/>
      <c r="Y199" s="385"/>
      <c r="Z199" s="385"/>
      <c r="AA199" s="385"/>
      <c r="AB199" s="385"/>
      <c r="AC199" s="385"/>
      <c r="AD199" s="385"/>
      <c r="AE199" s="385"/>
      <c r="AF199" s="385"/>
      <c r="AG199" s="385"/>
      <c r="AH199" s="385"/>
      <c r="AI199" s="385"/>
      <c r="AJ199" s="385"/>
      <c r="AK199" s="385"/>
      <c r="AL199" s="385"/>
      <c r="AM199" s="385"/>
      <c r="AN199" s="385"/>
      <c r="AO199" s="385"/>
      <c r="AP199" s="385"/>
      <c r="AQ199" s="385"/>
      <c r="AR199" s="385"/>
      <c r="AS199" s="385"/>
      <c r="AT199" s="385"/>
      <c r="AU199" s="385"/>
      <c r="AV199" s="385"/>
      <c r="AW199" s="385"/>
      <c r="AX199" s="385"/>
      <c r="AY199" s="385"/>
      <c r="AZ199" s="385"/>
      <c r="BA199" s="385"/>
      <c r="BB199" s="385"/>
      <c r="BC199" s="385"/>
      <c r="BD199" s="385"/>
      <c r="BE199" s="385"/>
      <c r="BF199" s="385"/>
      <c r="BG199" s="385"/>
      <c r="BH199" s="385"/>
      <c r="BI199" s="385"/>
      <c r="BJ199" s="385"/>
      <c r="BK199" s="385"/>
      <c r="BL199" s="385"/>
      <c r="BM199" s="385"/>
      <c r="BN199" s="385"/>
      <c r="BO199" s="385"/>
      <c r="BP199" s="385"/>
      <c r="BQ199" s="385"/>
      <c r="BR199" s="385"/>
      <c r="BS199" s="385"/>
      <c r="BT199" s="385"/>
      <c r="BU199" s="385"/>
      <c r="BV199" s="385"/>
      <c r="BW199" s="385"/>
      <c r="BX199" s="385"/>
      <c r="BY199" s="385"/>
      <c r="BZ199" s="385"/>
      <c r="CA199" s="385"/>
      <c r="CB199" s="385"/>
      <c r="CC199" s="385"/>
      <c r="CD199" s="385"/>
      <c r="CE199" s="385"/>
      <c r="CF199" s="385"/>
      <c r="CG199" s="385"/>
      <c r="CH199" s="385"/>
      <c r="CI199" s="385"/>
      <c r="CJ199" s="385"/>
      <c r="CK199" s="385"/>
      <c r="CL199" s="385"/>
      <c r="CM199" s="385"/>
      <c r="CN199" s="385"/>
      <c r="CO199" s="385"/>
      <c r="CP199" s="385"/>
      <c r="CQ199" s="385"/>
      <c r="CR199" s="385"/>
      <c r="CS199" s="385"/>
      <c r="CT199" s="385"/>
      <c r="CU199" s="385"/>
      <c r="CV199" s="385"/>
      <c r="CW199" s="385"/>
      <c r="CX199" s="385"/>
      <c r="CY199" s="385"/>
      <c r="CZ199" s="385"/>
      <c r="DA199" s="385"/>
      <c r="DB199" s="385"/>
      <c r="DC199" s="385"/>
      <c r="DD199" s="385"/>
      <c r="DE199" s="385"/>
      <c r="DF199" s="385"/>
      <c r="DG199" s="385"/>
      <c r="DH199" s="385"/>
      <c r="DI199" s="385"/>
      <c r="DJ199" s="385"/>
      <c r="DK199" s="385"/>
      <c r="DL199" s="385"/>
      <c r="DM199" s="385"/>
      <c r="DN199" s="385"/>
      <c r="DO199" s="385"/>
      <c r="DP199" s="385"/>
      <c r="DQ199" s="385"/>
      <c r="DR199" s="385"/>
      <c r="DS199" s="385"/>
      <c r="DT199" s="385"/>
      <c r="DU199" s="385"/>
      <c r="DV199" s="385"/>
      <c r="DW199" s="385"/>
      <c r="DX199" s="385"/>
      <c r="DY199" s="385"/>
      <c r="DZ199" s="385"/>
      <c r="EA199" s="385"/>
      <c r="EB199" s="385"/>
      <c r="EC199" s="385"/>
      <c r="ED199" s="385"/>
      <c r="EE199" s="385"/>
      <c r="EF199" s="385"/>
      <c r="EG199" s="385"/>
      <c r="EH199" s="385"/>
      <c r="EI199" s="385"/>
      <c r="EJ199" s="385"/>
      <c r="EK199" s="385"/>
      <c r="EL199" s="385"/>
      <c r="EM199" s="385"/>
      <c r="EN199" s="385"/>
      <c r="EO199" s="385"/>
      <c r="EP199" s="385"/>
      <c r="EQ199" s="385"/>
      <c r="ER199" s="385"/>
      <c r="ES199" s="385"/>
      <c r="ET199" s="385"/>
      <c r="EU199" s="385"/>
      <c r="EV199" s="385"/>
      <c r="EW199" s="385"/>
      <c r="EX199" s="385"/>
      <c r="EY199" s="385"/>
      <c r="EZ199" s="385"/>
      <c r="FA199" s="385"/>
      <c r="FB199" s="385"/>
      <c r="FC199" s="385"/>
      <c r="FD199" s="385"/>
      <c r="FE199" s="385"/>
      <c r="FF199" s="385"/>
      <c r="FG199" s="385"/>
      <c r="FH199" s="385"/>
      <c r="FI199" s="385"/>
      <c r="FJ199" s="385"/>
      <c r="FK199" s="385"/>
      <c r="FL199" s="385"/>
      <c r="FM199" s="385"/>
      <c r="FN199" s="385"/>
      <c r="FO199" s="385"/>
      <c r="FP199" s="385"/>
      <c r="FQ199" s="385"/>
      <c r="FR199" s="385"/>
      <c r="FS199" s="385"/>
      <c r="FT199" s="385"/>
      <c r="FU199" s="385"/>
      <c r="FV199" s="385"/>
      <c r="FW199" s="385"/>
      <c r="FX199" s="385"/>
      <c r="FY199" s="385"/>
      <c r="FZ199" s="385"/>
      <c r="GA199" s="385"/>
      <c r="GB199" s="385"/>
      <c r="GC199" s="385"/>
      <c r="GD199" s="385"/>
      <c r="GE199" s="385"/>
      <c r="GF199" s="385"/>
      <c r="GG199" s="385"/>
      <c r="GH199" s="385"/>
      <c r="GI199" s="385"/>
      <c r="GJ199" s="385"/>
      <c r="GK199" s="385"/>
      <c r="GL199" s="385"/>
      <c r="GM199" s="385"/>
      <c r="GN199" s="385"/>
      <c r="GO199" s="385"/>
      <c r="GP199" s="385"/>
      <c r="GQ199" s="385"/>
      <c r="GR199" s="385"/>
      <c r="GS199" s="385"/>
      <c r="GT199" s="385"/>
      <c r="GU199" s="385"/>
      <c r="GV199" s="385"/>
      <c r="GW199" s="385"/>
      <c r="GX199" s="385"/>
      <c r="GY199" s="385"/>
      <c r="GZ199" s="385"/>
      <c r="HA199" s="385"/>
      <c r="HB199" s="385"/>
      <c r="HC199" s="385"/>
      <c r="HD199" s="385"/>
      <c r="HE199" s="385"/>
      <c r="HF199" s="385"/>
      <c r="HG199" s="385"/>
      <c r="HH199" s="385"/>
      <c r="HI199" s="385"/>
      <c r="HJ199" s="385"/>
      <c r="HK199" s="385"/>
      <c r="HL199" s="385"/>
      <c r="HM199" s="385"/>
      <c r="HN199" s="385"/>
      <c r="HO199" s="385"/>
      <c r="HP199" s="385"/>
      <c r="HQ199" s="385"/>
      <c r="HR199" s="385"/>
      <c r="HS199" s="385"/>
      <c r="HT199" s="385"/>
      <c r="HU199" s="385"/>
      <c r="HV199" s="385"/>
      <c r="HW199" s="385"/>
      <c r="HX199" s="385"/>
      <c r="HY199" s="385"/>
      <c r="HZ199" s="385"/>
      <c r="IA199" s="385"/>
      <c r="IB199" s="385"/>
      <c r="IC199" s="385"/>
      <c r="ID199" s="385"/>
      <c r="IE199" s="385"/>
      <c r="IF199" s="385"/>
      <c r="IG199" s="385"/>
      <c r="IH199" s="385"/>
      <c r="II199" s="385"/>
      <c r="IJ199" s="385"/>
      <c r="IK199" s="385"/>
      <c r="IL199" s="385"/>
      <c r="IM199" s="385"/>
      <c r="IN199" s="385"/>
      <c r="IO199" s="385"/>
      <c r="IP199" s="385"/>
      <c r="IQ199" s="385"/>
      <c r="IR199" s="385"/>
      <c r="IS199" s="385"/>
      <c r="IT199" s="385"/>
      <c r="IU199" s="385"/>
    </row>
    <row r="200" spans="1:255" s="305" customFormat="1"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79"/>
      <c r="U200" s="379"/>
      <c r="V200" s="379"/>
      <c r="W200" s="379"/>
      <c r="X200" s="379"/>
      <c r="Y200" s="379"/>
      <c r="Z200" s="379"/>
      <c r="AA200" s="379"/>
      <c r="AB200" s="379"/>
      <c r="AC200" s="379"/>
      <c r="AD200" s="379"/>
      <c r="AE200" s="379"/>
      <c r="AF200" s="379"/>
      <c r="AG200" s="379"/>
      <c r="AH200" s="379"/>
      <c r="AI200" s="379"/>
      <c r="AJ200" s="379"/>
      <c r="AK200" s="379"/>
      <c r="AL200" s="379"/>
      <c r="AM200" s="379"/>
      <c r="AN200" s="379"/>
      <c r="AO200" s="379"/>
      <c r="AP200" s="379"/>
      <c r="AQ200" s="379"/>
      <c r="AR200" s="379"/>
      <c r="AS200" s="379"/>
      <c r="AT200" s="379"/>
      <c r="AU200" s="379"/>
      <c r="AV200" s="379"/>
      <c r="AW200" s="379"/>
      <c r="AX200" s="379"/>
      <c r="AY200" s="379"/>
      <c r="AZ200" s="379"/>
      <c r="BA200" s="379"/>
      <c r="BB200" s="379"/>
      <c r="BC200" s="379"/>
      <c r="BD200" s="379"/>
      <c r="BE200" s="379"/>
      <c r="BF200" s="379"/>
      <c r="BG200" s="379"/>
      <c r="BH200" s="379"/>
      <c r="BI200" s="379"/>
      <c r="BJ200" s="379"/>
      <c r="BK200" s="379"/>
      <c r="BL200" s="379"/>
      <c r="BM200" s="379"/>
      <c r="BN200" s="379"/>
      <c r="BO200" s="379"/>
      <c r="BP200" s="379"/>
      <c r="BQ200" s="379"/>
      <c r="BR200" s="379"/>
      <c r="BS200" s="379"/>
      <c r="BT200" s="379"/>
      <c r="BU200" s="379"/>
      <c r="BV200" s="379"/>
      <c r="BW200" s="379"/>
      <c r="BX200" s="379"/>
      <c r="BY200" s="379"/>
      <c r="BZ200" s="379"/>
      <c r="CA200" s="379"/>
      <c r="CB200" s="379"/>
      <c r="CC200" s="379"/>
      <c r="CD200" s="379"/>
      <c r="CE200" s="379"/>
      <c r="CF200" s="379"/>
      <c r="CG200" s="379"/>
      <c r="CH200" s="379"/>
      <c r="CI200" s="379"/>
      <c r="CJ200" s="379"/>
      <c r="CK200" s="379"/>
      <c r="CL200" s="379"/>
      <c r="CM200" s="379"/>
      <c r="CN200" s="379"/>
      <c r="CO200" s="379"/>
      <c r="CP200" s="379"/>
      <c r="CQ200" s="379"/>
      <c r="CR200" s="379"/>
      <c r="CS200" s="379"/>
      <c r="CT200" s="379"/>
      <c r="CU200" s="379"/>
      <c r="CV200" s="379"/>
      <c r="CW200" s="379"/>
      <c r="CX200" s="379"/>
      <c r="CY200" s="379"/>
      <c r="CZ200" s="379"/>
      <c r="DA200" s="379"/>
      <c r="DB200" s="379"/>
      <c r="DC200" s="379"/>
      <c r="DD200" s="379"/>
      <c r="DE200" s="379"/>
      <c r="DF200" s="379"/>
      <c r="DG200" s="379"/>
      <c r="DH200" s="379"/>
      <c r="DI200" s="379"/>
      <c r="DJ200" s="379"/>
      <c r="DK200" s="379"/>
      <c r="DL200" s="379"/>
      <c r="DM200" s="379"/>
      <c r="DN200" s="379"/>
      <c r="DO200" s="379"/>
      <c r="DP200" s="379"/>
      <c r="DQ200" s="379"/>
      <c r="DR200" s="379"/>
      <c r="DS200" s="379"/>
      <c r="DT200" s="379"/>
      <c r="DU200" s="379"/>
      <c r="DV200" s="379"/>
      <c r="DW200" s="379"/>
      <c r="DX200" s="379"/>
      <c r="DY200" s="379"/>
      <c r="DZ200" s="379"/>
      <c r="EA200" s="379"/>
      <c r="EB200" s="379"/>
      <c r="EC200" s="379"/>
      <c r="ED200" s="379"/>
      <c r="EE200" s="379"/>
      <c r="EF200" s="379"/>
      <c r="EG200" s="379"/>
      <c r="EH200" s="379"/>
      <c r="EI200" s="379"/>
      <c r="EJ200" s="379"/>
      <c r="EK200" s="379"/>
      <c r="EL200" s="379"/>
      <c r="EM200" s="379"/>
      <c r="EN200" s="379"/>
      <c r="EO200" s="379"/>
      <c r="EP200" s="379"/>
      <c r="EQ200" s="379"/>
      <c r="ER200" s="379"/>
      <c r="ES200" s="379"/>
      <c r="ET200" s="379"/>
      <c r="EU200" s="379"/>
      <c r="EV200" s="379"/>
      <c r="EW200" s="379"/>
      <c r="EX200" s="379"/>
      <c r="EY200" s="379"/>
      <c r="EZ200" s="379"/>
      <c r="FA200" s="379"/>
      <c r="FB200" s="379"/>
      <c r="FC200" s="379"/>
      <c r="FD200" s="379"/>
      <c r="FE200" s="379"/>
      <c r="FF200" s="379"/>
      <c r="FG200" s="379"/>
      <c r="FH200" s="379"/>
      <c r="FI200" s="379"/>
      <c r="FJ200" s="379"/>
      <c r="FK200" s="379"/>
      <c r="FL200" s="379"/>
      <c r="FM200" s="379"/>
      <c r="FN200" s="379"/>
      <c r="FO200" s="379"/>
      <c r="FP200" s="379"/>
      <c r="FQ200" s="379"/>
      <c r="FR200" s="379"/>
      <c r="FS200" s="379"/>
      <c r="FT200" s="379"/>
      <c r="FU200" s="379"/>
      <c r="FV200" s="379"/>
      <c r="FW200" s="379"/>
      <c r="FX200" s="379"/>
      <c r="FY200" s="379"/>
      <c r="FZ200" s="379"/>
      <c r="GA200" s="379"/>
      <c r="GB200" s="379"/>
      <c r="GC200" s="379"/>
      <c r="GD200" s="379"/>
      <c r="GE200" s="379"/>
      <c r="GF200" s="379"/>
      <c r="GG200" s="379"/>
      <c r="GH200" s="379"/>
      <c r="GI200" s="379"/>
      <c r="GJ200" s="379"/>
      <c r="GK200" s="379"/>
      <c r="GL200" s="379"/>
      <c r="GM200" s="379"/>
      <c r="GN200" s="379"/>
      <c r="GO200" s="379"/>
      <c r="GP200" s="379"/>
      <c r="GQ200" s="379"/>
      <c r="GR200" s="379"/>
      <c r="GS200" s="379"/>
      <c r="GT200" s="379"/>
      <c r="GU200" s="379"/>
      <c r="GV200" s="379"/>
      <c r="GW200" s="379"/>
      <c r="GX200" s="379"/>
      <c r="GY200" s="379"/>
      <c r="GZ200" s="379"/>
      <c r="HA200" s="379"/>
      <c r="HB200" s="379"/>
      <c r="HC200" s="379"/>
      <c r="HD200" s="379"/>
      <c r="HE200" s="379"/>
      <c r="HF200" s="379"/>
      <c r="HG200" s="379"/>
      <c r="HH200" s="379"/>
      <c r="HI200" s="379"/>
      <c r="HJ200" s="379"/>
      <c r="HK200" s="379"/>
      <c r="HL200" s="379"/>
      <c r="HM200" s="379"/>
      <c r="HN200" s="379"/>
      <c r="HO200" s="379"/>
      <c r="HP200" s="379"/>
      <c r="HQ200" s="379"/>
      <c r="HR200" s="379"/>
      <c r="HS200" s="379"/>
      <c r="HT200" s="379"/>
      <c r="HU200" s="379"/>
      <c r="HV200" s="379"/>
      <c r="HW200" s="379"/>
      <c r="HX200" s="379"/>
      <c r="HY200" s="379"/>
      <c r="HZ200" s="379"/>
      <c r="IA200" s="379"/>
      <c r="IB200" s="379"/>
      <c r="IC200" s="379"/>
      <c r="ID200" s="379"/>
      <c r="IE200" s="379"/>
      <c r="IF200" s="379"/>
      <c r="IG200" s="379"/>
      <c r="IH200" s="379"/>
      <c r="II200" s="379"/>
      <c r="IJ200" s="379"/>
      <c r="IK200" s="379"/>
      <c r="IL200" s="379"/>
      <c r="IM200" s="379"/>
      <c r="IN200" s="379"/>
      <c r="IO200" s="379"/>
      <c r="IP200" s="379"/>
      <c r="IQ200" s="379"/>
      <c r="IR200" s="379"/>
      <c r="IS200" s="379"/>
      <c r="IT200" s="379"/>
      <c r="IU200" s="379"/>
    </row>
    <row r="201" spans="1:255"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c r="X201" s="379"/>
      <c r="Y201" s="379"/>
      <c r="Z201" s="379"/>
      <c r="AA201" s="379"/>
      <c r="AB201" s="379"/>
      <c r="AC201" s="379"/>
      <c r="AD201" s="379"/>
      <c r="AE201" s="379"/>
      <c r="AF201" s="379"/>
      <c r="AG201" s="379"/>
      <c r="AH201" s="379"/>
      <c r="AI201" s="379"/>
      <c r="AJ201" s="379"/>
      <c r="AK201" s="379"/>
      <c r="AL201" s="379"/>
      <c r="AM201" s="379"/>
      <c r="AN201" s="379"/>
      <c r="AO201" s="379"/>
      <c r="AP201" s="379"/>
      <c r="AQ201" s="379"/>
      <c r="AR201" s="379"/>
      <c r="AS201" s="379"/>
      <c r="AT201" s="379"/>
      <c r="AU201" s="379"/>
      <c r="AV201" s="379"/>
      <c r="AW201" s="379"/>
      <c r="AX201" s="379"/>
      <c r="AY201" s="379"/>
      <c r="AZ201" s="379"/>
      <c r="BA201" s="379"/>
      <c r="BB201" s="379"/>
      <c r="BC201" s="379"/>
      <c r="BD201" s="379"/>
      <c r="BE201" s="379"/>
      <c r="BF201" s="379"/>
      <c r="BG201" s="379"/>
      <c r="BH201" s="379"/>
      <c r="BI201" s="379"/>
      <c r="BJ201" s="379"/>
      <c r="BK201" s="379"/>
      <c r="BL201" s="379"/>
      <c r="BM201" s="379"/>
      <c r="BN201" s="379"/>
      <c r="BO201" s="379"/>
      <c r="BP201" s="379"/>
      <c r="BQ201" s="379"/>
      <c r="BR201" s="379"/>
      <c r="BS201" s="379"/>
      <c r="BT201" s="379"/>
      <c r="BU201" s="379"/>
      <c r="BV201" s="379"/>
      <c r="BW201" s="379"/>
      <c r="BX201" s="379"/>
      <c r="BY201" s="379"/>
      <c r="BZ201" s="379"/>
      <c r="CA201" s="379"/>
      <c r="CB201" s="379"/>
      <c r="CC201" s="379"/>
      <c r="CD201" s="379"/>
      <c r="CE201" s="379"/>
      <c r="CF201" s="379"/>
      <c r="CG201" s="379"/>
      <c r="CH201" s="379"/>
      <c r="CI201" s="379"/>
      <c r="CJ201" s="379"/>
      <c r="CK201" s="379"/>
      <c r="CL201" s="379"/>
      <c r="CM201" s="379"/>
      <c r="CN201" s="379"/>
      <c r="CO201" s="379"/>
      <c r="CP201" s="379"/>
      <c r="CQ201" s="379"/>
      <c r="CR201" s="379"/>
      <c r="CS201" s="379"/>
      <c r="CT201" s="379"/>
      <c r="CU201" s="379"/>
      <c r="CV201" s="379"/>
      <c r="CW201" s="379"/>
      <c r="CX201" s="379"/>
      <c r="CY201" s="379"/>
      <c r="CZ201" s="379"/>
      <c r="DA201" s="379"/>
      <c r="DB201" s="379"/>
      <c r="DC201" s="379"/>
      <c r="DD201" s="379"/>
      <c r="DE201" s="379"/>
      <c r="DF201" s="379"/>
      <c r="DG201" s="379"/>
      <c r="DH201" s="379"/>
      <c r="DI201" s="379"/>
      <c r="DJ201" s="379"/>
      <c r="DK201" s="379"/>
      <c r="DL201" s="379"/>
      <c r="DM201" s="379"/>
      <c r="DN201" s="379"/>
      <c r="DO201" s="379"/>
      <c r="DP201" s="379"/>
      <c r="DQ201" s="379"/>
      <c r="DR201" s="379"/>
      <c r="DS201" s="379"/>
      <c r="DT201" s="379"/>
      <c r="DU201" s="379"/>
      <c r="DV201" s="379"/>
      <c r="DW201" s="379"/>
      <c r="DX201" s="379"/>
      <c r="DY201" s="379"/>
      <c r="DZ201" s="379"/>
      <c r="EA201" s="379"/>
      <c r="EB201" s="379"/>
      <c r="EC201" s="379"/>
      <c r="ED201" s="379"/>
      <c r="EE201" s="379"/>
      <c r="EF201" s="379"/>
      <c r="EG201" s="379"/>
      <c r="EH201" s="379"/>
      <c r="EI201" s="379"/>
      <c r="EJ201" s="379"/>
      <c r="EK201" s="379"/>
      <c r="EL201" s="379"/>
      <c r="EM201" s="379"/>
      <c r="EN201" s="379"/>
      <c r="EO201" s="379"/>
      <c r="EP201" s="379"/>
      <c r="EQ201" s="379"/>
      <c r="ER201" s="379"/>
      <c r="ES201" s="379"/>
      <c r="ET201" s="379"/>
      <c r="EU201" s="379"/>
      <c r="EV201" s="379"/>
      <c r="EW201" s="379"/>
      <c r="EX201" s="379"/>
      <c r="EY201" s="379"/>
      <c r="EZ201" s="379"/>
      <c r="FA201" s="379"/>
      <c r="FB201" s="379"/>
      <c r="FC201" s="379"/>
      <c r="FD201" s="379"/>
      <c r="FE201" s="379"/>
      <c r="FF201" s="379"/>
      <c r="FG201" s="379"/>
      <c r="FH201" s="379"/>
      <c r="FI201" s="379"/>
      <c r="FJ201" s="379"/>
      <c r="FK201" s="379"/>
      <c r="FL201" s="379"/>
      <c r="FM201" s="379"/>
      <c r="FN201" s="379"/>
      <c r="FO201" s="379"/>
      <c r="FP201" s="379"/>
      <c r="FQ201" s="379"/>
      <c r="FR201" s="379"/>
      <c r="FS201" s="379"/>
      <c r="FT201" s="379"/>
      <c r="FU201" s="379"/>
      <c r="FV201" s="379"/>
      <c r="FW201" s="379"/>
      <c r="FX201" s="379"/>
      <c r="FY201" s="379"/>
      <c r="FZ201" s="379"/>
      <c r="GA201" s="379"/>
      <c r="GB201" s="379"/>
      <c r="GC201" s="379"/>
      <c r="GD201" s="379"/>
      <c r="GE201" s="379"/>
      <c r="GF201" s="379"/>
      <c r="GG201" s="379"/>
      <c r="GH201" s="379"/>
      <c r="GI201" s="379"/>
      <c r="GJ201" s="379"/>
      <c r="GK201" s="379"/>
      <c r="GL201" s="379"/>
      <c r="GM201" s="379"/>
      <c r="GN201" s="379"/>
      <c r="GO201" s="379"/>
      <c r="GP201" s="379"/>
      <c r="GQ201" s="379"/>
      <c r="GR201" s="379"/>
      <c r="GS201" s="379"/>
      <c r="GT201" s="379"/>
      <c r="GU201" s="379"/>
      <c r="GV201" s="379"/>
      <c r="GW201" s="379"/>
      <c r="GX201" s="379"/>
      <c r="GY201" s="379"/>
      <c r="GZ201" s="379"/>
      <c r="HA201" s="379"/>
      <c r="HB201" s="379"/>
      <c r="HC201" s="379"/>
      <c r="HD201" s="379"/>
      <c r="HE201" s="379"/>
      <c r="HF201" s="379"/>
      <c r="HG201" s="379"/>
      <c r="HH201" s="379"/>
      <c r="HI201" s="379"/>
      <c r="HJ201" s="379"/>
      <c r="HK201" s="379"/>
      <c r="HL201" s="379"/>
      <c r="HM201" s="379"/>
      <c r="HN201" s="379"/>
      <c r="HO201" s="379"/>
      <c r="HP201" s="379"/>
      <c r="HQ201" s="379"/>
      <c r="HR201" s="379"/>
      <c r="HS201" s="379"/>
      <c r="HT201" s="379"/>
      <c r="HU201" s="379"/>
      <c r="HV201" s="379"/>
      <c r="HW201" s="379"/>
      <c r="HX201" s="379"/>
      <c r="HY201" s="379"/>
      <c r="HZ201" s="379"/>
      <c r="IA201" s="379"/>
      <c r="IB201" s="379"/>
      <c r="IC201" s="379"/>
      <c r="ID201" s="379"/>
      <c r="IE201" s="379"/>
      <c r="IF201" s="379"/>
      <c r="IG201" s="379"/>
      <c r="IH201" s="379"/>
      <c r="II201" s="379"/>
      <c r="IJ201" s="379"/>
      <c r="IK201" s="379"/>
      <c r="IL201" s="379"/>
      <c r="IM201" s="379"/>
      <c r="IN201" s="379"/>
      <c r="IO201" s="379"/>
      <c r="IP201" s="379"/>
      <c r="IQ201" s="379"/>
      <c r="IR201" s="379"/>
      <c r="IS201" s="379"/>
      <c r="IT201" s="379"/>
      <c r="IU201" s="379"/>
    </row>
    <row r="202" spans="1:255"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c r="X202" s="379"/>
      <c r="Y202" s="379"/>
      <c r="Z202" s="379"/>
      <c r="AA202" s="379"/>
      <c r="AB202" s="379"/>
      <c r="AC202" s="379"/>
      <c r="AD202" s="379"/>
      <c r="AE202" s="379"/>
      <c r="AF202" s="379"/>
      <c r="AG202" s="379"/>
      <c r="AH202" s="379"/>
      <c r="AI202" s="379"/>
      <c r="AJ202" s="379"/>
      <c r="AK202" s="379"/>
      <c r="AL202" s="379"/>
      <c r="AM202" s="379"/>
      <c r="AN202" s="379"/>
      <c r="AO202" s="379"/>
      <c r="AP202" s="379"/>
      <c r="AQ202" s="379"/>
      <c r="AR202" s="379"/>
      <c r="AS202" s="379"/>
      <c r="AT202" s="379"/>
      <c r="AU202" s="379"/>
      <c r="AV202" s="379"/>
      <c r="AW202" s="379"/>
      <c r="AX202" s="379"/>
      <c r="AY202" s="379"/>
      <c r="AZ202" s="379"/>
      <c r="BA202" s="379"/>
      <c r="BB202" s="379"/>
      <c r="BC202" s="379"/>
      <c r="BD202" s="379"/>
      <c r="BE202" s="379"/>
      <c r="BF202" s="379"/>
      <c r="BG202" s="379"/>
      <c r="BH202" s="379"/>
      <c r="BI202" s="379"/>
      <c r="BJ202" s="379"/>
      <c r="BK202" s="379"/>
      <c r="BL202" s="379"/>
      <c r="BM202" s="379"/>
      <c r="BN202" s="379"/>
      <c r="BO202" s="379"/>
      <c r="BP202" s="379"/>
      <c r="BQ202" s="379"/>
      <c r="BR202" s="379"/>
      <c r="BS202" s="379"/>
      <c r="BT202" s="379"/>
      <c r="BU202" s="379"/>
      <c r="BV202" s="379"/>
      <c r="BW202" s="379"/>
      <c r="BX202" s="379"/>
      <c r="BY202" s="379"/>
      <c r="BZ202" s="379"/>
      <c r="CA202" s="379"/>
      <c r="CB202" s="379"/>
      <c r="CC202" s="379"/>
      <c r="CD202" s="379"/>
      <c r="CE202" s="379"/>
      <c r="CF202" s="379"/>
      <c r="CG202" s="379"/>
      <c r="CH202" s="379"/>
      <c r="CI202" s="379"/>
      <c r="CJ202" s="379"/>
      <c r="CK202" s="379"/>
      <c r="CL202" s="379"/>
      <c r="CM202" s="379"/>
      <c r="CN202" s="379"/>
      <c r="CO202" s="379"/>
      <c r="CP202" s="379"/>
      <c r="CQ202" s="379"/>
      <c r="CR202" s="379"/>
      <c r="CS202" s="379"/>
      <c r="CT202" s="379"/>
      <c r="CU202" s="379"/>
      <c r="CV202" s="379"/>
      <c r="CW202" s="379"/>
      <c r="CX202" s="379"/>
      <c r="CY202" s="379"/>
      <c r="CZ202" s="379"/>
      <c r="DA202" s="379"/>
      <c r="DB202" s="379"/>
      <c r="DC202" s="379"/>
      <c r="DD202" s="379"/>
      <c r="DE202" s="379"/>
      <c r="DF202" s="379"/>
      <c r="DG202" s="379"/>
      <c r="DH202" s="379"/>
      <c r="DI202" s="379"/>
      <c r="DJ202" s="379"/>
      <c r="DK202" s="379"/>
      <c r="DL202" s="379"/>
      <c r="DM202" s="379"/>
      <c r="DN202" s="379"/>
      <c r="DO202" s="379"/>
      <c r="DP202" s="379"/>
      <c r="DQ202" s="379"/>
      <c r="DR202" s="379"/>
      <c r="DS202" s="379"/>
      <c r="DT202" s="379"/>
      <c r="DU202" s="379"/>
      <c r="DV202" s="379"/>
      <c r="DW202" s="379"/>
      <c r="DX202" s="379"/>
      <c r="DY202" s="379"/>
      <c r="DZ202" s="379"/>
      <c r="EA202" s="379"/>
      <c r="EB202" s="379"/>
      <c r="EC202" s="379"/>
      <c r="ED202" s="379"/>
      <c r="EE202" s="379"/>
      <c r="EF202" s="379"/>
      <c r="EG202" s="379"/>
      <c r="EH202" s="379"/>
      <c r="EI202" s="379"/>
      <c r="EJ202" s="379"/>
      <c r="EK202" s="379"/>
      <c r="EL202" s="379"/>
      <c r="EM202" s="379"/>
      <c r="EN202" s="379"/>
      <c r="EO202" s="379"/>
      <c r="EP202" s="379"/>
      <c r="EQ202" s="379"/>
      <c r="ER202" s="379"/>
      <c r="ES202" s="379"/>
      <c r="ET202" s="379"/>
      <c r="EU202" s="379"/>
      <c r="EV202" s="379"/>
      <c r="EW202" s="379"/>
      <c r="EX202" s="379"/>
      <c r="EY202" s="379"/>
      <c r="EZ202" s="379"/>
      <c r="FA202" s="379"/>
      <c r="FB202" s="379"/>
      <c r="FC202" s="379"/>
      <c r="FD202" s="379"/>
      <c r="FE202" s="379"/>
      <c r="FF202" s="379"/>
      <c r="FG202" s="379"/>
      <c r="FH202" s="379"/>
      <c r="FI202" s="379"/>
      <c r="FJ202" s="379"/>
      <c r="FK202" s="379"/>
      <c r="FL202" s="379"/>
      <c r="FM202" s="379"/>
      <c r="FN202" s="379"/>
      <c r="FO202" s="379"/>
      <c r="FP202" s="379"/>
      <c r="FQ202" s="379"/>
      <c r="FR202" s="379"/>
      <c r="FS202" s="379"/>
      <c r="FT202" s="379"/>
      <c r="FU202" s="379"/>
      <c r="FV202" s="379"/>
      <c r="FW202" s="379"/>
      <c r="FX202" s="379"/>
      <c r="FY202" s="379"/>
      <c r="FZ202" s="379"/>
      <c r="GA202" s="379"/>
      <c r="GB202" s="379"/>
      <c r="GC202" s="379"/>
      <c r="GD202" s="379"/>
      <c r="GE202" s="379"/>
      <c r="GF202" s="379"/>
      <c r="GG202" s="379"/>
      <c r="GH202" s="379"/>
      <c r="GI202" s="379"/>
      <c r="GJ202" s="379"/>
      <c r="GK202" s="379"/>
      <c r="GL202" s="379"/>
      <c r="GM202" s="379"/>
      <c r="GN202" s="379"/>
      <c r="GO202" s="379"/>
      <c r="GP202" s="379"/>
      <c r="GQ202" s="379"/>
      <c r="GR202" s="379"/>
      <c r="GS202" s="379"/>
      <c r="GT202" s="379"/>
      <c r="GU202" s="379"/>
      <c r="GV202" s="379"/>
      <c r="GW202" s="379"/>
      <c r="GX202" s="379"/>
      <c r="GY202" s="379"/>
      <c r="GZ202" s="379"/>
      <c r="HA202" s="379"/>
      <c r="HB202" s="379"/>
      <c r="HC202" s="379"/>
      <c r="HD202" s="379"/>
      <c r="HE202" s="379"/>
      <c r="HF202" s="379"/>
      <c r="HG202" s="379"/>
      <c r="HH202" s="379"/>
      <c r="HI202" s="379"/>
      <c r="HJ202" s="379"/>
      <c r="HK202" s="379"/>
      <c r="HL202" s="379"/>
      <c r="HM202" s="379"/>
      <c r="HN202" s="379"/>
      <c r="HO202" s="379"/>
      <c r="HP202" s="379"/>
      <c r="HQ202" s="379"/>
      <c r="HR202" s="379"/>
      <c r="HS202" s="379"/>
      <c r="HT202" s="379"/>
      <c r="HU202" s="379"/>
      <c r="HV202" s="379"/>
      <c r="HW202" s="379"/>
      <c r="HX202" s="379"/>
      <c r="HY202" s="379"/>
      <c r="HZ202" s="379"/>
      <c r="IA202" s="379"/>
      <c r="IB202" s="379"/>
      <c r="IC202" s="379"/>
      <c r="ID202" s="379"/>
      <c r="IE202" s="379"/>
      <c r="IF202" s="379"/>
      <c r="IG202" s="379"/>
      <c r="IH202" s="379"/>
      <c r="II202" s="379"/>
      <c r="IJ202" s="379"/>
      <c r="IK202" s="379"/>
      <c r="IL202" s="379"/>
      <c r="IM202" s="379"/>
      <c r="IN202" s="379"/>
      <c r="IO202" s="379"/>
      <c r="IP202" s="379"/>
      <c r="IQ202" s="379"/>
      <c r="IR202" s="379"/>
      <c r="IS202" s="379"/>
      <c r="IT202" s="379"/>
      <c r="IU202" s="379"/>
    </row>
    <row r="203" spans="1:255"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c r="X203" s="379"/>
      <c r="Y203" s="379"/>
      <c r="Z203" s="379"/>
      <c r="AA203" s="379"/>
      <c r="AB203" s="379"/>
      <c r="AC203" s="379"/>
      <c r="AD203" s="379"/>
      <c r="AE203" s="379"/>
      <c r="AF203" s="379"/>
      <c r="AG203" s="379"/>
      <c r="AH203" s="379"/>
      <c r="AI203" s="379"/>
      <c r="AJ203" s="379"/>
      <c r="AK203" s="379"/>
      <c r="AL203" s="379"/>
      <c r="AM203" s="379"/>
      <c r="AN203" s="379"/>
      <c r="AO203" s="379"/>
      <c r="AP203" s="379"/>
      <c r="AQ203" s="379"/>
      <c r="AR203" s="379"/>
      <c r="AS203" s="379"/>
      <c r="AT203" s="379"/>
      <c r="AU203" s="379"/>
      <c r="AV203" s="379"/>
      <c r="AW203" s="379"/>
      <c r="AX203" s="379"/>
      <c r="AY203" s="379"/>
      <c r="AZ203" s="379"/>
      <c r="BA203" s="379"/>
      <c r="BB203" s="379"/>
      <c r="BC203" s="379"/>
      <c r="BD203" s="379"/>
      <c r="BE203" s="379"/>
      <c r="BF203" s="379"/>
      <c r="BG203" s="379"/>
      <c r="BH203" s="379"/>
      <c r="BI203" s="379"/>
      <c r="BJ203" s="379"/>
      <c r="BK203" s="379"/>
      <c r="BL203" s="379"/>
      <c r="BM203" s="379"/>
      <c r="BN203" s="379"/>
      <c r="BO203" s="379"/>
      <c r="BP203" s="379"/>
      <c r="BQ203" s="379"/>
      <c r="BR203" s="379"/>
      <c r="BS203" s="379"/>
      <c r="BT203" s="379"/>
      <c r="BU203" s="379"/>
      <c r="BV203" s="379"/>
      <c r="BW203" s="379"/>
      <c r="BX203" s="379"/>
      <c r="BY203" s="379"/>
      <c r="BZ203" s="379"/>
      <c r="CA203" s="379"/>
      <c r="CB203" s="379"/>
      <c r="CC203" s="379"/>
      <c r="CD203" s="379"/>
      <c r="CE203" s="379"/>
      <c r="CF203" s="379"/>
      <c r="CG203" s="379"/>
      <c r="CH203" s="379"/>
      <c r="CI203" s="379"/>
      <c r="CJ203" s="379"/>
      <c r="CK203" s="379"/>
      <c r="CL203" s="379"/>
      <c r="CM203" s="379"/>
      <c r="CN203" s="379"/>
      <c r="CO203" s="379"/>
      <c r="CP203" s="379"/>
      <c r="CQ203" s="379"/>
      <c r="CR203" s="379"/>
      <c r="CS203" s="379"/>
      <c r="CT203" s="379"/>
      <c r="CU203" s="379"/>
      <c r="CV203" s="379"/>
      <c r="CW203" s="379"/>
      <c r="CX203" s="379"/>
      <c r="CY203" s="379"/>
      <c r="CZ203" s="379"/>
      <c r="DA203" s="379"/>
      <c r="DB203" s="379"/>
      <c r="DC203" s="379"/>
      <c r="DD203" s="379"/>
      <c r="DE203" s="379"/>
      <c r="DF203" s="379"/>
      <c r="DG203" s="379"/>
      <c r="DH203" s="379"/>
      <c r="DI203" s="379"/>
      <c r="DJ203" s="379"/>
      <c r="DK203" s="379"/>
      <c r="DL203" s="379"/>
      <c r="DM203" s="379"/>
      <c r="DN203" s="379"/>
      <c r="DO203" s="379"/>
      <c r="DP203" s="379"/>
      <c r="DQ203" s="379"/>
      <c r="DR203" s="379"/>
      <c r="DS203" s="379"/>
      <c r="DT203" s="379"/>
      <c r="DU203" s="379"/>
      <c r="DV203" s="379"/>
      <c r="DW203" s="379"/>
      <c r="DX203" s="379"/>
      <c r="DY203" s="379"/>
      <c r="DZ203" s="379"/>
      <c r="EA203" s="379"/>
      <c r="EB203" s="379"/>
      <c r="EC203" s="379"/>
      <c r="ED203" s="379"/>
      <c r="EE203" s="379"/>
      <c r="EF203" s="379"/>
      <c r="EG203" s="379"/>
      <c r="EH203" s="379"/>
      <c r="EI203" s="379"/>
      <c r="EJ203" s="379"/>
      <c r="EK203" s="379"/>
      <c r="EL203" s="379"/>
      <c r="EM203" s="379"/>
      <c r="EN203" s="379"/>
      <c r="EO203" s="379"/>
      <c r="EP203" s="379"/>
      <c r="EQ203" s="379"/>
      <c r="ER203" s="379"/>
      <c r="ES203" s="379"/>
      <c r="ET203" s="379"/>
      <c r="EU203" s="379"/>
      <c r="EV203" s="379"/>
      <c r="EW203" s="379"/>
      <c r="EX203" s="379"/>
      <c r="EY203" s="379"/>
      <c r="EZ203" s="379"/>
      <c r="FA203" s="379"/>
      <c r="FB203" s="379"/>
      <c r="FC203" s="379"/>
      <c r="FD203" s="379"/>
      <c r="FE203" s="379"/>
      <c r="FF203" s="379"/>
      <c r="FG203" s="379"/>
      <c r="FH203" s="379"/>
      <c r="FI203" s="379"/>
      <c r="FJ203" s="379"/>
      <c r="FK203" s="379"/>
      <c r="FL203" s="379"/>
      <c r="FM203" s="379"/>
      <c r="FN203" s="379"/>
      <c r="FO203" s="379"/>
      <c r="FP203" s="379"/>
      <c r="FQ203" s="379"/>
      <c r="FR203" s="379"/>
      <c r="FS203" s="379"/>
      <c r="FT203" s="379"/>
      <c r="FU203" s="379"/>
      <c r="FV203" s="379"/>
      <c r="FW203" s="379"/>
      <c r="FX203" s="379"/>
      <c r="FY203" s="379"/>
      <c r="FZ203" s="379"/>
      <c r="GA203" s="379"/>
      <c r="GB203" s="379"/>
      <c r="GC203" s="379"/>
      <c r="GD203" s="379"/>
      <c r="GE203" s="379"/>
      <c r="GF203" s="379"/>
      <c r="GG203" s="379"/>
      <c r="GH203" s="379"/>
      <c r="GI203" s="379"/>
      <c r="GJ203" s="379"/>
      <c r="GK203" s="379"/>
      <c r="GL203" s="379"/>
      <c r="GM203" s="379"/>
      <c r="GN203" s="379"/>
      <c r="GO203" s="379"/>
      <c r="GP203" s="379"/>
      <c r="GQ203" s="379"/>
      <c r="GR203" s="379"/>
      <c r="GS203" s="379"/>
      <c r="GT203" s="379"/>
      <c r="GU203" s="379"/>
      <c r="GV203" s="379"/>
      <c r="GW203" s="379"/>
      <c r="GX203" s="379"/>
      <c r="GY203" s="379"/>
      <c r="GZ203" s="379"/>
      <c r="HA203" s="379"/>
      <c r="HB203" s="379"/>
      <c r="HC203" s="379"/>
      <c r="HD203" s="379"/>
      <c r="HE203" s="379"/>
      <c r="HF203" s="379"/>
      <c r="HG203" s="379"/>
      <c r="HH203" s="379"/>
      <c r="HI203" s="379"/>
      <c r="HJ203" s="379"/>
      <c r="HK203" s="379"/>
      <c r="HL203" s="379"/>
      <c r="HM203" s="379"/>
      <c r="HN203" s="379"/>
      <c r="HO203" s="379"/>
      <c r="HP203" s="379"/>
      <c r="HQ203" s="379"/>
      <c r="HR203" s="379"/>
      <c r="HS203" s="379"/>
      <c r="HT203" s="379"/>
      <c r="HU203" s="379"/>
      <c r="HV203" s="379"/>
      <c r="HW203" s="379"/>
      <c r="HX203" s="379"/>
      <c r="HY203" s="379"/>
      <c r="HZ203" s="379"/>
      <c r="IA203" s="379"/>
      <c r="IB203" s="379"/>
      <c r="IC203" s="379"/>
      <c r="ID203" s="379"/>
      <c r="IE203" s="379"/>
      <c r="IF203" s="379"/>
      <c r="IG203" s="379"/>
      <c r="IH203" s="379"/>
      <c r="II203" s="379"/>
      <c r="IJ203" s="379"/>
      <c r="IK203" s="379"/>
      <c r="IL203" s="379"/>
      <c r="IM203" s="379"/>
      <c r="IN203" s="379"/>
      <c r="IO203" s="379"/>
      <c r="IP203" s="379"/>
      <c r="IQ203" s="379"/>
      <c r="IR203" s="379"/>
      <c r="IS203" s="379"/>
      <c r="IT203" s="379"/>
      <c r="IU203" s="379"/>
    </row>
    <row r="204" spans="1:255"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c r="X204" s="379"/>
      <c r="Y204" s="379"/>
      <c r="Z204" s="379"/>
      <c r="AA204" s="379"/>
      <c r="AB204" s="379"/>
      <c r="AC204" s="379"/>
      <c r="AD204" s="379"/>
      <c r="AE204" s="379"/>
      <c r="AF204" s="379"/>
      <c r="AG204" s="379"/>
      <c r="AH204" s="379"/>
      <c r="AI204" s="379"/>
      <c r="AJ204" s="379"/>
      <c r="AK204" s="379"/>
      <c r="AL204" s="379"/>
      <c r="AM204" s="379"/>
      <c r="AN204" s="379"/>
      <c r="AO204" s="379"/>
      <c r="AP204" s="379"/>
      <c r="AQ204" s="379"/>
      <c r="AR204" s="379"/>
      <c r="AS204" s="379"/>
      <c r="AT204" s="379"/>
      <c r="AU204" s="379"/>
      <c r="AV204" s="379"/>
      <c r="AW204" s="379"/>
      <c r="AX204" s="379"/>
      <c r="AY204" s="379"/>
      <c r="AZ204" s="379"/>
      <c r="BA204" s="379"/>
      <c r="BB204" s="379"/>
      <c r="BC204" s="379"/>
      <c r="BD204" s="379"/>
      <c r="BE204" s="379"/>
      <c r="BF204" s="379"/>
      <c r="BG204" s="379"/>
      <c r="BH204" s="379"/>
      <c r="BI204" s="379"/>
      <c r="BJ204" s="379"/>
      <c r="BK204" s="379"/>
      <c r="BL204" s="379"/>
      <c r="BM204" s="379"/>
      <c r="BN204" s="379"/>
      <c r="BO204" s="379"/>
      <c r="BP204" s="379"/>
      <c r="BQ204" s="379"/>
      <c r="BR204" s="379"/>
      <c r="BS204" s="379"/>
      <c r="BT204" s="379"/>
      <c r="BU204" s="379"/>
      <c r="BV204" s="379"/>
      <c r="BW204" s="379"/>
      <c r="BX204" s="379"/>
      <c r="BY204" s="379"/>
      <c r="BZ204" s="379"/>
      <c r="CA204" s="379"/>
      <c r="CB204" s="379"/>
      <c r="CC204" s="379"/>
      <c r="CD204" s="379"/>
      <c r="CE204" s="379"/>
      <c r="CF204" s="379"/>
      <c r="CG204" s="379"/>
      <c r="CH204" s="379"/>
      <c r="CI204" s="379"/>
      <c r="CJ204" s="379"/>
      <c r="CK204" s="379"/>
      <c r="CL204" s="379"/>
      <c r="CM204" s="379"/>
      <c r="CN204" s="379"/>
      <c r="CO204" s="379"/>
      <c r="CP204" s="379"/>
      <c r="CQ204" s="379"/>
      <c r="CR204" s="379"/>
      <c r="CS204" s="379"/>
      <c r="CT204" s="379"/>
      <c r="CU204" s="379"/>
      <c r="CV204" s="379"/>
      <c r="CW204" s="379"/>
      <c r="CX204" s="379"/>
      <c r="CY204" s="379"/>
      <c r="CZ204" s="379"/>
      <c r="DA204" s="379"/>
      <c r="DB204" s="379"/>
      <c r="DC204" s="379"/>
      <c r="DD204" s="379"/>
      <c r="DE204" s="379"/>
      <c r="DF204" s="379"/>
      <c r="DG204" s="379"/>
      <c r="DH204" s="379"/>
      <c r="DI204" s="379"/>
      <c r="DJ204" s="379"/>
      <c r="DK204" s="379"/>
      <c r="DL204" s="379"/>
      <c r="DM204" s="379"/>
      <c r="DN204" s="379"/>
      <c r="DO204" s="379"/>
      <c r="DP204" s="379"/>
      <c r="DQ204" s="379"/>
      <c r="DR204" s="379"/>
      <c r="DS204" s="379"/>
      <c r="DT204" s="379"/>
      <c r="DU204" s="379"/>
      <c r="DV204" s="379"/>
      <c r="DW204" s="379"/>
      <c r="DX204" s="379"/>
      <c r="DY204" s="379"/>
      <c r="DZ204" s="379"/>
      <c r="EA204" s="379"/>
      <c r="EB204" s="379"/>
      <c r="EC204" s="379"/>
      <c r="ED204" s="379"/>
      <c r="EE204" s="379"/>
      <c r="EF204" s="379"/>
      <c r="EG204" s="379"/>
      <c r="EH204" s="379"/>
      <c r="EI204" s="379"/>
      <c r="EJ204" s="379"/>
      <c r="EK204" s="379"/>
      <c r="EL204" s="379"/>
      <c r="EM204" s="379"/>
      <c r="EN204" s="379"/>
      <c r="EO204" s="379"/>
      <c r="EP204" s="379"/>
      <c r="EQ204" s="379"/>
      <c r="ER204" s="379"/>
      <c r="ES204" s="379"/>
      <c r="ET204" s="379"/>
      <c r="EU204" s="379"/>
      <c r="EV204" s="379"/>
      <c r="EW204" s="379"/>
      <c r="EX204" s="379"/>
      <c r="EY204" s="379"/>
      <c r="EZ204" s="379"/>
      <c r="FA204" s="379"/>
      <c r="FB204" s="379"/>
      <c r="FC204" s="379"/>
      <c r="FD204" s="379"/>
      <c r="FE204" s="379"/>
      <c r="FF204" s="379"/>
      <c r="FG204" s="379"/>
      <c r="FH204" s="379"/>
      <c r="FI204" s="379"/>
      <c r="FJ204" s="379"/>
      <c r="FK204" s="379"/>
      <c r="FL204" s="379"/>
      <c r="FM204" s="379"/>
      <c r="FN204" s="379"/>
      <c r="FO204" s="379"/>
      <c r="FP204" s="379"/>
      <c r="FQ204" s="379"/>
      <c r="FR204" s="379"/>
      <c r="FS204" s="379"/>
      <c r="FT204" s="379"/>
      <c r="FU204" s="379"/>
      <c r="FV204" s="379"/>
      <c r="FW204" s="379"/>
      <c r="FX204" s="379"/>
      <c r="FY204" s="379"/>
      <c r="FZ204" s="379"/>
      <c r="GA204" s="379"/>
      <c r="GB204" s="379"/>
      <c r="GC204" s="379"/>
      <c r="GD204" s="379"/>
      <c r="GE204" s="379"/>
      <c r="GF204" s="379"/>
      <c r="GG204" s="379"/>
      <c r="GH204" s="379"/>
      <c r="GI204" s="379"/>
      <c r="GJ204" s="379"/>
      <c r="GK204" s="379"/>
      <c r="GL204" s="379"/>
      <c r="GM204" s="379"/>
      <c r="GN204" s="379"/>
      <c r="GO204" s="379"/>
      <c r="GP204" s="379"/>
      <c r="GQ204" s="379"/>
      <c r="GR204" s="379"/>
      <c r="GS204" s="379"/>
      <c r="GT204" s="379"/>
      <c r="GU204" s="379"/>
      <c r="GV204" s="379"/>
      <c r="GW204" s="379"/>
      <c r="GX204" s="379"/>
      <c r="GY204" s="379"/>
      <c r="GZ204" s="379"/>
      <c r="HA204" s="379"/>
      <c r="HB204" s="379"/>
      <c r="HC204" s="379"/>
      <c r="HD204" s="379"/>
      <c r="HE204" s="379"/>
      <c r="HF204" s="379"/>
      <c r="HG204" s="379"/>
      <c r="HH204" s="379"/>
      <c r="HI204" s="379"/>
      <c r="HJ204" s="379"/>
      <c r="HK204" s="379"/>
      <c r="HL204" s="379"/>
      <c r="HM204" s="379"/>
      <c r="HN204" s="379"/>
      <c r="HO204" s="379"/>
      <c r="HP204" s="379"/>
      <c r="HQ204" s="379"/>
      <c r="HR204" s="379"/>
      <c r="HS204" s="379"/>
      <c r="HT204" s="379"/>
      <c r="HU204" s="379"/>
      <c r="HV204" s="379"/>
      <c r="HW204" s="379"/>
      <c r="HX204" s="379"/>
      <c r="HY204" s="379"/>
      <c r="HZ204" s="379"/>
      <c r="IA204" s="379"/>
      <c r="IB204" s="379"/>
      <c r="IC204" s="379"/>
      <c r="ID204" s="379"/>
      <c r="IE204" s="379"/>
      <c r="IF204" s="379"/>
      <c r="IG204" s="379"/>
      <c r="IH204" s="379"/>
      <c r="II204" s="379"/>
      <c r="IJ204" s="379"/>
      <c r="IK204" s="379"/>
      <c r="IL204" s="379"/>
      <c r="IM204" s="379"/>
      <c r="IN204" s="379"/>
      <c r="IO204" s="379"/>
      <c r="IP204" s="379"/>
      <c r="IQ204" s="379"/>
      <c r="IR204" s="379"/>
      <c r="IS204" s="379"/>
      <c r="IT204" s="379"/>
      <c r="IU204" s="379"/>
    </row>
    <row r="205" spans="1:255"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c r="X205" s="379"/>
      <c r="Y205" s="379"/>
      <c r="Z205" s="379"/>
      <c r="AA205" s="379"/>
      <c r="AB205" s="379"/>
      <c r="AC205" s="379"/>
      <c r="AD205" s="379"/>
      <c r="AE205" s="379"/>
      <c r="AF205" s="379"/>
      <c r="AG205" s="379"/>
      <c r="AH205" s="379"/>
      <c r="AI205" s="379"/>
      <c r="AJ205" s="379"/>
      <c r="AK205" s="379"/>
      <c r="AL205" s="379"/>
      <c r="AM205" s="379"/>
      <c r="AN205" s="379"/>
      <c r="AO205" s="379"/>
      <c r="AP205" s="379"/>
      <c r="AQ205" s="379"/>
      <c r="AR205" s="379"/>
      <c r="AS205" s="379"/>
      <c r="AT205" s="379"/>
      <c r="AU205" s="379"/>
      <c r="AV205" s="379"/>
      <c r="AW205" s="379"/>
      <c r="AX205" s="379"/>
      <c r="AY205" s="379"/>
      <c r="AZ205" s="379"/>
      <c r="BA205" s="379"/>
      <c r="BB205" s="379"/>
      <c r="BC205" s="379"/>
      <c r="BD205" s="379"/>
      <c r="BE205" s="379"/>
      <c r="BF205" s="379"/>
      <c r="BG205" s="379"/>
      <c r="BH205" s="379"/>
      <c r="BI205" s="379"/>
      <c r="BJ205" s="379"/>
      <c r="BK205" s="379"/>
      <c r="BL205" s="379"/>
      <c r="BM205" s="379"/>
      <c r="BN205" s="379"/>
      <c r="BO205" s="379"/>
      <c r="BP205" s="379"/>
      <c r="BQ205" s="379"/>
      <c r="BR205" s="379"/>
      <c r="BS205" s="379"/>
      <c r="BT205" s="379"/>
      <c r="BU205" s="379"/>
      <c r="BV205" s="379"/>
      <c r="BW205" s="379"/>
      <c r="BX205" s="379"/>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79"/>
      <c r="DA205" s="379"/>
      <c r="DB205" s="379"/>
      <c r="DC205" s="379"/>
      <c r="DD205" s="379"/>
      <c r="DE205" s="379"/>
      <c r="DF205" s="379"/>
      <c r="DG205" s="379"/>
      <c r="DH205" s="379"/>
      <c r="DI205" s="379"/>
      <c r="DJ205" s="379"/>
      <c r="DK205" s="379"/>
      <c r="DL205" s="379"/>
      <c r="DM205" s="379"/>
      <c r="DN205" s="379"/>
      <c r="DO205" s="379"/>
      <c r="DP205" s="379"/>
      <c r="DQ205" s="379"/>
      <c r="DR205" s="379"/>
      <c r="DS205" s="379"/>
      <c r="DT205" s="379"/>
      <c r="DU205" s="379"/>
      <c r="DV205" s="379"/>
      <c r="DW205" s="379"/>
      <c r="DX205" s="379"/>
      <c r="DY205" s="379"/>
      <c r="DZ205" s="379"/>
      <c r="EA205" s="379"/>
      <c r="EB205" s="379"/>
      <c r="EC205" s="379"/>
      <c r="ED205" s="379"/>
      <c r="EE205" s="379"/>
      <c r="EF205" s="379"/>
      <c r="EG205" s="379"/>
      <c r="EH205" s="379"/>
      <c r="EI205" s="379"/>
      <c r="EJ205" s="379"/>
      <c r="EK205" s="379"/>
      <c r="EL205" s="379"/>
      <c r="EM205" s="379"/>
      <c r="EN205" s="379"/>
      <c r="EO205" s="379"/>
      <c r="EP205" s="379"/>
      <c r="EQ205" s="379"/>
      <c r="ER205" s="379"/>
      <c r="ES205" s="379"/>
      <c r="ET205" s="379"/>
      <c r="EU205" s="379"/>
      <c r="EV205" s="379"/>
      <c r="EW205" s="379"/>
      <c r="EX205" s="379"/>
      <c r="EY205" s="379"/>
      <c r="EZ205" s="379"/>
      <c r="FA205" s="379"/>
      <c r="FB205" s="379"/>
      <c r="FC205" s="379"/>
      <c r="FD205" s="379"/>
      <c r="FE205" s="379"/>
      <c r="FF205" s="379"/>
      <c r="FG205" s="379"/>
      <c r="FH205" s="379"/>
      <c r="FI205" s="379"/>
      <c r="FJ205" s="379"/>
      <c r="FK205" s="379"/>
      <c r="FL205" s="379"/>
      <c r="FM205" s="379"/>
      <c r="FN205" s="379"/>
      <c r="FO205" s="379"/>
      <c r="FP205" s="379"/>
      <c r="FQ205" s="379"/>
      <c r="FR205" s="379"/>
      <c r="FS205" s="379"/>
      <c r="FT205" s="379"/>
      <c r="FU205" s="379"/>
      <c r="FV205" s="379"/>
      <c r="FW205" s="379"/>
      <c r="FX205" s="379"/>
      <c r="FY205" s="379"/>
      <c r="FZ205" s="379"/>
      <c r="GA205" s="379"/>
      <c r="GB205" s="379"/>
      <c r="GC205" s="379"/>
      <c r="GD205" s="379"/>
      <c r="GE205" s="379"/>
      <c r="GF205" s="379"/>
      <c r="GG205" s="379"/>
      <c r="GH205" s="379"/>
      <c r="GI205" s="379"/>
      <c r="GJ205" s="379"/>
      <c r="GK205" s="379"/>
      <c r="GL205" s="379"/>
      <c r="GM205" s="379"/>
      <c r="GN205" s="379"/>
      <c r="GO205" s="379"/>
      <c r="GP205" s="379"/>
      <c r="GQ205" s="379"/>
      <c r="GR205" s="379"/>
      <c r="GS205" s="379"/>
      <c r="GT205" s="379"/>
      <c r="GU205" s="379"/>
      <c r="GV205" s="379"/>
      <c r="GW205" s="379"/>
      <c r="GX205" s="379"/>
      <c r="GY205" s="379"/>
      <c r="GZ205" s="379"/>
      <c r="HA205" s="379"/>
      <c r="HB205" s="379"/>
      <c r="HC205" s="379"/>
      <c r="HD205" s="379"/>
      <c r="HE205" s="379"/>
      <c r="HF205" s="379"/>
      <c r="HG205" s="379"/>
      <c r="HH205" s="379"/>
      <c r="HI205" s="379"/>
      <c r="HJ205" s="379"/>
      <c r="HK205" s="379"/>
      <c r="HL205" s="379"/>
      <c r="HM205" s="379"/>
      <c r="HN205" s="379"/>
      <c r="HO205" s="379"/>
      <c r="HP205" s="379"/>
      <c r="HQ205" s="379"/>
      <c r="HR205" s="379"/>
      <c r="HS205" s="379"/>
      <c r="HT205" s="379"/>
      <c r="HU205" s="379"/>
      <c r="HV205" s="379"/>
      <c r="HW205" s="379"/>
      <c r="HX205" s="379"/>
      <c r="HY205" s="379"/>
      <c r="HZ205" s="379"/>
      <c r="IA205" s="379"/>
      <c r="IB205" s="379"/>
      <c r="IC205" s="379"/>
      <c r="ID205" s="379"/>
      <c r="IE205" s="379"/>
      <c r="IF205" s="379"/>
      <c r="IG205" s="379"/>
      <c r="IH205" s="379"/>
      <c r="II205" s="379"/>
      <c r="IJ205" s="379"/>
      <c r="IK205" s="379"/>
      <c r="IL205" s="379"/>
      <c r="IM205" s="379"/>
      <c r="IN205" s="379"/>
      <c r="IO205" s="379"/>
      <c r="IP205" s="379"/>
      <c r="IQ205" s="379"/>
      <c r="IR205" s="379"/>
      <c r="IS205" s="379"/>
      <c r="IT205" s="379"/>
      <c r="IU205" s="379"/>
    </row>
    <row r="206" spans="1:255"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c r="X206" s="379"/>
      <c r="Y206" s="379"/>
      <c r="Z206" s="379"/>
      <c r="AA206" s="379"/>
      <c r="AB206" s="379"/>
      <c r="AC206" s="379"/>
      <c r="AD206" s="379"/>
      <c r="AE206" s="379"/>
      <c r="AF206" s="379"/>
      <c r="AG206" s="379"/>
      <c r="AH206" s="379"/>
      <c r="AI206" s="379"/>
      <c r="AJ206" s="379"/>
      <c r="AK206" s="379"/>
      <c r="AL206" s="379"/>
      <c r="AM206" s="379"/>
      <c r="AN206" s="379"/>
      <c r="AO206" s="379"/>
      <c r="AP206" s="379"/>
      <c r="AQ206" s="379"/>
      <c r="AR206" s="379"/>
      <c r="AS206" s="379"/>
      <c r="AT206" s="379"/>
      <c r="AU206" s="379"/>
      <c r="AV206" s="379"/>
      <c r="AW206" s="379"/>
      <c r="AX206" s="379"/>
      <c r="AY206" s="379"/>
      <c r="AZ206" s="379"/>
      <c r="BA206" s="379"/>
      <c r="BB206" s="379"/>
      <c r="BC206" s="379"/>
      <c r="BD206" s="379"/>
      <c r="BE206" s="379"/>
      <c r="BF206" s="379"/>
      <c r="BG206" s="379"/>
      <c r="BH206" s="379"/>
      <c r="BI206" s="379"/>
      <c r="BJ206" s="379"/>
      <c r="BK206" s="379"/>
      <c r="BL206" s="379"/>
      <c r="BM206" s="379"/>
      <c r="BN206" s="379"/>
      <c r="BO206" s="379"/>
      <c r="BP206" s="379"/>
      <c r="BQ206" s="379"/>
      <c r="BR206" s="379"/>
      <c r="BS206" s="379"/>
      <c r="BT206" s="379"/>
      <c r="BU206" s="379"/>
      <c r="BV206" s="379"/>
      <c r="BW206" s="379"/>
      <c r="BX206" s="379"/>
      <c r="BY206" s="379"/>
      <c r="BZ206" s="379"/>
      <c r="CA206" s="379"/>
      <c r="CB206" s="379"/>
      <c r="CC206" s="379"/>
      <c r="CD206" s="379"/>
      <c r="CE206" s="379"/>
      <c r="CF206" s="379"/>
      <c r="CG206" s="379"/>
      <c r="CH206" s="379"/>
      <c r="CI206" s="379"/>
      <c r="CJ206" s="379"/>
      <c r="CK206" s="379"/>
      <c r="CL206" s="379"/>
      <c r="CM206" s="379"/>
      <c r="CN206" s="379"/>
      <c r="CO206" s="379"/>
      <c r="CP206" s="379"/>
      <c r="CQ206" s="379"/>
      <c r="CR206" s="379"/>
      <c r="CS206" s="379"/>
      <c r="CT206" s="379"/>
      <c r="CU206" s="379"/>
      <c r="CV206" s="379"/>
      <c r="CW206" s="379"/>
      <c r="CX206" s="379"/>
      <c r="CY206" s="379"/>
      <c r="CZ206" s="379"/>
      <c r="DA206" s="379"/>
      <c r="DB206" s="379"/>
      <c r="DC206" s="379"/>
      <c r="DD206" s="379"/>
      <c r="DE206" s="379"/>
      <c r="DF206" s="379"/>
      <c r="DG206" s="379"/>
      <c r="DH206" s="379"/>
      <c r="DI206" s="379"/>
      <c r="DJ206" s="379"/>
      <c r="DK206" s="379"/>
      <c r="DL206" s="379"/>
      <c r="DM206" s="379"/>
      <c r="DN206" s="379"/>
      <c r="DO206" s="379"/>
      <c r="DP206" s="379"/>
      <c r="DQ206" s="379"/>
      <c r="DR206" s="379"/>
      <c r="DS206" s="379"/>
      <c r="DT206" s="379"/>
      <c r="DU206" s="379"/>
      <c r="DV206" s="379"/>
      <c r="DW206" s="379"/>
      <c r="DX206" s="379"/>
      <c r="DY206" s="379"/>
      <c r="DZ206" s="379"/>
      <c r="EA206" s="379"/>
      <c r="EB206" s="379"/>
      <c r="EC206" s="379"/>
      <c r="ED206" s="379"/>
      <c r="EE206" s="379"/>
      <c r="EF206" s="379"/>
      <c r="EG206" s="379"/>
      <c r="EH206" s="379"/>
      <c r="EI206" s="379"/>
      <c r="EJ206" s="379"/>
      <c r="EK206" s="379"/>
      <c r="EL206" s="379"/>
      <c r="EM206" s="379"/>
      <c r="EN206" s="379"/>
      <c r="EO206" s="379"/>
      <c r="EP206" s="379"/>
      <c r="EQ206" s="379"/>
      <c r="ER206" s="379"/>
      <c r="ES206" s="379"/>
      <c r="ET206" s="379"/>
      <c r="EU206" s="379"/>
      <c r="EV206" s="379"/>
      <c r="EW206" s="379"/>
      <c r="EX206" s="379"/>
      <c r="EY206" s="379"/>
      <c r="EZ206" s="379"/>
      <c r="FA206" s="379"/>
      <c r="FB206" s="379"/>
      <c r="FC206" s="379"/>
      <c r="FD206" s="379"/>
      <c r="FE206" s="379"/>
      <c r="FF206" s="379"/>
      <c r="FG206" s="379"/>
      <c r="FH206" s="379"/>
      <c r="FI206" s="379"/>
      <c r="FJ206" s="379"/>
      <c r="FK206" s="379"/>
      <c r="FL206" s="379"/>
      <c r="FM206" s="379"/>
      <c r="FN206" s="379"/>
      <c r="FO206" s="379"/>
      <c r="FP206" s="379"/>
      <c r="FQ206" s="379"/>
      <c r="FR206" s="379"/>
      <c r="FS206" s="379"/>
      <c r="FT206" s="379"/>
      <c r="FU206" s="379"/>
      <c r="FV206" s="379"/>
      <c r="FW206" s="379"/>
      <c r="FX206" s="379"/>
      <c r="FY206" s="379"/>
      <c r="FZ206" s="379"/>
      <c r="GA206" s="379"/>
      <c r="GB206" s="379"/>
      <c r="GC206" s="379"/>
      <c r="GD206" s="379"/>
      <c r="GE206" s="379"/>
      <c r="GF206" s="379"/>
      <c r="GG206" s="379"/>
      <c r="GH206" s="379"/>
      <c r="GI206" s="379"/>
      <c r="GJ206" s="379"/>
      <c r="GK206" s="379"/>
      <c r="GL206" s="379"/>
      <c r="GM206" s="379"/>
      <c r="GN206" s="379"/>
      <c r="GO206" s="379"/>
      <c r="GP206" s="379"/>
      <c r="GQ206" s="379"/>
      <c r="GR206" s="379"/>
      <c r="GS206" s="379"/>
      <c r="GT206" s="379"/>
      <c r="GU206" s="379"/>
      <c r="GV206" s="379"/>
      <c r="GW206" s="379"/>
      <c r="GX206" s="379"/>
      <c r="GY206" s="379"/>
      <c r="GZ206" s="379"/>
      <c r="HA206" s="379"/>
      <c r="HB206" s="379"/>
      <c r="HC206" s="379"/>
      <c r="HD206" s="379"/>
      <c r="HE206" s="379"/>
      <c r="HF206" s="379"/>
      <c r="HG206" s="379"/>
      <c r="HH206" s="379"/>
      <c r="HI206" s="379"/>
      <c r="HJ206" s="379"/>
      <c r="HK206" s="379"/>
      <c r="HL206" s="379"/>
      <c r="HM206" s="379"/>
      <c r="HN206" s="379"/>
      <c r="HO206" s="379"/>
      <c r="HP206" s="379"/>
      <c r="HQ206" s="379"/>
      <c r="HR206" s="379"/>
      <c r="HS206" s="379"/>
      <c r="HT206" s="379"/>
      <c r="HU206" s="379"/>
      <c r="HV206" s="379"/>
      <c r="HW206" s="379"/>
      <c r="HX206" s="379"/>
      <c r="HY206" s="379"/>
      <c r="HZ206" s="379"/>
      <c r="IA206" s="379"/>
      <c r="IB206" s="379"/>
      <c r="IC206" s="379"/>
      <c r="ID206" s="379"/>
      <c r="IE206" s="379"/>
      <c r="IF206" s="379"/>
      <c r="IG206" s="379"/>
      <c r="IH206" s="379"/>
      <c r="II206" s="379"/>
      <c r="IJ206" s="379"/>
      <c r="IK206" s="379"/>
      <c r="IL206" s="379"/>
      <c r="IM206" s="379"/>
      <c r="IN206" s="379"/>
      <c r="IO206" s="379"/>
      <c r="IP206" s="379"/>
      <c r="IQ206" s="379"/>
      <c r="IR206" s="379"/>
      <c r="IS206" s="379"/>
      <c r="IT206" s="379"/>
      <c r="IU206" s="379"/>
    </row>
    <row r="207" spans="1:255"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c r="X207" s="379"/>
      <c r="Y207" s="379"/>
      <c r="Z207" s="379"/>
      <c r="AA207" s="379"/>
      <c r="AB207" s="379"/>
      <c r="AC207" s="379"/>
      <c r="AD207" s="379"/>
      <c r="AE207" s="379"/>
      <c r="AF207" s="379"/>
      <c r="AG207" s="379"/>
      <c r="AH207" s="379"/>
      <c r="AI207" s="379"/>
      <c r="AJ207" s="379"/>
      <c r="AK207" s="379"/>
      <c r="AL207" s="379"/>
      <c r="AM207" s="379"/>
      <c r="AN207" s="379"/>
      <c r="AO207" s="379"/>
      <c r="AP207" s="379"/>
      <c r="AQ207" s="379"/>
      <c r="AR207" s="379"/>
      <c r="AS207" s="379"/>
      <c r="AT207" s="379"/>
      <c r="AU207" s="379"/>
      <c r="AV207" s="379"/>
      <c r="AW207" s="379"/>
      <c r="AX207" s="379"/>
      <c r="AY207" s="379"/>
      <c r="AZ207" s="379"/>
      <c r="BA207" s="379"/>
      <c r="BB207" s="379"/>
      <c r="BC207" s="379"/>
      <c r="BD207" s="379"/>
      <c r="BE207" s="379"/>
      <c r="BF207" s="379"/>
      <c r="BG207" s="379"/>
      <c r="BH207" s="379"/>
      <c r="BI207" s="379"/>
      <c r="BJ207" s="379"/>
      <c r="BK207" s="379"/>
      <c r="BL207" s="379"/>
      <c r="BM207" s="379"/>
      <c r="BN207" s="379"/>
      <c r="BO207" s="379"/>
      <c r="BP207" s="379"/>
      <c r="BQ207" s="379"/>
      <c r="BR207" s="379"/>
      <c r="BS207" s="379"/>
      <c r="BT207" s="379"/>
      <c r="BU207" s="379"/>
      <c r="BV207" s="379"/>
      <c r="BW207" s="379"/>
      <c r="BX207" s="379"/>
      <c r="BY207" s="379"/>
      <c r="BZ207" s="379"/>
      <c r="CA207" s="379"/>
      <c r="CB207" s="379"/>
      <c r="CC207" s="379"/>
      <c r="CD207" s="379"/>
      <c r="CE207" s="379"/>
      <c r="CF207" s="379"/>
      <c r="CG207" s="379"/>
      <c r="CH207" s="379"/>
      <c r="CI207" s="379"/>
      <c r="CJ207" s="379"/>
      <c r="CK207" s="379"/>
      <c r="CL207" s="379"/>
      <c r="CM207" s="379"/>
      <c r="CN207" s="379"/>
      <c r="CO207" s="379"/>
      <c r="CP207" s="379"/>
      <c r="CQ207" s="379"/>
      <c r="CR207" s="379"/>
      <c r="CS207" s="379"/>
      <c r="CT207" s="379"/>
      <c r="CU207" s="379"/>
      <c r="CV207" s="379"/>
      <c r="CW207" s="379"/>
      <c r="CX207" s="379"/>
      <c r="CY207" s="379"/>
      <c r="CZ207" s="379"/>
      <c r="DA207" s="379"/>
      <c r="DB207" s="379"/>
      <c r="DC207" s="379"/>
      <c r="DD207" s="379"/>
      <c r="DE207" s="379"/>
      <c r="DF207" s="379"/>
      <c r="DG207" s="379"/>
      <c r="DH207" s="379"/>
      <c r="DI207" s="379"/>
      <c r="DJ207" s="379"/>
      <c r="DK207" s="379"/>
      <c r="DL207" s="379"/>
      <c r="DM207" s="379"/>
      <c r="DN207" s="379"/>
      <c r="DO207" s="379"/>
      <c r="DP207" s="379"/>
      <c r="DQ207" s="379"/>
      <c r="DR207" s="379"/>
      <c r="DS207" s="379"/>
      <c r="DT207" s="379"/>
      <c r="DU207" s="379"/>
      <c r="DV207" s="379"/>
      <c r="DW207" s="379"/>
      <c r="DX207" s="379"/>
      <c r="DY207" s="379"/>
      <c r="DZ207" s="379"/>
      <c r="EA207" s="379"/>
      <c r="EB207" s="379"/>
      <c r="EC207" s="379"/>
      <c r="ED207" s="379"/>
      <c r="EE207" s="379"/>
      <c r="EF207" s="379"/>
      <c r="EG207" s="379"/>
      <c r="EH207" s="379"/>
      <c r="EI207" s="379"/>
      <c r="EJ207" s="379"/>
      <c r="EK207" s="379"/>
      <c r="EL207" s="379"/>
      <c r="EM207" s="379"/>
      <c r="EN207" s="379"/>
      <c r="EO207" s="379"/>
      <c r="EP207" s="379"/>
      <c r="EQ207" s="379"/>
      <c r="ER207" s="379"/>
      <c r="ES207" s="379"/>
      <c r="ET207" s="379"/>
      <c r="EU207" s="379"/>
      <c r="EV207" s="379"/>
      <c r="EW207" s="379"/>
      <c r="EX207" s="379"/>
      <c r="EY207" s="379"/>
      <c r="EZ207" s="379"/>
      <c r="FA207" s="379"/>
      <c r="FB207" s="379"/>
      <c r="FC207" s="379"/>
      <c r="FD207" s="379"/>
      <c r="FE207" s="379"/>
      <c r="FF207" s="379"/>
      <c r="FG207" s="379"/>
      <c r="FH207" s="379"/>
      <c r="FI207" s="379"/>
      <c r="FJ207" s="379"/>
      <c r="FK207" s="379"/>
      <c r="FL207" s="379"/>
      <c r="FM207" s="379"/>
      <c r="FN207" s="379"/>
      <c r="FO207" s="379"/>
      <c r="FP207" s="379"/>
      <c r="FQ207" s="379"/>
      <c r="FR207" s="379"/>
      <c r="FS207" s="379"/>
      <c r="FT207" s="379"/>
      <c r="FU207" s="379"/>
      <c r="FV207" s="379"/>
      <c r="FW207" s="379"/>
      <c r="FX207" s="379"/>
      <c r="FY207" s="379"/>
      <c r="FZ207" s="379"/>
      <c r="GA207" s="379"/>
      <c r="GB207" s="379"/>
      <c r="GC207" s="379"/>
      <c r="GD207" s="379"/>
      <c r="GE207" s="379"/>
      <c r="GF207" s="379"/>
      <c r="GG207" s="379"/>
      <c r="GH207" s="379"/>
      <c r="GI207" s="379"/>
      <c r="GJ207" s="379"/>
      <c r="GK207" s="379"/>
      <c r="GL207" s="379"/>
      <c r="GM207" s="379"/>
      <c r="GN207" s="379"/>
      <c r="GO207" s="379"/>
      <c r="GP207" s="379"/>
      <c r="GQ207" s="379"/>
      <c r="GR207" s="379"/>
      <c r="GS207" s="379"/>
      <c r="GT207" s="379"/>
      <c r="GU207" s="379"/>
      <c r="GV207" s="379"/>
      <c r="GW207" s="379"/>
      <c r="GX207" s="379"/>
      <c r="GY207" s="379"/>
      <c r="GZ207" s="379"/>
      <c r="HA207" s="379"/>
      <c r="HB207" s="379"/>
      <c r="HC207" s="379"/>
      <c r="HD207" s="379"/>
      <c r="HE207" s="379"/>
      <c r="HF207" s="379"/>
      <c r="HG207" s="379"/>
      <c r="HH207" s="379"/>
      <c r="HI207" s="379"/>
      <c r="HJ207" s="379"/>
      <c r="HK207" s="379"/>
      <c r="HL207" s="379"/>
      <c r="HM207" s="379"/>
      <c r="HN207" s="379"/>
      <c r="HO207" s="379"/>
      <c r="HP207" s="379"/>
      <c r="HQ207" s="379"/>
      <c r="HR207" s="379"/>
      <c r="HS207" s="379"/>
      <c r="HT207" s="379"/>
      <c r="HU207" s="379"/>
      <c r="HV207" s="379"/>
      <c r="HW207" s="379"/>
      <c r="HX207" s="379"/>
      <c r="HY207" s="379"/>
      <c r="HZ207" s="379"/>
      <c r="IA207" s="379"/>
      <c r="IB207" s="379"/>
      <c r="IC207" s="379"/>
      <c r="ID207" s="379"/>
      <c r="IE207" s="379"/>
      <c r="IF207" s="379"/>
      <c r="IG207" s="379"/>
      <c r="IH207" s="379"/>
      <c r="II207" s="379"/>
      <c r="IJ207" s="379"/>
      <c r="IK207" s="379"/>
      <c r="IL207" s="379"/>
      <c r="IM207" s="379"/>
      <c r="IN207" s="379"/>
      <c r="IO207" s="379"/>
      <c r="IP207" s="379"/>
      <c r="IQ207" s="379"/>
      <c r="IR207" s="379"/>
      <c r="IS207" s="379"/>
      <c r="IT207" s="379"/>
      <c r="IU207" s="379"/>
    </row>
    <row r="208" spans="1:255"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c r="X208" s="379"/>
      <c r="Y208" s="379"/>
      <c r="Z208" s="379"/>
      <c r="AA208" s="379"/>
      <c r="AB208" s="379"/>
      <c r="AC208" s="379"/>
      <c r="AD208" s="379"/>
      <c r="AE208" s="379"/>
      <c r="AF208" s="379"/>
      <c r="AG208" s="379"/>
      <c r="AH208" s="379"/>
      <c r="AI208" s="379"/>
      <c r="AJ208" s="379"/>
      <c r="AK208" s="379"/>
      <c r="AL208" s="379"/>
      <c r="AM208" s="379"/>
      <c r="AN208" s="379"/>
      <c r="AO208" s="379"/>
      <c r="AP208" s="379"/>
      <c r="AQ208" s="379"/>
      <c r="AR208" s="379"/>
      <c r="AS208" s="379"/>
      <c r="AT208" s="379"/>
      <c r="AU208" s="379"/>
      <c r="AV208" s="379"/>
      <c r="AW208" s="379"/>
      <c r="AX208" s="379"/>
      <c r="AY208" s="379"/>
      <c r="AZ208" s="379"/>
      <c r="BA208" s="379"/>
      <c r="BB208" s="379"/>
      <c r="BC208" s="379"/>
      <c r="BD208" s="379"/>
      <c r="BE208" s="379"/>
      <c r="BF208" s="379"/>
      <c r="BG208" s="379"/>
      <c r="BH208" s="379"/>
      <c r="BI208" s="379"/>
      <c r="BJ208" s="379"/>
      <c r="BK208" s="379"/>
      <c r="BL208" s="379"/>
      <c r="BM208" s="379"/>
      <c r="BN208" s="379"/>
      <c r="BO208" s="379"/>
      <c r="BP208" s="379"/>
      <c r="BQ208" s="379"/>
      <c r="BR208" s="379"/>
      <c r="BS208" s="379"/>
      <c r="BT208" s="379"/>
      <c r="BU208" s="379"/>
      <c r="BV208" s="379"/>
      <c r="BW208" s="379"/>
      <c r="BX208" s="379"/>
      <c r="BY208" s="379"/>
      <c r="BZ208" s="379"/>
      <c r="CA208" s="379"/>
      <c r="CB208" s="379"/>
      <c r="CC208" s="379"/>
      <c r="CD208" s="379"/>
      <c r="CE208" s="379"/>
      <c r="CF208" s="379"/>
      <c r="CG208" s="379"/>
      <c r="CH208" s="379"/>
      <c r="CI208" s="379"/>
      <c r="CJ208" s="379"/>
      <c r="CK208" s="379"/>
      <c r="CL208" s="379"/>
      <c r="CM208" s="379"/>
      <c r="CN208" s="379"/>
      <c r="CO208" s="379"/>
      <c r="CP208" s="379"/>
      <c r="CQ208" s="379"/>
      <c r="CR208" s="379"/>
      <c r="CS208" s="379"/>
      <c r="CT208" s="379"/>
      <c r="CU208" s="379"/>
      <c r="CV208" s="379"/>
      <c r="CW208" s="379"/>
      <c r="CX208" s="379"/>
      <c r="CY208" s="379"/>
      <c r="CZ208" s="379"/>
      <c r="DA208" s="379"/>
      <c r="DB208" s="379"/>
      <c r="DC208" s="379"/>
      <c r="DD208" s="379"/>
      <c r="DE208" s="379"/>
      <c r="DF208" s="379"/>
      <c r="DG208" s="379"/>
      <c r="DH208" s="379"/>
      <c r="DI208" s="379"/>
      <c r="DJ208" s="379"/>
      <c r="DK208" s="379"/>
      <c r="DL208" s="379"/>
      <c r="DM208" s="379"/>
      <c r="DN208" s="379"/>
      <c r="DO208" s="379"/>
      <c r="DP208" s="379"/>
      <c r="DQ208" s="379"/>
      <c r="DR208" s="379"/>
      <c r="DS208" s="379"/>
      <c r="DT208" s="379"/>
      <c r="DU208" s="379"/>
      <c r="DV208" s="379"/>
      <c r="DW208" s="379"/>
      <c r="DX208" s="379"/>
      <c r="DY208" s="379"/>
      <c r="DZ208" s="379"/>
      <c r="EA208" s="379"/>
      <c r="EB208" s="379"/>
      <c r="EC208" s="379"/>
      <c r="ED208" s="379"/>
      <c r="EE208" s="379"/>
      <c r="EF208" s="379"/>
      <c r="EG208" s="379"/>
      <c r="EH208" s="379"/>
      <c r="EI208" s="379"/>
      <c r="EJ208" s="379"/>
      <c r="EK208" s="379"/>
      <c r="EL208" s="379"/>
      <c r="EM208" s="379"/>
      <c r="EN208" s="379"/>
      <c r="EO208" s="379"/>
      <c r="EP208" s="379"/>
      <c r="EQ208" s="379"/>
      <c r="ER208" s="379"/>
      <c r="ES208" s="379"/>
      <c r="ET208" s="379"/>
      <c r="EU208" s="379"/>
      <c r="EV208" s="379"/>
      <c r="EW208" s="379"/>
      <c r="EX208" s="379"/>
      <c r="EY208" s="379"/>
      <c r="EZ208" s="379"/>
      <c r="FA208" s="379"/>
      <c r="FB208" s="379"/>
      <c r="FC208" s="379"/>
      <c r="FD208" s="379"/>
      <c r="FE208" s="379"/>
      <c r="FF208" s="379"/>
      <c r="FG208" s="379"/>
      <c r="FH208" s="379"/>
      <c r="FI208" s="379"/>
      <c r="FJ208" s="379"/>
      <c r="FK208" s="379"/>
      <c r="FL208" s="379"/>
      <c r="FM208" s="379"/>
      <c r="FN208" s="379"/>
      <c r="FO208" s="379"/>
      <c r="FP208" s="379"/>
      <c r="FQ208" s="379"/>
      <c r="FR208" s="379"/>
      <c r="FS208" s="379"/>
      <c r="FT208" s="379"/>
      <c r="FU208" s="379"/>
      <c r="FV208" s="379"/>
      <c r="FW208" s="379"/>
      <c r="FX208" s="379"/>
      <c r="FY208" s="379"/>
      <c r="FZ208" s="379"/>
      <c r="GA208" s="379"/>
      <c r="GB208" s="379"/>
      <c r="GC208" s="379"/>
      <c r="GD208" s="379"/>
      <c r="GE208" s="379"/>
      <c r="GF208" s="379"/>
      <c r="GG208" s="379"/>
      <c r="GH208" s="379"/>
      <c r="GI208" s="379"/>
      <c r="GJ208" s="379"/>
      <c r="GK208" s="379"/>
      <c r="GL208" s="379"/>
      <c r="GM208" s="379"/>
      <c r="GN208" s="379"/>
      <c r="GO208" s="379"/>
      <c r="GP208" s="379"/>
      <c r="GQ208" s="379"/>
      <c r="GR208" s="379"/>
      <c r="GS208" s="379"/>
      <c r="GT208" s="379"/>
      <c r="GU208" s="379"/>
      <c r="GV208" s="379"/>
      <c r="GW208" s="379"/>
      <c r="GX208" s="379"/>
      <c r="GY208" s="379"/>
      <c r="GZ208" s="379"/>
      <c r="HA208" s="379"/>
      <c r="HB208" s="379"/>
      <c r="HC208" s="379"/>
      <c r="HD208" s="379"/>
      <c r="HE208" s="379"/>
      <c r="HF208" s="379"/>
      <c r="HG208" s="379"/>
      <c r="HH208" s="379"/>
      <c r="HI208" s="379"/>
      <c r="HJ208" s="379"/>
      <c r="HK208" s="379"/>
      <c r="HL208" s="379"/>
      <c r="HM208" s="379"/>
      <c r="HN208" s="379"/>
      <c r="HO208" s="379"/>
      <c r="HP208" s="379"/>
      <c r="HQ208" s="379"/>
      <c r="HR208" s="379"/>
      <c r="HS208" s="379"/>
      <c r="HT208" s="379"/>
      <c r="HU208" s="379"/>
      <c r="HV208" s="379"/>
      <c r="HW208" s="379"/>
      <c r="HX208" s="379"/>
      <c r="HY208" s="379"/>
      <c r="HZ208" s="379"/>
      <c r="IA208" s="379"/>
      <c r="IB208" s="379"/>
      <c r="IC208" s="379"/>
      <c r="ID208" s="379"/>
      <c r="IE208" s="379"/>
      <c r="IF208" s="379"/>
      <c r="IG208" s="379"/>
      <c r="IH208" s="379"/>
      <c r="II208" s="379"/>
      <c r="IJ208" s="379"/>
      <c r="IK208" s="379"/>
      <c r="IL208" s="379"/>
      <c r="IM208" s="379"/>
      <c r="IN208" s="379"/>
      <c r="IO208" s="379"/>
      <c r="IP208" s="379"/>
      <c r="IQ208" s="379"/>
      <c r="IR208" s="379"/>
      <c r="IS208" s="379"/>
      <c r="IT208" s="379"/>
      <c r="IU208" s="379"/>
    </row>
    <row r="209" spans="1:255"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384"/>
      <c r="U209" s="384"/>
      <c r="V209" s="384"/>
      <c r="W209" s="384"/>
      <c r="X209" s="384"/>
      <c r="Y209" s="384"/>
      <c r="Z209" s="384"/>
      <c r="AA209" s="384"/>
      <c r="AB209" s="384"/>
      <c r="AC209" s="384"/>
      <c r="AD209" s="384"/>
      <c r="AE209" s="384"/>
      <c r="AF209" s="384"/>
      <c r="AG209" s="384"/>
      <c r="AH209" s="384"/>
      <c r="AI209" s="384"/>
      <c r="AJ209" s="384"/>
      <c r="AK209" s="384"/>
      <c r="AL209" s="384"/>
      <c r="AM209" s="384"/>
      <c r="AN209" s="384"/>
      <c r="AO209" s="384"/>
      <c r="AP209" s="384"/>
      <c r="AQ209" s="384"/>
      <c r="AR209" s="384"/>
      <c r="AS209" s="384"/>
      <c r="AT209" s="384"/>
      <c r="AU209" s="384"/>
      <c r="AV209" s="384"/>
      <c r="AW209" s="384"/>
      <c r="AX209" s="384"/>
      <c r="AY209" s="384"/>
      <c r="AZ209" s="384"/>
      <c r="BA209" s="384"/>
      <c r="BB209" s="384"/>
      <c r="BC209" s="384"/>
      <c r="BD209" s="384"/>
      <c r="BE209" s="384"/>
      <c r="BF209" s="384"/>
      <c r="BG209" s="384"/>
      <c r="BH209" s="384"/>
      <c r="BI209" s="384"/>
      <c r="BJ209" s="384"/>
      <c r="BK209" s="384"/>
      <c r="BL209" s="384"/>
      <c r="BM209" s="384"/>
      <c r="BN209" s="384"/>
      <c r="BO209" s="384"/>
      <c r="BP209" s="384"/>
      <c r="BQ209" s="384"/>
      <c r="BR209" s="384"/>
      <c r="BS209" s="384"/>
      <c r="BT209" s="384"/>
      <c r="BU209" s="384"/>
      <c r="BV209" s="384"/>
      <c r="BW209" s="384"/>
      <c r="BX209" s="384"/>
      <c r="BY209" s="384"/>
      <c r="BZ209" s="384"/>
      <c r="CA209" s="384"/>
      <c r="CB209" s="384"/>
      <c r="CC209" s="384"/>
      <c r="CD209" s="384"/>
      <c r="CE209" s="384"/>
      <c r="CF209" s="384"/>
      <c r="CG209" s="384"/>
      <c r="CH209" s="384"/>
      <c r="CI209" s="384"/>
      <c r="CJ209" s="384"/>
      <c r="CK209" s="384"/>
      <c r="CL209" s="384"/>
      <c r="CM209" s="384"/>
      <c r="CN209" s="384"/>
      <c r="CO209" s="384"/>
      <c r="CP209" s="384"/>
      <c r="CQ209" s="384"/>
      <c r="CR209" s="384"/>
      <c r="CS209" s="384"/>
      <c r="CT209" s="384"/>
      <c r="CU209" s="384"/>
      <c r="CV209" s="384"/>
      <c r="CW209" s="384"/>
      <c r="CX209" s="384"/>
      <c r="CY209" s="384"/>
      <c r="CZ209" s="384"/>
      <c r="DA209" s="384"/>
      <c r="DB209" s="384"/>
      <c r="DC209" s="384"/>
      <c r="DD209" s="384"/>
      <c r="DE209" s="384"/>
      <c r="DF209" s="384"/>
      <c r="DG209" s="384"/>
      <c r="DH209" s="384"/>
      <c r="DI209" s="384"/>
      <c r="DJ209" s="384"/>
      <c r="DK209" s="384"/>
      <c r="DL209" s="384"/>
      <c r="DM209" s="384"/>
      <c r="DN209" s="384"/>
      <c r="DO209" s="384"/>
      <c r="DP209" s="384"/>
      <c r="DQ209" s="384"/>
      <c r="DR209" s="384"/>
      <c r="DS209" s="384"/>
      <c r="DT209" s="384"/>
      <c r="DU209" s="384"/>
      <c r="DV209" s="384"/>
      <c r="DW209" s="384"/>
      <c r="DX209" s="384"/>
      <c r="DY209" s="384"/>
      <c r="DZ209" s="384"/>
      <c r="EA209" s="384"/>
      <c r="EB209" s="384"/>
      <c r="EC209" s="384"/>
      <c r="ED209" s="384"/>
      <c r="EE209" s="384"/>
      <c r="EF209" s="384"/>
      <c r="EG209" s="384"/>
      <c r="EH209" s="384"/>
      <c r="EI209" s="384"/>
      <c r="EJ209" s="384"/>
      <c r="EK209" s="384"/>
      <c r="EL209" s="384"/>
      <c r="EM209" s="384"/>
      <c r="EN209" s="384"/>
      <c r="EO209" s="384"/>
      <c r="EP209" s="384"/>
      <c r="EQ209" s="384"/>
      <c r="ER209" s="384"/>
      <c r="ES209" s="384"/>
      <c r="ET209" s="384"/>
      <c r="EU209" s="384"/>
      <c r="EV209" s="384"/>
      <c r="EW209" s="384"/>
      <c r="EX209" s="384"/>
      <c r="EY209" s="384"/>
      <c r="EZ209" s="384"/>
      <c r="FA209" s="384"/>
      <c r="FB209" s="384"/>
      <c r="FC209" s="384"/>
      <c r="FD209" s="384"/>
      <c r="FE209" s="384"/>
      <c r="FF209" s="384"/>
      <c r="FG209" s="384"/>
      <c r="FH209" s="384"/>
      <c r="FI209" s="384"/>
      <c r="FJ209" s="384"/>
      <c r="FK209" s="384"/>
      <c r="FL209" s="384"/>
      <c r="FM209" s="384"/>
      <c r="FN209" s="384"/>
      <c r="FO209" s="384"/>
      <c r="FP209" s="384"/>
      <c r="FQ209" s="384"/>
      <c r="FR209" s="384"/>
      <c r="FS209" s="384"/>
      <c r="FT209" s="384"/>
      <c r="FU209" s="384"/>
      <c r="FV209" s="384"/>
      <c r="FW209" s="384"/>
      <c r="FX209" s="384"/>
      <c r="FY209" s="384"/>
      <c r="FZ209" s="384"/>
      <c r="GA209" s="384"/>
      <c r="GB209" s="384"/>
      <c r="GC209" s="384"/>
      <c r="GD209" s="384"/>
      <c r="GE209" s="384"/>
      <c r="GF209" s="384"/>
      <c r="GG209" s="384"/>
      <c r="GH209" s="384"/>
      <c r="GI209" s="384"/>
      <c r="GJ209" s="384"/>
      <c r="GK209" s="384"/>
      <c r="GL209" s="384"/>
      <c r="GM209" s="384"/>
      <c r="GN209" s="384"/>
      <c r="GO209" s="384"/>
      <c r="GP209" s="384"/>
      <c r="GQ209" s="384"/>
      <c r="GR209" s="384"/>
      <c r="GS209" s="384"/>
      <c r="GT209" s="384"/>
      <c r="GU209" s="384"/>
      <c r="GV209" s="384"/>
      <c r="GW209" s="384"/>
      <c r="GX209" s="384"/>
      <c r="GY209" s="384"/>
      <c r="GZ209" s="384"/>
      <c r="HA209" s="384"/>
      <c r="HB209" s="384"/>
      <c r="HC209" s="384"/>
      <c r="HD209" s="384"/>
      <c r="HE209" s="384"/>
      <c r="HF209" s="384"/>
      <c r="HG209" s="384"/>
      <c r="HH209" s="384"/>
      <c r="HI209" s="384"/>
      <c r="HJ209" s="384"/>
      <c r="HK209" s="384"/>
      <c r="HL209" s="384"/>
      <c r="HM209" s="384"/>
      <c r="HN209" s="384"/>
      <c r="HO209" s="384"/>
      <c r="HP209" s="384"/>
      <c r="HQ209" s="384"/>
      <c r="HR209" s="384"/>
      <c r="HS209" s="384"/>
      <c r="HT209" s="384"/>
      <c r="HU209" s="384"/>
      <c r="HV209" s="384"/>
      <c r="HW209" s="384"/>
      <c r="HX209" s="384"/>
      <c r="HY209" s="384"/>
      <c r="HZ209" s="384"/>
      <c r="IA209" s="384"/>
      <c r="IB209" s="384"/>
      <c r="IC209" s="384"/>
      <c r="ID209" s="384"/>
      <c r="IE209" s="384"/>
      <c r="IF209" s="384"/>
      <c r="IG209" s="384"/>
      <c r="IH209" s="384"/>
      <c r="II209" s="384"/>
      <c r="IJ209" s="384"/>
      <c r="IK209" s="384"/>
      <c r="IL209" s="384"/>
      <c r="IM209" s="384"/>
      <c r="IN209" s="384"/>
      <c r="IO209" s="384"/>
      <c r="IP209" s="384"/>
      <c r="IQ209" s="384"/>
      <c r="IR209" s="384"/>
      <c r="IS209" s="384"/>
      <c r="IT209" s="384"/>
      <c r="IU209" s="384"/>
    </row>
    <row r="210" spans="1:255"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c r="U210" s="385"/>
      <c r="V210" s="385"/>
      <c r="W210" s="385"/>
      <c r="X210" s="385"/>
      <c r="Y210" s="385"/>
      <c r="Z210" s="385"/>
      <c r="AA210" s="385"/>
      <c r="AB210" s="385"/>
      <c r="AC210" s="385"/>
      <c r="AD210" s="385"/>
      <c r="AE210" s="385"/>
      <c r="AF210" s="385"/>
      <c r="AG210" s="385"/>
      <c r="AH210" s="385"/>
      <c r="AI210" s="385"/>
      <c r="AJ210" s="385"/>
      <c r="AK210" s="385"/>
      <c r="AL210" s="385"/>
      <c r="AM210" s="385"/>
      <c r="AN210" s="385"/>
      <c r="AO210" s="385"/>
      <c r="AP210" s="385"/>
      <c r="AQ210" s="385"/>
      <c r="AR210" s="385"/>
      <c r="AS210" s="385"/>
      <c r="AT210" s="385"/>
      <c r="AU210" s="385"/>
      <c r="AV210" s="385"/>
      <c r="AW210" s="385"/>
      <c r="AX210" s="385"/>
      <c r="AY210" s="385"/>
      <c r="AZ210" s="385"/>
      <c r="BA210" s="385"/>
      <c r="BB210" s="385"/>
      <c r="BC210" s="385"/>
      <c r="BD210" s="385"/>
      <c r="BE210" s="385"/>
      <c r="BF210" s="385"/>
      <c r="BG210" s="385"/>
      <c r="BH210" s="385"/>
      <c r="BI210" s="385"/>
      <c r="BJ210" s="385"/>
      <c r="BK210" s="385"/>
      <c r="BL210" s="385"/>
      <c r="BM210" s="385"/>
      <c r="BN210" s="385"/>
      <c r="BO210" s="385"/>
      <c r="BP210" s="385"/>
      <c r="BQ210" s="385"/>
      <c r="BR210" s="385"/>
      <c r="BS210" s="385"/>
      <c r="BT210" s="385"/>
      <c r="BU210" s="385"/>
      <c r="BV210" s="385"/>
      <c r="BW210" s="385"/>
      <c r="BX210" s="385"/>
      <c r="BY210" s="385"/>
      <c r="BZ210" s="385"/>
      <c r="CA210" s="385"/>
      <c r="CB210" s="385"/>
      <c r="CC210" s="385"/>
      <c r="CD210" s="385"/>
      <c r="CE210" s="385"/>
      <c r="CF210" s="385"/>
      <c r="CG210" s="385"/>
      <c r="CH210" s="385"/>
      <c r="CI210" s="385"/>
      <c r="CJ210" s="385"/>
      <c r="CK210" s="385"/>
      <c r="CL210" s="385"/>
      <c r="CM210" s="385"/>
      <c r="CN210" s="385"/>
      <c r="CO210" s="385"/>
      <c r="CP210" s="385"/>
      <c r="CQ210" s="385"/>
      <c r="CR210" s="385"/>
      <c r="CS210" s="385"/>
      <c r="CT210" s="385"/>
      <c r="CU210" s="385"/>
      <c r="CV210" s="385"/>
      <c r="CW210" s="385"/>
      <c r="CX210" s="385"/>
      <c r="CY210" s="385"/>
      <c r="CZ210" s="385"/>
      <c r="DA210" s="385"/>
      <c r="DB210" s="385"/>
      <c r="DC210" s="385"/>
      <c r="DD210" s="385"/>
      <c r="DE210" s="385"/>
      <c r="DF210" s="385"/>
      <c r="DG210" s="385"/>
      <c r="DH210" s="385"/>
      <c r="DI210" s="385"/>
      <c r="DJ210" s="385"/>
      <c r="DK210" s="385"/>
      <c r="DL210" s="385"/>
      <c r="DM210" s="385"/>
      <c r="DN210" s="385"/>
      <c r="DO210" s="385"/>
      <c r="DP210" s="385"/>
      <c r="DQ210" s="385"/>
      <c r="DR210" s="385"/>
      <c r="DS210" s="385"/>
      <c r="DT210" s="385"/>
      <c r="DU210" s="385"/>
      <c r="DV210" s="385"/>
      <c r="DW210" s="385"/>
      <c r="DX210" s="385"/>
      <c r="DY210" s="385"/>
      <c r="DZ210" s="385"/>
      <c r="EA210" s="385"/>
      <c r="EB210" s="385"/>
      <c r="EC210" s="385"/>
      <c r="ED210" s="385"/>
      <c r="EE210" s="385"/>
      <c r="EF210" s="385"/>
      <c r="EG210" s="385"/>
      <c r="EH210" s="385"/>
      <c r="EI210" s="385"/>
      <c r="EJ210" s="385"/>
      <c r="EK210" s="385"/>
      <c r="EL210" s="385"/>
      <c r="EM210" s="385"/>
      <c r="EN210" s="385"/>
      <c r="EO210" s="385"/>
      <c r="EP210" s="385"/>
      <c r="EQ210" s="385"/>
      <c r="ER210" s="385"/>
      <c r="ES210" s="385"/>
      <c r="ET210" s="385"/>
      <c r="EU210" s="385"/>
      <c r="EV210" s="385"/>
      <c r="EW210" s="385"/>
      <c r="EX210" s="385"/>
      <c r="EY210" s="385"/>
      <c r="EZ210" s="385"/>
      <c r="FA210" s="385"/>
      <c r="FB210" s="385"/>
      <c r="FC210" s="385"/>
      <c r="FD210" s="385"/>
      <c r="FE210" s="385"/>
      <c r="FF210" s="385"/>
      <c r="FG210" s="385"/>
      <c r="FH210" s="385"/>
      <c r="FI210" s="385"/>
      <c r="FJ210" s="385"/>
      <c r="FK210" s="385"/>
      <c r="FL210" s="385"/>
      <c r="FM210" s="385"/>
      <c r="FN210" s="385"/>
      <c r="FO210" s="385"/>
      <c r="FP210" s="385"/>
      <c r="FQ210" s="385"/>
      <c r="FR210" s="385"/>
      <c r="FS210" s="385"/>
      <c r="FT210" s="385"/>
      <c r="FU210" s="385"/>
      <c r="FV210" s="385"/>
      <c r="FW210" s="385"/>
      <c r="FX210" s="385"/>
      <c r="FY210" s="385"/>
      <c r="FZ210" s="385"/>
      <c r="GA210" s="385"/>
      <c r="GB210" s="385"/>
      <c r="GC210" s="385"/>
      <c r="GD210" s="385"/>
      <c r="GE210" s="385"/>
      <c r="GF210" s="385"/>
      <c r="GG210" s="385"/>
      <c r="GH210" s="385"/>
      <c r="GI210" s="385"/>
      <c r="GJ210" s="385"/>
      <c r="GK210" s="385"/>
      <c r="GL210" s="385"/>
      <c r="GM210" s="385"/>
      <c r="GN210" s="385"/>
      <c r="GO210" s="385"/>
      <c r="GP210" s="385"/>
      <c r="GQ210" s="385"/>
      <c r="GR210" s="385"/>
      <c r="GS210" s="385"/>
      <c r="GT210" s="385"/>
      <c r="GU210" s="385"/>
      <c r="GV210" s="385"/>
      <c r="GW210" s="385"/>
      <c r="GX210" s="385"/>
      <c r="GY210" s="385"/>
      <c r="GZ210" s="385"/>
      <c r="HA210" s="385"/>
      <c r="HB210" s="385"/>
      <c r="HC210" s="385"/>
      <c r="HD210" s="385"/>
      <c r="HE210" s="385"/>
      <c r="HF210" s="385"/>
      <c r="HG210" s="385"/>
      <c r="HH210" s="385"/>
      <c r="HI210" s="385"/>
      <c r="HJ210" s="385"/>
      <c r="HK210" s="385"/>
      <c r="HL210" s="385"/>
      <c r="HM210" s="385"/>
      <c r="HN210" s="385"/>
      <c r="HO210" s="385"/>
      <c r="HP210" s="385"/>
      <c r="HQ210" s="385"/>
      <c r="HR210" s="385"/>
      <c r="HS210" s="385"/>
      <c r="HT210" s="385"/>
      <c r="HU210" s="385"/>
      <c r="HV210" s="385"/>
      <c r="HW210" s="385"/>
      <c r="HX210" s="385"/>
      <c r="HY210" s="385"/>
      <c r="HZ210" s="385"/>
      <c r="IA210" s="385"/>
      <c r="IB210" s="385"/>
      <c r="IC210" s="385"/>
      <c r="ID210" s="385"/>
      <c r="IE210" s="385"/>
      <c r="IF210" s="385"/>
      <c r="IG210" s="385"/>
      <c r="IH210" s="385"/>
      <c r="II210" s="385"/>
      <c r="IJ210" s="385"/>
      <c r="IK210" s="385"/>
      <c r="IL210" s="385"/>
      <c r="IM210" s="385"/>
      <c r="IN210" s="385"/>
      <c r="IO210" s="385"/>
      <c r="IP210" s="385"/>
      <c r="IQ210" s="385"/>
      <c r="IR210" s="385"/>
      <c r="IS210" s="385"/>
      <c r="IT210" s="385"/>
      <c r="IU210" s="385"/>
    </row>
    <row r="211" spans="1:255" s="305" customFormat="1"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79"/>
      <c r="U211" s="379"/>
      <c r="V211" s="379"/>
      <c r="W211" s="379"/>
      <c r="X211" s="379"/>
      <c r="Y211" s="379"/>
      <c r="Z211" s="379"/>
      <c r="AA211" s="379"/>
      <c r="AB211" s="379"/>
      <c r="AC211" s="379"/>
      <c r="AD211" s="379"/>
      <c r="AE211" s="379"/>
      <c r="AF211" s="379"/>
      <c r="AG211" s="379"/>
      <c r="AH211" s="379"/>
      <c r="AI211" s="379"/>
      <c r="AJ211" s="379"/>
      <c r="AK211" s="379"/>
      <c r="AL211" s="379"/>
      <c r="AM211" s="379"/>
      <c r="AN211" s="379"/>
      <c r="AO211" s="379"/>
      <c r="AP211" s="379"/>
      <c r="AQ211" s="379"/>
      <c r="AR211" s="379"/>
      <c r="AS211" s="379"/>
      <c r="AT211" s="379"/>
      <c r="AU211" s="379"/>
      <c r="AV211" s="379"/>
      <c r="AW211" s="379"/>
      <c r="AX211" s="379"/>
      <c r="AY211" s="379"/>
      <c r="AZ211" s="379"/>
      <c r="BA211" s="379"/>
      <c r="BB211" s="379"/>
      <c r="BC211" s="379"/>
      <c r="BD211" s="379"/>
      <c r="BE211" s="379"/>
      <c r="BF211" s="379"/>
      <c r="BG211" s="379"/>
      <c r="BH211" s="379"/>
      <c r="BI211" s="379"/>
      <c r="BJ211" s="379"/>
      <c r="BK211" s="379"/>
      <c r="BL211" s="379"/>
      <c r="BM211" s="379"/>
      <c r="BN211" s="379"/>
      <c r="BO211" s="379"/>
      <c r="BP211" s="379"/>
      <c r="BQ211" s="379"/>
      <c r="BR211" s="379"/>
      <c r="BS211" s="379"/>
      <c r="BT211" s="379"/>
      <c r="BU211" s="379"/>
      <c r="BV211" s="379"/>
      <c r="BW211" s="379"/>
      <c r="BX211" s="379"/>
      <c r="BY211" s="379"/>
      <c r="BZ211" s="379"/>
      <c r="CA211" s="379"/>
      <c r="CB211" s="379"/>
      <c r="CC211" s="379"/>
      <c r="CD211" s="379"/>
      <c r="CE211" s="379"/>
      <c r="CF211" s="379"/>
      <c r="CG211" s="379"/>
      <c r="CH211" s="379"/>
      <c r="CI211" s="379"/>
      <c r="CJ211" s="379"/>
      <c r="CK211" s="379"/>
      <c r="CL211" s="379"/>
      <c r="CM211" s="379"/>
      <c r="CN211" s="379"/>
      <c r="CO211" s="379"/>
      <c r="CP211" s="379"/>
      <c r="CQ211" s="379"/>
      <c r="CR211" s="379"/>
      <c r="CS211" s="379"/>
      <c r="CT211" s="379"/>
      <c r="CU211" s="379"/>
      <c r="CV211" s="379"/>
      <c r="CW211" s="379"/>
      <c r="CX211" s="379"/>
      <c r="CY211" s="379"/>
      <c r="CZ211" s="379"/>
      <c r="DA211" s="379"/>
      <c r="DB211" s="379"/>
      <c r="DC211" s="379"/>
      <c r="DD211" s="379"/>
      <c r="DE211" s="379"/>
      <c r="DF211" s="379"/>
      <c r="DG211" s="379"/>
      <c r="DH211" s="379"/>
      <c r="DI211" s="379"/>
      <c r="DJ211" s="379"/>
      <c r="DK211" s="379"/>
      <c r="DL211" s="379"/>
      <c r="DM211" s="379"/>
      <c r="DN211" s="379"/>
      <c r="DO211" s="379"/>
      <c r="DP211" s="379"/>
      <c r="DQ211" s="379"/>
      <c r="DR211" s="379"/>
      <c r="DS211" s="379"/>
      <c r="DT211" s="379"/>
      <c r="DU211" s="379"/>
      <c r="DV211" s="379"/>
      <c r="DW211" s="379"/>
      <c r="DX211" s="379"/>
      <c r="DY211" s="379"/>
      <c r="DZ211" s="379"/>
      <c r="EA211" s="379"/>
      <c r="EB211" s="379"/>
      <c r="EC211" s="379"/>
      <c r="ED211" s="379"/>
      <c r="EE211" s="379"/>
      <c r="EF211" s="379"/>
      <c r="EG211" s="379"/>
      <c r="EH211" s="379"/>
      <c r="EI211" s="379"/>
      <c r="EJ211" s="379"/>
      <c r="EK211" s="379"/>
      <c r="EL211" s="379"/>
      <c r="EM211" s="379"/>
      <c r="EN211" s="379"/>
      <c r="EO211" s="379"/>
      <c r="EP211" s="379"/>
      <c r="EQ211" s="379"/>
      <c r="ER211" s="379"/>
      <c r="ES211" s="379"/>
      <c r="ET211" s="379"/>
      <c r="EU211" s="379"/>
      <c r="EV211" s="379"/>
      <c r="EW211" s="379"/>
      <c r="EX211" s="379"/>
      <c r="EY211" s="379"/>
      <c r="EZ211" s="379"/>
      <c r="FA211" s="379"/>
      <c r="FB211" s="379"/>
      <c r="FC211" s="379"/>
      <c r="FD211" s="379"/>
      <c r="FE211" s="379"/>
      <c r="FF211" s="379"/>
      <c r="FG211" s="379"/>
      <c r="FH211" s="379"/>
      <c r="FI211" s="379"/>
      <c r="FJ211" s="379"/>
      <c r="FK211" s="379"/>
      <c r="FL211" s="379"/>
      <c r="FM211" s="379"/>
      <c r="FN211" s="379"/>
      <c r="FO211" s="379"/>
      <c r="FP211" s="379"/>
      <c r="FQ211" s="379"/>
      <c r="FR211" s="379"/>
      <c r="FS211" s="379"/>
      <c r="FT211" s="379"/>
      <c r="FU211" s="379"/>
      <c r="FV211" s="379"/>
      <c r="FW211" s="379"/>
      <c r="FX211" s="379"/>
      <c r="FY211" s="379"/>
      <c r="FZ211" s="379"/>
      <c r="GA211" s="379"/>
      <c r="GB211" s="379"/>
      <c r="GC211" s="379"/>
      <c r="GD211" s="379"/>
      <c r="GE211" s="379"/>
      <c r="GF211" s="379"/>
      <c r="GG211" s="379"/>
      <c r="GH211" s="379"/>
      <c r="GI211" s="379"/>
      <c r="GJ211" s="379"/>
      <c r="GK211" s="379"/>
      <c r="GL211" s="379"/>
      <c r="GM211" s="379"/>
      <c r="GN211" s="379"/>
      <c r="GO211" s="379"/>
      <c r="GP211" s="379"/>
      <c r="GQ211" s="379"/>
      <c r="GR211" s="379"/>
      <c r="GS211" s="379"/>
      <c r="GT211" s="379"/>
      <c r="GU211" s="379"/>
      <c r="GV211" s="379"/>
      <c r="GW211" s="379"/>
      <c r="GX211" s="379"/>
      <c r="GY211" s="379"/>
      <c r="GZ211" s="379"/>
      <c r="HA211" s="379"/>
      <c r="HB211" s="379"/>
      <c r="HC211" s="379"/>
      <c r="HD211" s="379"/>
      <c r="HE211" s="379"/>
      <c r="HF211" s="379"/>
      <c r="HG211" s="379"/>
      <c r="HH211" s="379"/>
      <c r="HI211" s="379"/>
      <c r="HJ211" s="379"/>
      <c r="HK211" s="379"/>
      <c r="HL211" s="379"/>
      <c r="HM211" s="379"/>
      <c r="HN211" s="379"/>
      <c r="HO211" s="379"/>
      <c r="HP211" s="379"/>
      <c r="HQ211" s="379"/>
      <c r="HR211" s="379"/>
      <c r="HS211" s="379"/>
      <c r="HT211" s="379"/>
      <c r="HU211" s="379"/>
      <c r="HV211" s="379"/>
      <c r="HW211" s="379"/>
      <c r="HX211" s="379"/>
      <c r="HY211" s="379"/>
      <c r="HZ211" s="379"/>
      <c r="IA211" s="379"/>
      <c r="IB211" s="379"/>
      <c r="IC211" s="379"/>
      <c r="ID211" s="379"/>
      <c r="IE211" s="379"/>
      <c r="IF211" s="379"/>
      <c r="IG211" s="379"/>
      <c r="IH211" s="379"/>
      <c r="II211" s="379"/>
      <c r="IJ211" s="379"/>
      <c r="IK211" s="379"/>
      <c r="IL211" s="379"/>
      <c r="IM211" s="379"/>
      <c r="IN211" s="379"/>
      <c r="IO211" s="379"/>
      <c r="IP211" s="379"/>
      <c r="IQ211" s="379"/>
      <c r="IR211" s="379"/>
      <c r="IS211" s="379"/>
      <c r="IT211" s="379"/>
      <c r="IU211" s="379"/>
    </row>
    <row r="212" spans="1:255"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79"/>
      <c r="U212" s="379"/>
      <c r="V212" s="379"/>
      <c r="W212" s="379"/>
      <c r="X212" s="379"/>
      <c r="Y212" s="379"/>
      <c r="Z212" s="379"/>
      <c r="AA212" s="379"/>
      <c r="AB212" s="379"/>
      <c r="AC212" s="379"/>
      <c r="AD212" s="379"/>
      <c r="AE212" s="379"/>
      <c r="AF212" s="379"/>
      <c r="AG212" s="379"/>
      <c r="AH212" s="379"/>
      <c r="AI212" s="379"/>
      <c r="AJ212" s="379"/>
      <c r="AK212" s="379"/>
      <c r="AL212" s="379"/>
      <c r="AM212" s="379"/>
      <c r="AN212" s="379"/>
      <c r="AO212" s="379"/>
      <c r="AP212" s="379"/>
      <c r="AQ212" s="379"/>
      <c r="AR212" s="379"/>
      <c r="AS212" s="379"/>
      <c r="AT212" s="379"/>
      <c r="AU212" s="379"/>
      <c r="AV212" s="379"/>
      <c r="AW212" s="379"/>
      <c r="AX212" s="379"/>
      <c r="AY212" s="379"/>
      <c r="AZ212" s="379"/>
      <c r="BA212" s="379"/>
      <c r="BB212" s="379"/>
      <c r="BC212" s="379"/>
      <c r="BD212" s="379"/>
      <c r="BE212" s="379"/>
      <c r="BF212" s="379"/>
      <c r="BG212" s="379"/>
      <c r="BH212" s="379"/>
      <c r="BI212" s="379"/>
      <c r="BJ212" s="379"/>
      <c r="BK212" s="379"/>
      <c r="BL212" s="379"/>
      <c r="BM212" s="379"/>
      <c r="BN212" s="379"/>
      <c r="BO212" s="379"/>
      <c r="BP212" s="379"/>
      <c r="BQ212" s="379"/>
      <c r="BR212" s="379"/>
      <c r="BS212" s="379"/>
      <c r="BT212" s="379"/>
      <c r="BU212" s="379"/>
      <c r="BV212" s="379"/>
      <c r="BW212" s="379"/>
      <c r="BX212" s="379"/>
      <c r="BY212" s="379"/>
      <c r="BZ212" s="379"/>
      <c r="CA212" s="379"/>
      <c r="CB212" s="379"/>
      <c r="CC212" s="379"/>
      <c r="CD212" s="379"/>
      <c r="CE212" s="379"/>
      <c r="CF212" s="379"/>
      <c r="CG212" s="379"/>
      <c r="CH212" s="379"/>
      <c r="CI212" s="379"/>
      <c r="CJ212" s="379"/>
      <c r="CK212" s="379"/>
      <c r="CL212" s="379"/>
      <c r="CM212" s="379"/>
      <c r="CN212" s="379"/>
      <c r="CO212" s="379"/>
      <c r="CP212" s="379"/>
      <c r="CQ212" s="379"/>
      <c r="CR212" s="379"/>
      <c r="CS212" s="379"/>
      <c r="CT212" s="379"/>
      <c r="CU212" s="379"/>
      <c r="CV212" s="379"/>
      <c r="CW212" s="379"/>
      <c r="CX212" s="379"/>
      <c r="CY212" s="379"/>
      <c r="CZ212" s="379"/>
      <c r="DA212" s="379"/>
      <c r="DB212" s="379"/>
      <c r="DC212" s="379"/>
      <c r="DD212" s="379"/>
      <c r="DE212" s="379"/>
      <c r="DF212" s="379"/>
      <c r="DG212" s="379"/>
      <c r="DH212" s="379"/>
      <c r="DI212" s="379"/>
      <c r="DJ212" s="379"/>
      <c r="DK212" s="379"/>
      <c r="DL212" s="379"/>
      <c r="DM212" s="379"/>
      <c r="DN212" s="379"/>
      <c r="DO212" s="379"/>
      <c r="DP212" s="379"/>
      <c r="DQ212" s="379"/>
      <c r="DR212" s="379"/>
      <c r="DS212" s="379"/>
      <c r="DT212" s="379"/>
      <c r="DU212" s="379"/>
      <c r="DV212" s="379"/>
      <c r="DW212" s="379"/>
      <c r="DX212" s="379"/>
      <c r="DY212" s="379"/>
      <c r="DZ212" s="379"/>
      <c r="EA212" s="379"/>
      <c r="EB212" s="379"/>
      <c r="EC212" s="379"/>
      <c r="ED212" s="379"/>
      <c r="EE212" s="379"/>
      <c r="EF212" s="379"/>
      <c r="EG212" s="379"/>
      <c r="EH212" s="379"/>
      <c r="EI212" s="379"/>
      <c r="EJ212" s="379"/>
      <c r="EK212" s="379"/>
      <c r="EL212" s="379"/>
      <c r="EM212" s="379"/>
      <c r="EN212" s="379"/>
      <c r="EO212" s="379"/>
      <c r="EP212" s="379"/>
      <c r="EQ212" s="379"/>
      <c r="ER212" s="379"/>
      <c r="ES212" s="379"/>
      <c r="ET212" s="379"/>
      <c r="EU212" s="379"/>
      <c r="EV212" s="379"/>
      <c r="EW212" s="379"/>
      <c r="EX212" s="379"/>
      <c r="EY212" s="379"/>
      <c r="EZ212" s="379"/>
      <c r="FA212" s="379"/>
      <c r="FB212" s="379"/>
      <c r="FC212" s="379"/>
      <c r="FD212" s="379"/>
      <c r="FE212" s="379"/>
      <c r="FF212" s="379"/>
      <c r="FG212" s="379"/>
      <c r="FH212" s="379"/>
      <c r="FI212" s="379"/>
      <c r="FJ212" s="379"/>
      <c r="FK212" s="379"/>
      <c r="FL212" s="379"/>
      <c r="FM212" s="379"/>
      <c r="FN212" s="379"/>
      <c r="FO212" s="379"/>
      <c r="FP212" s="379"/>
      <c r="FQ212" s="379"/>
      <c r="FR212" s="379"/>
      <c r="FS212" s="379"/>
      <c r="FT212" s="379"/>
      <c r="FU212" s="379"/>
      <c r="FV212" s="379"/>
      <c r="FW212" s="379"/>
      <c r="FX212" s="379"/>
      <c r="FY212" s="379"/>
      <c r="FZ212" s="379"/>
      <c r="GA212" s="379"/>
      <c r="GB212" s="379"/>
      <c r="GC212" s="379"/>
      <c r="GD212" s="379"/>
      <c r="GE212" s="379"/>
      <c r="GF212" s="379"/>
      <c r="GG212" s="379"/>
      <c r="GH212" s="379"/>
      <c r="GI212" s="379"/>
      <c r="GJ212" s="379"/>
      <c r="GK212" s="379"/>
      <c r="GL212" s="379"/>
      <c r="GM212" s="379"/>
      <c r="GN212" s="379"/>
      <c r="GO212" s="379"/>
      <c r="GP212" s="379"/>
      <c r="GQ212" s="379"/>
      <c r="GR212" s="379"/>
      <c r="GS212" s="379"/>
      <c r="GT212" s="379"/>
      <c r="GU212" s="379"/>
      <c r="GV212" s="379"/>
      <c r="GW212" s="379"/>
      <c r="GX212" s="379"/>
      <c r="GY212" s="379"/>
      <c r="GZ212" s="379"/>
      <c r="HA212" s="379"/>
      <c r="HB212" s="379"/>
      <c r="HC212" s="379"/>
      <c r="HD212" s="379"/>
      <c r="HE212" s="379"/>
      <c r="HF212" s="379"/>
      <c r="HG212" s="379"/>
      <c r="HH212" s="379"/>
      <c r="HI212" s="379"/>
      <c r="HJ212" s="379"/>
      <c r="HK212" s="379"/>
      <c r="HL212" s="379"/>
      <c r="HM212" s="379"/>
      <c r="HN212" s="379"/>
      <c r="HO212" s="379"/>
      <c r="HP212" s="379"/>
      <c r="HQ212" s="379"/>
      <c r="HR212" s="379"/>
      <c r="HS212" s="379"/>
      <c r="HT212" s="379"/>
      <c r="HU212" s="379"/>
      <c r="HV212" s="379"/>
      <c r="HW212" s="379"/>
      <c r="HX212" s="379"/>
      <c r="HY212" s="379"/>
      <c r="HZ212" s="379"/>
      <c r="IA212" s="379"/>
      <c r="IB212" s="379"/>
      <c r="IC212" s="379"/>
      <c r="ID212" s="379"/>
      <c r="IE212" s="379"/>
      <c r="IF212" s="379"/>
      <c r="IG212" s="379"/>
      <c r="IH212" s="379"/>
      <c r="II212" s="379"/>
      <c r="IJ212" s="379"/>
      <c r="IK212" s="379"/>
      <c r="IL212" s="379"/>
      <c r="IM212" s="379"/>
      <c r="IN212" s="379"/>
      <c r="IO212" s="379"/>
      <c r="IP212" s="379"/>
      <c r="IQ212" s="379"/>
      <c r="IR212" s="379"/>
      <c r="IS212" s="379"/>
      <c r="IT212" s="379"/>
      <c r="IU212" s="379"/>
    </row>
    <row r="213" spans="1:255"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79"/>
      <c r="U213" s="379"/>
      <c r="V213" s="379"/>
      <c r="W213" s="379"/>
      <c r="X213" s="379"/>
      <c r="Y213" s="379"/>
      <c r="Z213" s="379"/>
      <c r="AA213" s="379"/>
      <c r="AB213" s="379"/>
      <c r="AC213" s="379"/>
      <c r="AD213" s="379"/>
      <c r="AE213" s="379"/>
      <c r="AF213" s="379"/>
      <c r="AG213" s="379"/>
      <c r="AH213" s="379"/>
      <c r="AI213" s="379"/>
      <c r="AJ213" s="379"/>
      <c r="AK213" s="379"/>
      <c r="AL213" s="379"/>
      <c r="AM213" s="379"/>
      <c r="AN213" s="379"/>
      <c r="AO213" s="379"/>
      <c r="AP213" s="379"/>
      <c r="AQ213" s="379"/>
      <c r="AR213" s="379"/>
      <c r="AS213" s="379"/>
      <c r="AT213" s="379"/>
      <c r="AU213" s="379"/>
      <c r="AV213" s="379"/>
      <c r="AW213" s="379"/>
      <c r="AX213" s="379"/>
      <c r="AY213" s="379"/>
      <c r="AZ213" s="379"/>
      <c r="BA213" s="379"/>
      <c r="BB213" s="379"/>
      <c r="BC213" s="379"/>
      <c r="BD213" s="379"/>
      <c r="BE213" s="379"/>
      <c r="BF213" s="379"/>
      <c r="BG213" s="379"/>
      <c r="BH213" s="379"/>
      <c r="BI213" s="379"/>
      <c r="BJ213" s="379"/>
      <c r="BK213" s="379"/>
      <c r="BL213" s="379"/>
      <c r="BM213" s="379"/>
      <c r="BN213" s="379"/>
      <c r="BO213" s="379"/>
      <c r="BP213" s="379"/>
      <c r="BQ213" s="379"/>
      <c r="BR213" s="379"/>
      <c r="BS213" s="379"/>
      <c r="BT213" s="379"/>
      <c r="BU213" s="379"/>
      <c r="BV213" s="379"/>
      <c r="BW213" s="379"/>
      <c r="BX213" s="379"/>
      <c r="BY213" s="379"/>
      <c r="BZ213" s="379"/>
      <c r="CA213" s="379"/>
      <c r="CB213" s="379"/>
      <c r="CC213" s="379"/>
      <c r="CD213" s="379"/>
      <c r="CE213" s="379"/>
      <c r="CF213" s="379"/>
      <c r="CG213" s="379"/>
      <c r="CH213" s="379"/>
      <c r="CI213" s="379"/>
      <c r="CJ213" s="379"/>
      <c r="CK213" s="379"/>
      <c r="CL213" s="379"/>
      <c r="CM213" s="379"/>
      <c r="CN213" s="379"/>
      <c r="CO213" s="379"/>
      <c r="CP213" s="379"/>
      <c r="CQ213" s="379"/>
      <c r="CR213" s="379"/>
      <c r="CS213" s="379"/>
      <c r="CT213" s="379"/>
      <c r="CU213" s="379"/>
      <c r="CV213" s="379"/>
      <c r="CW213" s="379"/>
      <c r="CX213" s="379"/>
      <c r="CY213" s="379"/>
      <c r="CZ213" s="379"/>
      <c r="DA213" s="379"/>
      <c r="DB213" s="379"/>
      <c r="DC213" s="379"/>
      <c r="DD213" s="379"/>
      <c r="DE213" s="379"/>
      <c r="DF213" s="379"/>
      <c r="DG213" s="379"/>
      <c r="DH213" s="379"/>
      <c r="DI213" s="379"/>
      <c r="DJ213" s="379"/>
      <c r="DK213" s="379"/>
      <c r="DL213" s="379"/>
      <c r="DM213" s="379"/>
      <c r="DN213" s="379"/>
      <c r="DO213" s="379"/>
      <c r="DP213" s="379"/>
      <c r="DQ213" s="379"/>
      <c r="DR213" s="379"/>
      <c r="DS213" s="379"/>
      <c r="DT213" s="379"/>
      <c r="DU213" s="379"/>
      <c r="DV213" s="379"/>
      <c r="DW213" s="379"/>
      <c r="DX213" s="379"/>
      <c r="DY213" s="379"/>
      <c r="DZ213" s="379"/>
      <c r="EA213" s="379"/>
      <c r="EB213" s="379"/>
      <c r="EC213" s="379"/>
      <c r="ED213" s="379"/>
      <c r="EE213" s="379"/>
      <c r="EF213" s="379"/>
      <c r="EG213" s="379"/>
      <c r="EH213" s="379"/>
      <c r="EI213" s="379"/>
      <c r="EJ213" s="379"/>
      <c r="EK213" s="379"/>
      <c r="EL213" s="379"/>
      <c r="EM213" s="379"/>
      <c r="EN213" s="379"/>
      <c r="EO213" s="379"/>
      <c r="EP213" s="379"/>
      <c r="EQ213" s="379"/>
      <c r="ER213" s="379"/>
      <c r="ES213" s="379"/>
      <c r="ET213" s="379"/>
      <c r="EU213" s="379"/>
      <c r="EV213" s="379"/>
      <c r="EW213" s="379"/>
      <c r="EX213" s="379"/>
      <c r="EY213" s="379"/>
      <c r="EZ213" s="379"/>
      <c r="FA213" s="379"/>
      <c r="FB213" s="379"/>
      <c r="FC213" s="379"/>
      <c r="FD213" s="379"/>
      <c r="FE213" s="379"/>
      <c r="FF213" s="379"/>
      <c r="FG213" s="379"/>
      <c r="FH213" s="379"/>
      <c r="FI213" s="379"/>
      <c r="FJ213" s="379"/>
      <c r="FK213" s="379"/>
      <c r="FL213" s="379"/>
      <c r="FM213" s="379"/>
      <c r="FN213" s="379"/>
      <c r="FO213" s="379"/>
      <c r="FP213" s="379"/>
      <c r="FQ213" s="379"/>
      <c r="FR213" s="379"/>
      <c r="FS213" s="379"/>
      <c r="FT213" s="379"/>
      <c r="FU213" s="379"/>
      <c r="FV213" s="379"/>
      <c r="FW213" s="379"/>
      <c r="FX213" s="379"/>
      <c r="FY213" s="379"/>
      <c r="FZ213" s="379"/>
      <c r="GA213" s="379"/>
      <c r="GB213" s="379"/>
      <c r="GC213" s="379"/>
      <c r="GD213" s="379"/>
      <c r="GE213" s="379"/>
      <c r="GF213" s="379"/>
      <c r="GG213" s="379"/>
      <c r="GH213" s="379"/>
      <c r="GI213" s="379"/>
      <c r="GJ213" s="379"/>
      <c r="GK213" s="379"/>
      <c r="GL213" s="379"/>
      <c r="GM213" s="379"/>
      <c r="GN213" s="379"/>
      <c r="GO213" s="379"/>
      <c r="GP213" s="379"/>
      <c r="GQ213" s="379"/>
      <c r="GR213" s="379"/>
      <c r="GS213" s="379"/>
      <c r="GT213" s="379"/>
      <c r="GU213" s="379"/>
      <c r="GV213" s="379"/>
      <c r="GW213" s="379"/>
      <c r="GX213" s="379"/>
      <c r="GY213" s="379"/>
      <c r="GZ213" s="379"/>
      <c r="HA213" s="379"/>
      <c r="HB213" s="379"/>
      <c r="HC213" s="379"/>
      <c r="HD213" s="379"/>
      <c r="HE213" s="379"/>
      <c r="HF213" s="379"/>
      <c r="HG213" s="379"/>
      <c r="HH213" s="379"/>
      <c r="HI213" s="379"/>
      <c r="HJ213" s="379"/>
      <c r="HK213" s="379"/>
      <c r="HL213" s="379"/>
      <c r="HM213" s="379"/>
      <c r="HN213" s="379"/>
      <c r="HO213" s="379"/>
      <c r="HP213" s="379"/>
      <c r="HQ213" s="379"/>
      <c r="HR213" s="379"/>
      <c r="HS213" s="379"/>
      <c r="HT213" s="379"/>
      <c r="HU213" s="379"/>
      <c r="HV213" s="379"/>
      <c r="HW213" s="379"/>
      <c r="HX213" s="379"/>
      <c r="HY213" s="379"/>
      <c r="HZ213" s="379"/>
      <c r="IA213" s="379"/>
      <c r="IB213" s="379"/>
      <c r="IC213" s="379"/>
      <c r="ID213" s="379"/>
      <c r="IE213" s="379"/>
      <c r="IF213" s="379"/>
      <c r="IG213" s="379"/>
      <c r="IH213" s="379"/>
      <c r="II213" s="379"/>
      <c r="IJ213" s="379"/>
      <c r="IK213" s="379"/>
      <c r="IL213" s="379"/>
      <c r="IM213" s="379"/>
      <c r="IN213" s="379"/>
      <c r="IO213" s="379"/>
      <c r="IP213" s="379"/>
      <c r="IQ213" s="379"/>
      <c r="IR213" s="379"/>
      <c r="IS213" s="379"/>
      <c r="IT213" s="379"/>
      <c r="IU213" s="379"/>
    </row>
    <row r="214" spans="1:255"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79"/>
      <c r="U214" s="379"/>
      <c r="V214" s="379"/>
      <c r="W214" s="379"/>
      <c r="X214" s="379"/>
      <c r="Y214" s="379"/>
      <c r="Z214" s="379"/>
      <c r="AA214" s="379"/>
      <c r="AB214" s="379"/>
      <c r="AC214" s="379"/>
      <c r="AD214" s="379"/>
      <c r="AE214" s="379"/>
      <c r="AF214" s="379"/>
      <c r="AG214" s="379"/>
      <c r="AH214" s="379"/>
      <c r="AI214" s="379"/>
      <c r="AJ214" s="379"/>
      <c r="AK214" s="379"/>
      <c r="AL214" s="379"/>
      <c r="AM214" s="379"/>
      <c r="AN214" s="379"/>
      <c r="AO214" s="379"/>
      <c r="AP214" s="379"/>
      <c r="AQ214" s="379"/>
      <c r="AR214" s="379"/>
      <c r="AS214" s="379"/>
      <c r="AT214" s="379"/>
      <c r="AU214" s="379"/>
      <c r="AV214" s="379"/>
      <c r="AW214" s="379"/>
      <c r="AX214" s="379"/>
      <c r="AY214" s="379"/>
      <c r="AZ214" s="379"/>
      <c r="BA214" s="379"/>
      <c r="BB214" s="379"/>
      <c r="BC214" s="379"/>
      <c r="BD214" s="379"/>
      <c r="BE214" s="379"/>
      <c r="BF214" s="379"/>
      <c r="BG214" s="379"/>
      <c r="BH214" s="379"/>
      <c r="BI214" s="379"/>
      <c r="BJ214" s="379"/>
      <c r="BK214" s="379"/>
      <c r="BL214" s="379"/>
      <c r="BM214" s="379"/>
      <c r="BN214" s="379"/>
      <c r="BO214" s="379"/>
      <c r="BP214" s="379"/>
      <c r="BQ214" s="379"/>
      <c r="BR214" s="379"/>
      <c r="BS214" s="379"/>
      <c r="BT214" s="379"/>
      <c r="BU214" s="379"/>
      <c r="BV214" s="379"/>
      <c r="BW214" s="379"/>
      <c r="BX214" s="379"/>
      <c r="BY214" s="379"/>
      <c r="BZ214" s="379"/>
      <c r="CA214" s="379"/>
      <c r="CB214" s="379"/>
      <c r="CC214" s="379"/>
      <c r="CD214" s="379"/>
      <c r="CE214" s="379"/>
      <c r="CF214" s="379"/>
      <c r="CG214" s="379"/>
      <c r="CH214" s="379"/>
      <c r="CI214" s="379"/>
      <c r="CJ214" s="379"/>
      <c r="CK214" s="379"/>
      <c r="CL214" s="379"/>
      <c r="CM214" s="379"/>
      <c r="CN214" s="379"/>
      <c r="CO214" s="379"/>
      <c r="CP214" s="379"/>
      <c r="CQ214" s="379"/>
      <c r="CR214" s="379"/>
      <c r="CS214" s="379"/>
      <c r="CT214" s="379"/>
      <c r="CU214" s="379"/>
      <c r="CV214" s="379"/>
      <c r="CW214" s="379"/>
      <c r="CX214" s="379"/>
      <c r="CY214" s="379"/>
      <c r="CZ214" s="379"/>
      <c r="DA214" s="379"/>
      <c r="DB214" s="379"/>
      <c r="DC214" s="379"/>
      <c r="DD214" s="379"/>
      <c r="DE214" s="379"/>
      <c r="DF214" s="379"/>
      <c r="DG214" s="379"/>
      <c r="DH214" s="379"/>
      <c r="DI214" s="379"/>
      <c r="DJ214" s="379"/>
      <c r="DK214" s="379"/>
      <c r="DL214" s="379"/>
      <c r="DM214" s="379"/>
      <c r="DN214" s="379"/>
      <c r="DO214" s="379"/>
      <c r="DP214" s="379"/>
      <c r="DQ214" s="379"/>
      <c r="DR214" s="379"/>
      <c r="DS214" s="379"/>
      <c r="DT214" s="379"/>
      <c r="DU214" s="379"/>
      <c r="DV214" s="379"/>
      <c r="DW214" s="379"/>
      <c r="DX214" s="379"/>
      <c r="DY214" s="379"/>
      <c r="DZ214" s="379"/>
      <c r="EA214" s="379"/>
      <c r="EB214" s="379"/>
      <c r="EC214" s="379"/>
      <c r="ED214" s="379"/>
      <c r="EE214" s="379"/>
      <c r="EF214" s="379"/>
      <c r="EG214" s="379"/>
      <c r="EH214" s="379"/>
      <c r="EI214" s="379"/>
      <c r="EJ214" s="379"/>
      <c r="EK214" s="379"/>
      <c r="EL214" s="379"/>
      <c r="EM214" s="379"/>
      <c r="EN214" s="379"/>
      <c r="EO214" s="379"/>
      <c r="EP214" s="379"/>
      <c r="EQ214" s="379"/>
      <c r="ER214" s="379"/>
      <c r="ES214" s="379"/>
      <c r="ET214" s="379"/>
      <c r="EU214" s="379"/>
      <c r="EV214" s="379"/>
      <c r="EW214" s="379"/>
      <c r="EX214" s="379"/>
      <c r="EY214" s="379"/>
      <c r="EZ214" s="379"/>
      <c r="FA214" s="379"/>
      <c r="FB214" s="379"/>
      <c r="FC214" s="379"/>
      <c r="FD214" s="379"/>
      <c r="FE214" s="379"/>
      <c r="FF214" s="379"/>
      <c r="FG214" s="379"/>
      <c r="FH214" s="379"/>
      <c r="FI214" s="379"/>
      <c r="FJ214" s="379"/>
      <c r="FK214" s="379"/>
      <c r="FL214" s="379"/>
      <c r="FM214" s="379"/>
      <c r="FN214" s="379"/>
      <c r="FO214" s="379"/>
      <c r="FP214" s="379"/>
      <c r="FQ214" s="379"/>
      <c r="FR214" s="379"/>
      <c r="FS214" s="379"/>
      <c r="FT214" s="379"/>
      <c r="FU214" s="379"/>
      <c r="FV214" s="379"/>
      <c r="FW214" s="379"/>
      <c r="FX214" s="379"/>
      <c r="FY214" s="379"/>
      <c r="FZ214" s="379"/>
      <c r="GA214" s="379"/>
      <c r="GB214" s="379"/>
      <c r="GC214" s="379"/>
      <c r="GD214" s="379"/>
      <c r="GE214" s="379"/>
      <c r="GF214" s="379"/>
      <c r="GG214" s="379"/>
      <c r="GH214" s="379"/>
      <c r="GI214" s="379"/>
      <c r="GJ214" s="379"/>
      <c r="GK214" s="379"/>
      <c r="GL214" s="379"/>
      <c r="GM214" s="379"/>
      <c r="GN214" s="379"/>
      <c r="GO214" s="379"/>
      <c r="GP214" s="379"/>
      <c r="GQ214" s="379"/>
      <c r="GR214" s="379"/>
      <c r="GS214" s="379"/>
      <c r="GT214" s="379"/>
      <c r="GU214" s="379"/>
      <c r="GV214" s="379"/>
      <c r="GW214" s="379"/>
      <c r="GX214" s="379"/>
      <c r="GY214" s="379"/>
      <c r="GZ214" s="379"/>
      <c r="HA214" s="379"/>
      <c r="HB214" s="379"/>
      <c r="HC214" s="379"/>
      <c r="HD214" s="379"/>
      <c r="HE214" s="379"/>
      <c r="HF214" s="379"/>
      <c r="HG214" s="379"/>
      <c r="HH214" s="379"/>
      <c r="HI214" s="379"/>
      <c r="HJ214" s="379"/>
      <c r="HK214" s="379"/>
      <c r="HL214" s="379"/>
      <c r="HM214" s="379"/>
      <c r="HN214" s="379"/>
      <c r="HO214" s="379"/>
      <c r="HP214" s="379"/>
      <c r="HQ214" s="379"/>
      <c r="HR214" s="379"/>
      <c r="HS214" s="379"/>
      <c r="HT214" s="379"/>
      <c r="HU214" s="379"/>
      <c r="HV214" s="379"/>
      <c r="HW214" s="379"/>
      <c r="HX214" s="379"/>
      <c r="HY214" s="379"/>
      <c r="HZ214" s="379"/>
      <c r="IA214" s="379"/>
      <c r="IB214" s="379"/>
      <c r="IC214" s="379"/>
      <c r="ID214" s="379"/>
      <c r="IE214" s="379"/>
      <c r="IF214" s="379"/>
      <c r="IG214" s="379"/>
      <c r="IH214" s="379"/>
      <c r="II214" s="379"/>
      <c r="IJ214" s="379"/>
      <c r="IK214" s="379"/>
      <c r="IL214" s="379"/>
      <c r="IM214" s="379"/>
      <c r="IN214" s="379"/>
      <c r="IO214" s="379"/>
      <c r="IP214" s="379"/>
      <c r="IQ214" s="379"/>
      <c r="IR214" s="379"/>
      <c r="IS214" s="379"/>
      <c r="IT214" s="379"/>
      <c r="IU214" s="379"/>
    </row>
    <row r="215" spans="1:255"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79"/>
      <c r="U215" s="379"/>
      <c r="V215" s="379"/>
      <c r="W215" s="379"/>
      <c r="X215" s="379"/>
      <c r="Y215" s="379"/>
      <c r="Z215" s="379"/>
      <c r="AA215" s="379"/>
      <c r="AB215" s="379"/>
      <c r="AC215" s="379"/>
      <c r="AD215" s="379"/>
      <c r="AE215" s="379"/>
      <c r="AF215" s="379"/>
      <c r="AG215" s="379"/>
      <c r="AH215" s="379"/>
      <c r="AI215" s="379"/>
      <c r="AJ215" s="379"/>
      <c r="AK215" s="379"/>
      <c r="AL215" s="379"/>
      <c r="AM215" s="379"/>
      <c r="AN215" s="379"/>
      <c r="AO215" s="379"/>
      <c r="AP215" s="379"/>
      <c r="AQ215" s="379"/>
      <c r="AR215" s="379"/>
      <c r="AS215" s="379"/>
      <c r="AT215" s="379"/>
      <c r="AU215" s="379"/>
      <c r="AV215" s="379"/>
      <c r="AW215" s="379"/>
      <c r="AX215" s="379"/>
      <c r="AY215" s="379"/>
      <c r="AZ215" s="379"/>
      <c r="BA215" s="379"/>
      <c r="BB215" s="379"/>
      <c r="BC215" s="379"/>
      <c r="BD215" s="379"/>
      <c r="BE215" s="379"/>
      <c r="BF215" s="379"/>
      <c r="BG215" s="379"/>
      <c r="BH215" s="379"/>
      <c r="BI215" s="379"/>
      <c r="BJ215" s="379"/>
      <c r="BK215" s="379"/>
      <c r="BL215" s="379"/>
      <c r="BM215" s="379"/>
      <c r="BN215" s="379"/>
      <c r="BO215" s="379"/>
      <c r="BP215" s="379"/>
      <c r="BQ215" s="379"/>
      <c r="BR215" s="379"/>
      <c r="BS215" s="379"/>
      <c r="BT215" s="379"/>
      <c r="BU215" s="379"/>
      <c r="BV215" s="379"/>
      <c r="BW215" s="379"/>
      <c r="BX215" s="379"/>
      <c r="BY215" s="379"/>
      <c r="BZ215" s="379"/>
      <c r="CA215" s="379"/>
      <c r="CB215" s="379"/>
      <c r="CC215" s="379"/>
      <c r="CD215" s="379"/>
      <c r="CE215" s="379"/>
      <c r="CF215" s="379"/>
      <c r="CG215" s="379"/>
      <c r="CH215" s="379"/>
      <c r="CI215" s="379"/>
      <c r="CJ215" s="379"/>
      <c r="CK215" s="379"/>
      <c r="CL215" s="379"/>
      <c r="CM215" s="379"/>
      <c r="CN215" s="379"/>
      <c r="CO215" s="379"/>
      <c r="CP215" s="379"/>
      <c r="CQ215" s="379"/>
      <c r="CR215" s="379"/>
      <c r="CS215" s="379"/>
      <c r="CT215" s="379"/>
      <c r="CU215" s="379"/>
      <c r="CV215" s="379"/>
      <c r="CW215" s="379"/>
      <c r="CX215" s="379"/>
      <c r="CY215" s="379"/>
      <c r="CZ215" s="379"/>
      <c r="DA215" s="379"/>
      <c r="DB215" s="379"/>
      <c r="DC215" s="379"/>
      <c r="DD215" s="379"/>
      <c r="DE215" s="379"/>
      <c r="DF215" s="379"/>
      <c r="DG215" s="379"/>
      <c r="DH215" s="379"/>
      <c r="DI215" s="379"/>
      <c r="DJ215" s="379"/>
      <c r="DK215" s="379"/>
      <c r="DL215" s="379"/>
      <c r="DM215" s="379"/>
      <c r="DN215" s="379"/>
      <c r="DO215" s="379"/>
      <c r="DP215" s="379"/>
      <c r="DQ215" s="379"/>
      <c r="DR215" s="379"/>
      <c r="DS215" s="379"/>
      <c r="DT215" s="379"/>
      <c r="DU215" s="379"/>
      <c r="DV215" s="379"/>
      <c r="DW215" s="379"/>
      <c r="DX215" s="379"/>
      <c r="DY215" s="379"/>
      <c r="DZ215" s="379"/>
      <c r="EA215" s="379"/>
      <c r="EB215" s="379"/>
      <c r="EC215" s="379"/>
      <c r="ED215" s="379"/>
      <c r="EE215" s="379"/>
      <c r="EF215" s="379"/>
      <c r="EG215" s="379"/>
      <c r="EH215" s="379"/>
      <c r="EI215" s="379"/>
      <c r="EJ215" s="379"/>
      <c r="EK215" s="379"/>
      <c r="EL215" s="379"/>
      <c r="EM215" s="379"/>
      <c r="EN215" s="379"/>
      <c r="EO215" s="379"/>
      <c r="EP215" s="379"/>
      <c r="EQ215" s="379"/>
      <c r="ER215" s="379"/>
      <c r="ES215" s="379"/>
      <c r="ET215" s="379"/>
      <c r="EU215" s="379"/>
      <c r="EV215" s="379"/>
      <c r="EW215" s="379"/>
      <c r="EX215" s="379"/>
      <c r="EY215" s="379"/>
      <c r="EZ215" s="379"/>
      <c r="FA215" s="379"/>
      <c r="FB215" s="379"/>
      <c r="FC215" s="379"/>
      <c r="FD215" s="379"/>
      <c r="FE215" s="379"/>
      <c r="FF215" s="379"/>
      <c r="FG215" s="379"/>
      <c r="FH215" s="379"/>
      <c r="FI215" s="379"/>
      <c r="FJ215" s="379"/>
      <c r="FK215" s="379"/>
      <c r="FL215" s="379"/>
      <c r="FM215" s="379"/>
      <c r="FN215" s="379"/>
      <c r="FO215" s="379"/>
      <c r="FP215" s="379"/>
      <c r="FQ215" s="379"/>
      <c r="FR215" s="379"/>
      <c r="FS215" s="379"/>
      <c r="FT215" s="379"/>
      <c r="FU215" s="379"/>
      <c r="FV215" s="379"/>
      <c r="FW215" s="379"/>
      <c r="FX215" s="379"/>
      <c r="FY215" s="379"/>
      <c r="FZ215" s="379"/>
      <c r="GA215" s="379"/>
      <c r="GB215" s="379"/>
      <c r="GC215" s="379"/>
      <c r="GD215" s="379"/>
      <c r="GE215" s="379"/>
      <c r="GF215" s="379"/>
      <c r="GG215" s="379"/>
      <c r="GH215" s="379"/>
      <c r="GI215" s="379"/>
      <c r="GJ215" s="379"/>
      <c r="GK215" s="379"/>
      <c r="GL215" s="379"/>
      <c r="GM215" s="379"/>
      <c r="GN215" s="379"/>
      <c r="GO215" s="379"/>
      <c r="GP215" s="379"/>
      <c r="GQ215" s="379"/>
      <c r="GR215" s="379"/>
      <c r="GS215" s="379"/>
      <c r="GT215" s="379"/>
      <c r="GU215" s="379"/>
      <c r="GV215" s="379"/>
      <c r="GW215" s="379"/>
      <c r="GX215" s="379"/>
      <c r="GY215" s="379"/>
      <c r="GZ215" s="379"/>
      <c r="HA215" s="379"/>
      <c r="HB215" s="379"/>
      <c r="HC215" s="379"/>
      <c r="HD215" s="379"/>
      <c r="HE215" s="379"/>
      <c r="HF215" s="379"/>
      <c r="HG215" s="379"/>
      <c r="HH215" s="379"/>
      <c r="HI215" s="379"/>
      <c r="HJ215" s="379"/>
      <c r="HK215" s="379"/>
      <c r="HL215" s="379"/>
      <c r="HM215" s="379"/>
      <c r="HN215" s="379"/>
      <c r="HO215" s="379"/>
      <c r="HP215" s="379"/>
      <c r="HQ215" s="379"/>
      <c r="HR215" s="379"/>
      <c r="HS215" s="379"/>
      <c r="HT215" s="379"/>
      <c r="HU215" s="379"/>
      <c r="HV215" s="379"/>
      <c r="HW215" s="379"/>
      <c r="HX215" s="379"/>
      <c r="HY215" s="379"/>
      <c r="HZ215" s="379"/>
      <c r="IA215" s="379"/>
      <c r="IB215" s="379"/>
      <c r="IC215" s="379"/>
      <c r="ID215" s="379"/>
      <c r="IE215" s="379"/>
      <c r="IF215" s="379"/>
      <c r="IG215" s="379"/>
      <c r="IH215" s="379"/>
      <c r="II215" s="379"/>
      <c r="IJ215" s="379"/>
      <c r="IK215" s="379"/>
      <c r="IL215" s="379"/>
      <c r="IM215" s="379"/>
      <c r="IN215" s="379"/>
      <c r="IO215" s="379"/>
      <c r="IP215" s="379"/>
      <c r="IQ215" s="379"/>
      <c r="IR215" s="379"/>
      <c r="IS215" s="379"/>
      <c r="IT215" s="379"/>
      <c r="IU215" s="379"/>
    </row>
    <row r="216" spans="1:255"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79"/>
      <c r="U216" s="379"/>
      <c r="V216" s="379"/>
      <c r="W216" s="379"/>
      <c r="X216" s="379"/>
      <c r="Y216" s="379"/>
      <c r="Z216" s="379"/>
      <c r="AA216" s="379"/>
      <c r="AB216" s="379"/>
      <c r="AC216" s="379"/>
      <c r="AD216" s="379"/>
      <c r="AE216" s="379"/>
      <c r="AF216" s="379"/>
      <c r="AG216" s="379"/>
      <c r="AH216" s="379"/>
      <c r="AI216" s="379"/>
      <c r="AJ216" s="379"/>
      <c r="AK216" s="379"/>
      <c r="AL216" s="379"/>
      <c r="AM216" s="379"/>
      <c r="AN216" s="379"/>
      <c r="AO216" s="379"/>
      <c r="AP216" s="379"/>
      <c r="AQ216" s="379"/>
      <c r="AR216" s="379"/>
      <c r="AS216" s="379"/>
      <c r="AT216" s="379"/>
      <c r="AU216" s="379"/>
      <c r="AV216" s="379"/>
      <c r="AW216" s="379"/>
      <c r="AX216" s="379"/>
      <c r="AY216" s="379"/>
      <c r="AZ216" s="379"/>
      <c r="BA216" s="379"/>
      <c r="BB216" s="379"/>
      <c r="BC216" s="379"/>
      <c r="BD216" s="379"/>
      <c r="BE216" s="379"/>
      <c r="BF216" s="379"/>
      <c r="BG216" s="379"/>
      <c r="BH216" s="379"/>
      <c r="BI216" s="379"/>
      <c r="BJ216" s="379"/>
      <c r="BK216" s="379"/>
      <c r="BL216" s="379"/>
      <c r="BM216" s="379"/>
      <c r="BN216" s="379"/>
      <c r="BO216" s="379"/>
      <c r="BP216" s="379"/>
      <c r="BQ216" s="379"/>
      <c r="BR216" s="379"/>
      <c r="BS216" s="379"/>
      <c r="BT216" s="379"/>
      <c r="BU216" s="379"/>
      <c r="BV216" s="379"/>
      <c r="BW216" s="379"/>
      <c r="BX216" s="379"/>
      <c r="BY216" s="379"/>
      <c r="BZ216" s="379"/>
      <c r="CA216" s="379"/>
      <c r="CB216" s="379"/>
      <c r="CC216" s="379"/>
      <c r="CD216" s="379"/>
      <c r="CE216" s="379"/>
      <c r="CF216" s="379"/>
      <c r="CG216" s="379"/>
      <c r="CH216" s="379"/>
      <c r="CI216" s="379"/>
      <c r="CJ216" s="379"/>
      <c r="CK216" s="379"/>
      <c r="CL216" s="379"/>
      <c r="CM216" s="379"/>
      <c r="CN216" s="379"/>
      <c r="CO216" s="379"/>
      <c r="CP216" s="379"/>
      <c r="CQ216" s="379"/>
      <c r="CR216" s="379"/>
      <c r="CS216" s="379"/>
      <c r="CT216" s="379"/>
      <c r="CU216" s="379"/>
      <c r="CV216" s="379"/>
      <c r="CW216" s="379"/>
      <c r="CX216" s="379"/>
      <c r="CY216" s="379"/>
      <c r="CZ216" s="379"/>
      <c r="DA216" s="379"/>
      <c r="DB216" s="379"/>
      <c r="DC216" s="379"/>
      <c r="DD216" s="379"/>
      <c r="DE216" s="379"/>
      <c r="DF216" s="379"/>
      <c r="DG216" s="379"/>
      <c r="DH216" s="379"/>
      <c r="DI216" s="379"/>
      <c r="DJ216" s="379"/>
      <c r="DK216" s="379"/>
      <c r="DL216" s="379"/>
      <c r="DM216" s="379"/>
      <c r="DN216" s="379"/>
      <c r="DO216" s="379"/>
      <c r="DP216" s="379"/>
      <c r="DQ216" s="379"/>
      <c r="DR216" s="379"/>
      <c r="DS216" s="379"/>
      <c r="DT216" s="379"/>
      <c r="DU216" s="379"/>
      <c r="DV216" s="379"/>
      <c r="DW216" s="379"/>
      <c r="DX216" s="379"/>
      <c r="DY216" s="379"/>
      <c r="DZ216" s="379"/>
      <c r="EA216" s="379"/>
      <c r="EB216" s="379"/>
      <c r="EC216" s="379"/>
      <c r="ED216" s="379"/>
      <c r="EE216" s="379"/>
      <c r="EF216" s="379"/>
      <c r="EG216" s="379"/>
      <c r="EH216" s="379"/>
      <c r="EI216" s="379"/>
      <c r="EJ216" s="379"/>
      <c r="EK216" s="379"/>
      <c r="EL216" s="379"/>
      <c r="EM216" s="379"/>
      <c r="EN216" s="379"/>
      <c r="EO216" s="379"/>
      <c r="EP216" s="379"/>
      <c r="EQ216" s="379"/>
      <c r="ER216" s="379"/>
      <c r="ES216" s="379"/>
      <c r="ET216" s="379"/>
      <c r="EU216" s="379"/>
      <c r="EV216" s="379"/>
      <c r="EW216" s="379"/>
      <c r="EX216" s="379"/>
      <c r="EY216" s="379"/>
      <c r="EZ216" s="379"/>
      <c r="FA216" s="379"/>
      <c r="FB216" s="379"/>
      <c r="FC216" s="379"/>
      <c r="FD216" s="379"/>
      <c r="FE216" s="379"/>
      <c r="FF216" s="379"/>
      <c r="FG216" s="379"/>
      <c r="FH216" s="379"/>
      <c r="FI216" s="379"/>
      <c r="FJ216" s="379"/>
      <c r="FK216" s="379"/>
      <c r="FL216" s="379"/>
      <c r="FM216" s="379"/>
      <c r="FN216" s="379"/>
      <c r="FO216" s="379"/>
      <c r="FP216" s="379"/>
      <c r="FQ216" s="379"/>
      <c r="FR216" s="379"/>
      <c r="FS216" s="379"/>
      <c r="FT216" s="379"/>
      <c r="FU216" s="379"/>
      <c r="FV216" s="379"/>
      <c r="FW216" s="379"/>
      <c r="FX216" s="379"/>
      <c r="FY216" s="379"/>
      <c r="FZ216" s="379"/>
      <c r="GA216" s="379"/>
      <c r="GB216" s="379"/>
      <c r="GC216" s="379"/>
      <c r="GD216" s="379"/>
      <c r="GE216" s="379"/>
      <c r="GF216" s="379"/>
      <c r="GG216" s="379"/>
      <c r="GH216" s="379"/>
      <c r="GI216" s="379"/>
      <c r="GJ216" s="379"/>
      <c r="GK216" s="379"/>
      <c r="GL216" s="379"/>
      <c r="GM216" s="379"/>
      <c r="GN216" s="379"/>
      <c r="GO216" s="379"/>
      <c r="GP216" s="379"/>
      <c r="GQ216" s="379"/>
      <c r="GR216" s="379"/>
      <c r="GS216" s="379"/>
      <c r="GT216" s="379"/>
      <c r="GU216" s="379"/>
      <c r="GV216" s="379"/>
      <c r="GW216" s="379"/>
      <c r="GX216" s="379"/>
      <c r="GY216" s="379"/>
      <c r="GZ216" s="379"/>
      <c r="HA216" s="379"/>
      <c r="HB216" s="379"/>
      <c r="HC216" s="379"/>
      <c r="HD216" s="379"/>
      <c r="HE216" s="379"/>
      <c r="HF216" s="379"/>
      <c r="HG216" s="379"/>
      <c r="HH216" s="379"/>
      <c r="HI216" s="379"/>
      <c r="HJ216" s="379"/>
      <c r="HK216" s="379"/>
      <c r="HL216" s="379"/>
      <c r="HM216" s="379"/>
      <c r="HN216" s="379"/>
      <c r="HO216" s="379"/>
      <c r="HP216" s="379"/>
      <c r="HQ216" s="379"/>
      <c r="HR216" s="379"/>
      <c r="HS216" s="379"/>
      <c r="HT216" s="379"/>
      <c r="HU216" s="379"/>
      <c r="HV216" s="379"/>
      <c r="HW216" s="379"/>
      <c r="HX216" s="379"/>
      <c r="HY216" s="379"/>
      <c r="HZ216" s="379"/>
      <c r="IA216" s="379"/>
      <c r="IB216" s="379"/>
      <c r="IC216" s="379"/>
      <c r="ID216" s="379"/>
      <c r="IE216" s="379"/>
      <c r="IF216" s="379"/>
      <c r="IG216" s="379"/>
      <c r="IH216" s="379"/>
      <c r="II216" s="379"/>
      <c r="IJ216" s="379"/>
      <c r="IK216" s="379"/>
      <c r="IL216" s="379"/>
      <c r="IM216" s="379"/>
      <c r="IN216" s="379"/>
      <c r="IO216" s="379"/>
      <c r="IP216" s="379"/>
      <c r="IQ216" s="379"/>
      <c r="IR216" s="379"/>
      <c r="IS216" s="379"/>
      <c r="IT216" s="379"/>
      <c r="IU216" s="379"/>
    </row>
    <row r="217" spans="1:255"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79"/>
      <c r="U217" s="379"/>
      <c r="V217" s="379"/>
      <c r="W217" s="379"/>
      <c r="X217" s="379"/>
      <c r="Y217" s="379"/>
      <c r="Z217" s="379"/>
      <c r="AA217" s="379"/>
      <c r="AB217" s="379"/>
      <c r="AC217" s="379"/>
      <c r="AD217" s="379"/>
      <c r="AE217" s="379"/>
      <c r="AF217" s="379"/>
      <c r="AG217" s="379"/>
      <c r="AH217" s="379"/>
      <c r="AI217" s="379"/>
      <c r="AJ217" s="379"/>
      <c r="AK217" s="379"/>
      <c r="AL217" s="379"/>
      <c r="AM217" s="379"/>
      <c r="AN217" s="379"/>
      <c r="AO217" s="379"/>
      <c r="AP217" s="379"/>
      <c r="AQ217" s="379"/>
      <c r="AR217" s="379"/>
      <c r="AS217" s="379"/>
      <c r="AT217" s="379"/>
      <c r="AU217" s="379"/>
      <c r="AV217" s="379"/>
      <c r="AW217" s="379"/>
      <c r="AX217" s="379"/>
      <c r="AY217" s="379"/>
      <c r="AZ217" s="379"/>
      <c r="BA217" s="379"/>
      <c r="BB217" s="379"/>
      <c r="BC217" s="379"/>
      <c r="BD217" s="379"/>
      <c r="BE217" s="379"/>
      <c r="BF217" s="379"/>
      <c r="BG217" s="379"/>
      <c r="BH217" s="379"/>
      <c r="BI217" s="379"/>
      <c r="BJ217" s="379"/>
      <c r="BK217" s="379"/>
      <c r="BL217" s="379"/>
      <c r="BM217" s="379"/>
      <c r="BN217" s="379"/>
      <c r="BO217" s="379"/>
      <c r="BP217" s="379"/>
      <c r="BQ217" s="379"/>
      <c r="BR217" s="379"/>
      <c r="BS217" s="379"/>
      <c r="BT217" s="379"/>
      <c r="BU217" s="379"/>
      <c r="BV217" s="379"/>
      <c r="BW217" s="379"/>
      <c r="BX217" s="379"/>
      <c r="BY217" s="379"/>
      <c r="BZ217" s="379"/>
      <c r="CA217" s="379"/>
      <c r="CB217" s="379"/>
      <c r="CC217" s="379"/>
      <c r="CD217" s="379"/>
      <c r="CE217" s="379"/>
      <c r="CF217" s="379"/>
      <c r="CG217" s="379"/>
      <c r="CH217" s="379"/>
      <c r="CI217" s="379"/>
      <c r="CJ217" s="379"/>
      <c r="CK217" s="379"/>
      <c r="CL217" s="379"/>
      <c r="CM217" s="379"/>
      <c r="CN217" s="379"/>
      <c r="CO217" s="379"/>
      <c r="CP217" s="379"/>
      <c r="CQ217" s="379"/>
      <c r="CR217" s="379"/>
      <c r="CS217" s="379"/>
      <c r="CT217" s="379"/>
      <c r="CU217" s="379"/>
      <c r="CV217" s="379"/>
      <c r="CW217" s="379"/>
      <c r="CX217" s="379"/>
      <c r="CY217" s="379"/>
      <c r="CZ217" s="379"/>
      <c r="DA217" s="379"/>
      <c r="DB217" s="379"/>
      <c r="DC217" s="379"/>
      <c r="DD217" s="379"/>
      <c r="DE217" s="379"/>
      <c r="DF217" s="379"/>
      <c r="DG217" s="379"/>
      <c r="DH217" s="379"/>
      <c r="DI217" s="379"/>
      <c r="DJ217" s="379"/>
      <c r="DK217" s="379"/>
      <c r="DL217" s="379"/>
      <c r="DM217" s="379"/>
      <c r="DN217" s="379"/>
      <c r="DO217" s="379"/>
      <c r="DP217" s="379"/>
      <c r="DQ217" s="379"/>
      <c r="DR217" s="379"/>
      <c r="DS217" s="379"/>
      <c r="DT217" s="379"/>
      <c r="DU217" s="379"/>
      <c r="DV217" s="379"/>
      <c r="DW217" s="379"/>
      <c r="DX217" s="379"/>
      <c r="DY217" s="379"/>
      <c r="DZ217" s="379"/>
      <c r="EA217" s="379"/>
      <c r="EB217" s="379"/>
      <c r="EC217" s="379"/>
      <c r="ED217" s="379"/>
      <c r="EE217" s="379"/>
      <c r="EF217" s="379"/>
      <c r="EG217" s="379"/>
      <c r="EH217" s="379"/>
      <c r="EI217" s="379"/>
      <c r="EJ217" s="379"/>
      <c r="EK217" s="379"/>
      <c r="EL217" s="379"/>
      <c r="EM217" s="379"/>
      <c r="EN217" s="379"/>
      <c r="EO217" s="379"/>
      <c r="EP217" s="379"/>
      <c r="EQ217" s="379"/>
      <c r="ER217" s="379"/>
      <c r="ES217" s="379"/>
      <c r="ET217" s="379"/>
      <c r="EU217" s="379"/>
      <c r="EV217" s="379"/>
      <c r="EW217" s="379"/>
      <c r="EX217" s="379"/>
      <c r="EY217" s="379"/>
      <c r="EZ217" s="379"/>
      <c r="FA217" s="379"/>
      <c r="FB217" s="379"/>
      <c r="FC217" s="379"/>
      <c r="FD217" s="379"/>
      <c r="FE217" s="379"/>
      <c r="FF217" s="379"/>
      <c r="FG217" s="379"/>
      <c r="FH217" s="379"/>
      <c r="FI217" s="379"/>
      <c r="FJ217" s="379"/>
      <c r="FK217" s="379"/>
      <c r="FL217" s="379"/>
      <c r="FM217" s="379"/>
      <c r="FN217" s="379"/>
      <c r="FO217" s="379"/>
      <c r="FP217" s="379"/>
      <c r="FQ217" s="379"/>
      <c r="FR217" s="379"/>
      <c r="FS217" s="379"/>
      <c r="FT217" s="379"/>
      <c r="FU217" s="379"/>
      <c r="FV217" s="379"/>
      <c r="FW217" s="379"/>
      <c r="FX217" s="379"/>
      <c r="FY217" s="379"/>
      <c r="FZ217" s="379"/>
      <c r="GA217" s="379"/>
      <c r="GB217" s="379"/>
      <c r="GC217" s="379"/>
      <c r="GD217" s="379"/>
      <c r="GE217" s="379"/>
      <c r="GF217" s="379"/>
      <c r="GG217" s="379"/>
      <c r="GH217" s="379"/>
      <c r="GI217" s="379"/>
      <c r="GJ217" s="379"/>
      <c r="GK217" s="379"/>
      <c r="GL217" s="379"/>
      <c r="GM217" s="379"/>
      <c r="GN217" s="379"/>
      <c r="GO217" s="379"/>
      <c r="GP217" s="379"/>
      <c r="GQ217" s="379"/>
      <c r="GR217" s="379"/>
      <c r="GS217" s="379"/>
      <c r="GT217" s="379"/>
      <c r="GU217" s="379"/>
      <c r="GV217" s="379"/>
      <c r="GW217" s="379"/>
      <c r="GX217" s="379"/>
      <c r="GY217" s="379"/>
      <c r="GZ217" s="379"/>
      <c r="HA217" s="379"/>
      <c r="HB217" s="379"/>
      <c r="HC217" s="379"/>
      <c r="HD217" s="379"/>
      <c r="HE217" s="379"/>
      <c r="HF217" s="379"/>
      <c r="HG217" s="379"/>
      <c r="HH217" s="379"/>
      <c r="HI217" s="379"/>
      <c r="HJ217" s="379"/>
      <c r="HK217" s="379"/>
      <c r="HL217" s="379"/>
      <c r="HM217" s="379"/>
      <c r="HN217" s="379"/>
      <c r="HO217" s="379"/>
      <c r="HP217" s="379"/>
      <c r="HQ217" s="379"/>
      <c r="HR217" s="379"/>
      <c r="HS217" s="379"/>
      <c r="HT217" s="379"/>
      <c r="HU217" s="379"/>
      <c r="HV217" s="379"/>
      <c r="HW217" s="379"/>
      <c r="HX217" s="379"/>
      <c r="HY217" s="379"/>
      <c r="HZ217" s="379"/>
      <c r="IA217" s="379"/>
      <c r="IB217" s="379"/>
      <c r="IC217" s="379"/>
      <c r="ID217" s="379"/>
      <c r="IE217" s="379"/>
      <c r="IF217" s="379"/>
      <c r="IG217" s="379"/>
      <c r="IH217" s="379"/>
      <c r="II217" s="379"/>
      <c r="IJ217" s="379"/>
      <c r="IK217" s="379"/>
      <c r="IL217" s="379"/>
      <c r="IM217" s="379"/>
      <c r="IN217" s="379"/>
      <c r="IO217" s="379"/>
      <c r="IP217" s="379"/>
      <c r="IQ217" s="379"/>
      <c r="IR217" s="379"/>
      <c r="IS217" s="379"/>
      <c r="IT217" s="379"/>
      <c r="IU217" s="379"/>
    </row>
    <row r="218" spans="1:255"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79"/>
      <c r="U218" s="379"/>
      <c r="V218" s="379"/>
      <c r="W218" s="379"/>
      <c r="X218" s="379"/>
      <c r="Y218" s="379"/>
      <c r="Z218" s="379"/>
      <c r="AA218" s="379"/>
      <c r="AB218" s="379"/>
      <c r="AC218" s="379"/>
      <c r="AD218" s="379"/>
      <c r="AE218" s="379"/>
      <c r="AF218" s="379"/>
      <c r="AG218" s="379"/>
      <c r="AH218" s="379"/>
      <c r="AI218" s="379"/>
      <c r="AJ218" s="379"/>
      <c r="AK218" s="379"/>
      <c r="AL218" s="379"/>
      <c r="AM218" s="379"/>
      <c r="AN218" s="379"/>
      <c r="AO218" s="379"/>
      <c r="AP218" s="379"/>
      <c r="AQ218" s="379"/>
      <c r="AR218" s="379"/>
      <c r="AS218" s="379"/>
      <c r="AT218" s="379"/>
      <c r="AU218" s="379"/>
      <c r="AV218" s="379"/>
      <c r="AW218" s="379"/>
      <c r="AX218" s="379"/>
      <c r="AY218" s="379"/>
      <c r="AZ218" s="379"/>
      <c r="BA218" s="379"/>
      <c r="BB218" s="379"/>
      <c r="BC218" s="379"/>
      <c r="BD218" s="379"/>
      <c r="BE218" s="379"/>
      <c r="BF218" s="379"/>
      <c r="BG218" s="379"/>
      <c r="BH218" s="379"/>
      <c r="BI218" s="379"/>
      <c r="BJ218" s="379"/>
      <c r="BK218" s="379"/>
      <c r="BL218" s="379"/>
      <c r="BM218" s="379"/>
      <c r="BN218" s="379"/>
      <c r="BO218" s="379"/>
      <c r="BP218" s="379"/>
      <c r="BQ218" s="379"/>
      <c r="BR218" s="379"/>
      <c r="BS218" s="379"/>
      <c r="BT218" s="379"/>
      <c r="BU218" s="379"/>
      <c r="BV218" s="379"/>
      <c r="BW218" s="379"/>
      <c r="BX218" s="379"/>
      <c r="BY218" s="379"/>
      <c r="BZ218" s="379"/>
      <c r="CA218" s="379"/>
      <c r="CB218" s="379"/>
      <c r="CC218" s="379"/>
      <c r="CD218" s="379"/>
      <c r="CE218" s="379"/>
      <c r="CF218" s="379"/>
      <c r="CG218" s="379"/>
      <c r="CH218" s="379"/>
      <c r="CI218" s="379"/>
      <c r="CJ218" s="379"/>
      <c r="CK218" s="379"/>
      <c r="CL218" s="379"/>
      <c r="CM218" s="379"/>
      <c r="CN218" s="379"/>
      <c r="CO218" s="379"/>
      <c r="CP218" s="379"/>
      <c r="CQ218" s="379"/>
      <c r="CR218" s="379"/>
      <c r="CS218" s="379"/>
      <c r="CT218" s="379"/>
      <c r="CU218" s="379"/>
      <c r="CV218" s="379"/>
      <c r="CW218" s="379"/>
      <c r="CX218" s="379"/>
      <c r="CY218" s="379"/>
      <c r="CZ218" s="379"/>
      <c r="DA218" s="379"/>
      <c r="DB218" s="379"/>
      <c r="DC218" s="379"/>
      <c r="DD218" s="379"/>
      <c r="DE218" s="379"/>
      <c r="DF218" s="379"/>
      <c r="DG218" s="379"/>
      <c r="DH218" s="379"/>
      <c r="DI218" s="379"/>
      <c r="DJ218" s="379"/>
      <c r="DK218" s="379"/>
      <c r="DL218" s="379"/>
      <c r="DM218" s="379"/>
      <c r="DN218" s="379"/>
      <c r="DO218" s="379"/>
      <c r="DP218" s="379"/>
      <c r="DQ218" s="379"/>
      <c r="DR218" s="379"/>
      <c r="DS218" s="379"/>
      <c r="DT218" s="379"/>
      <c r="DU218" s="379"/>
      <c r="DV218" s="379"/>
      <c r="DW218" s="379"/>
      <c r="DX218" s="379"/>
      <c r="DY218" s="379"/>
      <c r="DZ218" s="379"/>
      <c r="EA218" s="379"/>
      <c r="EB218" s="379"/>
      <c r="EC218" s="379"/>
      <c r="ED218" s="379"/>
      <c r="EE218" s="379"/>
      <c r="EF218" s="379"/>
      <c r="EG218" s="379"/>
      <c r="EH218" s="379"/>
      <c r="EI218" s="379"/>
      <c r="EJ218" s="379"/>
      <c r="EK218" s="379"/>
      <c r="EL218" s="379"/>
      <c r="EM218" s="379"/>
      <c r="EN218" s="379"/>
      <c r="EO218" s="379"/>
      <c r="EP218" s="379"/>
      <c r="EQ218" s="379"/>
      <c r="ER218" s="379"/>
      <c r="ES218" s="379"/>
      <c r="ET218" s="379"/>
      <c r="EU218" s="379"/>
      <c r="EV218" s="379"/>
      <c r="EW218" s="379"/>
      <c r="EX218" s="379"/>
      <c r="EY218" s="379"/>
      <c r="EZ218" s="379"/>
      <c r="FA218" s="379"/>
      <c r="FB218" s="379"/>
      <c r="FC218" s="379"/>
      <c r="FD218" s="379"/>
      <c r="FE218" s="379"/>
      <c r="FF218" s="379"/>
      <c r="FG218" s="379"/>
      <c r="FH218" s="379"/>
      <c r="FI218" s="379"/>
      <c r="FJ218" s="379"/>
      <c r="FK218" s="379"/>
      <c r="FL218" s="379"/>
      <c r="FM218" s="379"/>
      <c r="FN218" s="379"/>
      <c r="FO218" s="379"/>
      <c r="FP218" s="379"/>
      <c r="FQ218" s="379"/>
      <c r="FR218" s="379"/>
      <c r="FS218" s="379"/>
      <c r="FT218" s="379"/>
      <c r="FU218" s="379"/>
      <c r="FV218" s="379"/>
      <c r="FW218" s="379"/>
      <c r="FX218" s="379"/>
      <c r="FY218" s="379"/>
      <c r="FZ218" s="379"/>
      <c r="GA218" s="379"/>
      <c r="GB218" s="379"/>
      <c r="GC218" s="379"/>
      <c r="GD218" s="379"/>
      <c r="GE218" s="379"/>
      <c r="GF218" s="379"/>
      <c r="GG218" s="379"/>
      <c r="GH218" s="379"/>
      <c r="GI218" s="379"/>
      <c r="GJ218" s="379"/>
      <c r="GK218" s="379"/>
      <c r="GL218" s="379"/>
      <c r="GM218" s="379"/>
      <c r="GN218" s="379"/>
      <c r="GO218" s="379"/>
      <c r="GP218" s="379"/>
      <c r="GQ218" s="379"/>
      <c r="GR218" s="379"/>
      <c r="GS218" s="379"/>
      <c r="GT218" s="379"/>
      <c r="GU218" s="379"/>
      <c r="GV218" s="379"/>
      <c r="GW218" s="379"/>
      <c r="GX218" s="379"/>
      <c r="GY218" s="379"/>
      <c r="GZ218" s="379"/>
      <c r="HA218" s="379"/>
      <c r="HB218" s="379"/>
      <c r="HC218" s="379"/>
      <c r="HD218" s="379"/>
      <c r="HE218" s="379"/>
      <c r="HF218" s="379"/>
      <c r="HG218" s="379"/>
      <c r="HH218" s="379"/>
      <c r="HI218" s="379"/>
      <c r="HJ218" s="379"/>
      <c r="HK218" s="379"/>
      <c r="HL218" s="379"/>
      <c r="HM218" s="379"/>
      <c r="HN218" s="379"/>
      <c r="HO218" s="379"/>
      <c r="HP218" s="379"/>
      <c r="HQ218" s="379"/>
      <c r="HR218" s="379"/>
      <c r="HS218" s="379"/>
      <c r="HT218" s="379"/>
      <c r="HU218" s="379"/>
      <c r="HV218" s="379"/>
      <c r="HW218" s="379"/>
      <c r="HX218" s="379"/>
      <c r="HY218" s="379"/>
      <c r="HZ218" s="379"/>
      <c r="IA218" s="379"/>
      <c r="IB218" s="379"/>
      <c r="IC218" s="379"/>
      <c r="ID218" s="379"/>
      <c r="IE218" s="379"/>
      <c r="IF218" s="379"/>
      <c r="IG218" s="379"/>
      <c r="IH218" s="379"/>
      <c r="II218" s="379"/>
      <c r="IJ218" s="379"/>
      <c r="IK218" s="379"/>
      <c r="IL218" s="379"/>
      <c r="IM218" s="379"/>
      <c r="IN218" s="379"/>
      <c r="IO218" s="379"/>
      <c r="IP218" s="379"/>
      <c r="IQ218" s="379"/>
      <c r="IR218" s="379"/>
      <c r="IS218" s="379"/>
      <c r="IT218" s="379"/>
      <c r="IU218" s="379"/>
    </row>
    <row r="219" spans="1:255"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79"/>
      <c r="U219" s="379"/>
      <c r="V219" s="379"/>
      <c r="W219" s="379"/>
      <c r="X219" s="379"/>
      <c r="Y219" s="379"/>
      <c r="Z219" s="379"/>
      <c r="AA219" s="379"/>
      <c r="AB219" s="379"/>
      <c r="AC219" s="379"/>
      <c r="AD219" s="379"/>
      <c r="AE219" s="379"/>
      <c r="AF219" s="379"/>
      <c r="AG219" s="379"/>
      <c r="AH219" s="379"/>
      <c r="AI219" s="379"/>
      <c r="AJ219" s="379"/>
      <c r="AK219" s="379"/>
      <c r="AL219" s="379"/>
      <c r="AM219" s="379"/>
      <c r="AN219" s="379"/>
      <c r="AO219" s="379"/>
      <c r="AP219" s="379"/>
      <c r="AQ219" s="379"/>
      <c r="AR219" s="379"/>
      <c r="AS219" s="379"/>
      <c r="AT219" s="379"/>
      <c r="AU219" s="379"/>
      <c r="AV219" s="379"/>
      <c r="AW219" s="379"/>
      <c r="AX219" s="379"/>
      <c r="AY219" s="379"/>
      <c r="AZ219" s="379"/>
      <c r="BA219" s="379"/>
      <c r="BB219" s="379"/>
      <c r="BC219" s="379"/>
      <c r="BD219" s="379"/>
      <c r="BE219" s="379"/>
      <c r="BF219" s="379"/>
      <c r="BG219" s="379"/>
      <c r="BH219" s="379"/>
      <c r="BI219" s="379"/>
      <c r="BJ219" s="379"/>
      <c r="BK219" s="379"/>
      <c r="BL219" s="379"/>
      <c r="BM219" s="379"/>
      <c r="BN219" s="379"/>
      <c r="BO219" s="379"/>
      <c r="BP219" s="379"/>
      <c r="BQ219" s="379"/>
      <c r="BR219" s="379"/>
      <c r="BS219" s="379"/>
      <c r="BT219" s="379"/>
      <c r="BU219" s="379"/>
      <c r="BV219" s="379"/>
      <c r="BW219" s="379"/>
      <c r="BX219" s="379"/>
      <c r="BY219" s="379"/>
      <c r="BZ219" s="379"/>
      <c r="CA219" s="379"/>
      <c r="CB219" s="379"/>
      <c r="CC219" s="379"/>
      <c r="CD219" s="379"/>
      <c r="CE219" s="379"/>
      <c r="CF219" s="379"/>
      <c r="CG219" s="379"/>
      <c r="CH219" s="379"/>
      <c r="CI219" s="379"/>
      <c r="CJ219" s="379"/>
      <c r="CK219" s="379"/>
      <c r="CL219" s="379"/>
      <c r="CM219" s="379"/>
      <c r="CN219" s="379"/>
      <c r="CO219" s="379"/>
      <c r="CP219" s="379"/>
      <c r="CQ219" s="379"/>
      <c r="CR219" s="379"/>
      <c r="CS219" s="379"/>
      <c r="CT219" s="379"/>
      <c r="CU219" s="379"/>
      <c r="CV219" s="379"/>
      <c r="CW219" s="379"/>
      <c r="CX219" s="379"/>
      <c r="CY219" s="379"/>
      <c r="CZ219" s="379"/>
      <c r="DA219" s="379"/>
      <c r="DB219" s="379"/>
      <c r="DC219" s="379"/>
      <c r="DD219" s="379"/>
      <c r="DE219" s="379"/>
      <c r="DF219" s="379"/>
      <c r="DG219" s="379"/>
      <c r="DH219" s="379"/>
      <c r="DI219" s="379"/>
      <c r="DJ219" s="379"/>
      <c r="DK219" s="379"/>
      <c r="DL219" s="379"/>
      <c r="DM219" s="379"/>
      <c r="DN219" s="379"/>
      <c r="DO219" s="379"/>
      <c r="DP219" s="379"/>
      <c r="DQ219" s="379"/>
      <c r="DR219" s="379"/>
      <c r="DS219" s="379"/>
      <c r="DT219" s="379"/>
      <c r="DU219" s="379"/>
      <c r="DV219" s="379"/>
      <c r="DW219" s="379"/>
      <c r="DX219" s="379"/>
      <c r="DY219" s="379"/>
      <c r="DZ219" s="379"/>
      <c r="EA219" s="379"/>
      <c r="EB219" s="379"/>
      <c r="EC219" s="379"/>
      <c r="ED219" s="379"/>
      <c r="EE219" s="379"/>
      <c r="EF219" s="379"/>
      <c r="EG219" s="379"/>
      <c r="EH219" s="379"/>
      <c r="EI219" s="379"/>
      <c r="EJ219" s="379"/>
      <c r="EK219" s="379"/>
      <c r="EL219" s="379"/>
      <c r="EM219" s="379"/>
      <c r="EN219" s="379"/>
      <c r="EO219" s="379"/>
      <c r="EP219" s="379"/>
      <c r="EQ219" s="379"/>
      <c r="ER219" s="379"/>
      <c r="ES219" s="379"/>
      <c r="ET219" s="379"/>
      <c r="EU219" s="379"/>
      <c r="EV219" s="379"/>
      <c r="EW219" s="379"/>
      <c r="EX219" s="379"/>
      <c r="EY219" s="379"/>
      <c r="EZ219" s="379"/>
      <c r="FA219" s="379"/>
      <c r="FB219" s="379"/>
      <c r="FC219" s="379"/>
      <c r="FD219" s="379"/>
      <c r="FE219" s="379"/>
      <c r="FF219" s="379"/>
      <c r="FG219" s="379"/>
      <c r="FH219" s="379"/>
      <c r="FI219" s="379"/>
      <c r="FJ219" s="379"/>
      <c r="FK219" s="379"/>
      <c r="FL219" s="379"/>
      <c r="FM219" s="379"/>
      <c r="FN219" s="379"/>
      <c r="FO219" s="379"/>
      <c r="FP219" s="379"/>
      <c r="FQ219" s="379"/>
      <c r="FR219" s="379"/>
      <c r="FS219" s="379"/>
      <c r="FT219" s="379"/>
      <c r="FU219" s="379"/>
      <c r="FV219" s="379"/>
      <c r="FW219" s="379"/>
      <c r="FX219" s="379"/>
      <c r="FY219" s="379"/>
      <c r="FZ219" s="379"/>
      <c r="GA219" s="379"/>
      <c r="GB219" s="379"/>
      <c r="GC219" s="379"/>
      <c r="GD219" s="379"/>
      <c r="GE219" s="379"/>
      <c r="GF219" s="379"/>
      <c r="GG219" s="379"/>
      <c r="GH219" s="379"/>
      <c r="GI219" s="379"/>
      <c r="GJ219" s="379"/>
      <c r="GK219" s="379"/>
      <c r="GL219" s="379"/>
      <c r="GM219" s="379"/>
      <c r="GN219" s="379"/>
      <c r="GO219" s="379"/>
      <c r="GP219" s="379"/>
      <c r="GQ219" s="379"/>
      <c r="GR219" s="379"/>
      <c r="GS219" s="379"/>
      <c r="GT219" s="379"/>
      <c r="GU219" s="379"/>
      <c r="GV219" s="379"/>
      <c r="GW219" s="379"/>
      <c r="GX219" s="379"/>
      <c r="GY219" s="379"/>
      <c r="GZ219" s="379"/>
      <c r="HA219" s="379"/>
      <c r="HB219" s="379"/>
      <c r="HC219" s="379"/>
      <c r="HD219" s="379"/>
      <c r="HE219" s="379"/>
      <c r="HF219" s="379"/>
      <c r="HG219" s="379"/>
      <c r="HH219" s="379"/>
      <c r="HI219" s="379"/>
      <c r="HJ219" s="379"/>
      <c r="HK219" s="379"/>
      <c r="HL219" s="379"/>
      <c r="HM219" s="379"/>
      <c r="HN219" s="379"/>
      <c r="HO219" s="379"/>
      <c r="HP219" s="379"/>
      <c r="HQ219" s="379"/>
      <c r="HR219" s="379"/>
      <c r="HS219" s="379"/>
      <c r="HT219" s="379"/>
      <c r="HU219" s="379"/>
      <c r="HV219" s="379"/>
      <c r="HW219" s="379"/>
      <c r="HX219" s="379"/>
      <c r="HY219" s="379"/>
      <c r="HZ219" s="379"/>
      <c r="IA219" s="379"/>
      <c r="IB219" s="379"/>
      <c r="IC219" s="379"/>
      <c r="ID219" s="379"/>
      <c r="IE219" s="379"/>
      <c r="IF219" s="379"/>
      <c r="IG219" s="379"/>
      <c r="IH219" s="379"/>
      <c r="II219" s="379"/>
      <c r="IJ219" s="379"/>
      <c r="IK219" s="379"/>
      <c r="IL219" s="379"/>
      <c r="IM219" s="379"/>
      <c r="IN219" s="379"/>
      <c r="IO219" s="379"/>
      <c r="IP219" s="379"/>
      <c r="IQ219" s="379"/>
      <c r="IR219" s="379"/>
      <c r="IS219" s="379"/>
      <c r="IT219" s="379"/>
      <c r="IU219" s="379"/>
    </row>
    <row r="220" spans="1:255">
      <c r="Q220" s="107"/>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1590" priority="2925" stopIfTrue="1" operator="equal">
      <formula>"NR"</formula>
    </cfRule>
    <cfRule type="cellIs" dxfId="11589" priority="2926" stopIfTrue="1" operator="equal">
      <formula>"U"</formula>
    </cfRule>
    <cfRule type="cellIs" dxfId="11588" priority="2927" stopIfTrue="1" operator="equal">
      <formula>"S"</formula>
    </cfRule>
  </conditionalFormatting>
  <conditionalFormatting sqref="R4">
    <cfRule type="cellIs" dxfId="11587" priority="697" stopIfTrue="1" operator="equal">
      <formula>"NR"</formula>
    </cfRule>
    <cfRule type="cellIs" dxfId="11586" priority="698" stopIfTrue="1" operator="equal">
      <formula>"U"</formula>
    </cfRule>
    <cfRule type="cellIs" dxfId="11585" priority="699" stopIfTrue="1" operator="equal">
      <formula>"S"</formula>
    </cfRule>
  </conditionalFormatting>
  <conditionalFormatting sqref="R41">
    <cfRule type="cellIs" dxfId="11584" priority="694" stopIfTrue="1" operator="equal">
      <formula>"NR"</formula>
    </cfRule>
    <cfRule type="cellIs" dxfId="11583" priority="695" stopIfTrue="1" operator="equal">
      <formula>"U"</formula>
    </cfRule>
    <cfRule type="cellIs" dxfId="11582" priority="696" stopIfTrue="1" operator="equal">
      <formula>"S"</formula>
    </cfRule>
  </conditionalFormatting>
  <conditionalFormatting sqref="R66">
    <cfRule type="cellIs" dxfId="11581" priority="691" stopIfTrue="1" operator="equal">
      <formula>"NR"</formula>
    </cfRule>
    <cfRule type="cellIs" dxfId="11580" priority="692" stopIfTrue="1" operator="equal">
      <formula>"U"</formula>
    </cfRule>
    <cfRule type="cellIs" dxfId="11579" priority="693" stopIfTrue="1" operator="equal">
      <formula>"S"</formula>
    </cfRule>
  </conditionalFormatting>
  <conditionalFormatting sqref="R91">
    <cfRule type="cellIs" dxfId="11578" priority="688" stopIfTrue="1" operator="equal">
      <formula>"NR"</formula>
    </cfRule>
    <cfRule type="cellIs" dxfId="11577" priority="689" stopIfTrue="1" operator="equal">
      <formula>"U"</formula>
    </cfRule>
    <cfRule type="cellIs" dxfId="11576" priority="690" stopIfTrue="1" operator="equal">
      <formula>"S"</formula>
    </cfRule>
  </conditionalFormatting>
  <conditionalFormatting sqref="R197">
    <cfRule type="cellIs" dxfId="11575" priority="685" stopIfTrue="1" operator="equal">
      <formula>"NR"</formula>
    </cfRule>
    <cfRule type="cellIs" dxfId="11574" priority="686" stopIfTrue="1" operator="equal">
      <formula>"U"</formula>
    </cfRule>
    <cfRule type="cellIs" dxfId="11573" priority="687" stopIfTrue="1" operator="equal">
      <formula>"S"</formula>
    </cfRule>
  </conditionalFormatting>
  <conditionalFormatting sqref="R5">
    <cfRule type="expression" dxfId="11572" priority="679" stopIfTrue="1">
      <formula>OR($R5="FI",$R5="Green",$R5="High")</formula>
    </cfRule>
    <cfRule type="expression" dxfId="11571" priority="680" stopIfTrue="1">
      <formula>OR($R5="NI",$R5="Red",$R5="Low")</formula>
    </cfRule>
    <cfRule type="cellIs" dxfId="11570" priority="681" stopIfTrue="1" operator="equal">
      <formula>"PI"</formula>
    </cfRule>
    <cfRule type="expression" dxfId="11569" priority="682" stopIfTrue="1">
      <formula>OR($R5="LI",$R5="Yellow",$R5="Medium")</formula>
    </cfRule>
    <cfRule type="expression" dxfId="11568" priority="683" stopIfTrue="1">
      <formula>OR($R5="NY",$R5="Not Yet")</formula>
    </cfRule>
    <cfRule type="cellIs" dxfId="11567" priority="684" stopIfTrue="1" operator="equal">
      <formula>"Out of Scope"</formula>
    </cfRule>
  </conditionalFormatting>
  <conditionalFormatting sqref="R17">
    <cfRule type="expression" dxfId="11566" priority="673" stopIfTrue="1">
      <formula>OR($R17="FI",$R17="Green",$R17="High")</formula>
    </cfRule>
    <cfRule type="expression" dxfId="11565" priority="674" stopIfTrue="1">
      <formula>OR($R17="NI",$R17="Red",$R17="Low")</formula>
    </cfRule>
    <cfRule type="cellIs" dxfId="11564" priority="675" stopIfTrue="1" operator="equal">
      <formula>"PI"</formula>
    </cfRule>
    <cfRule type="expression" dxfId="11563" priority="676" stopIfTrue="1">
      <formula>OR($R17="LI",$R17="Yellow",$R17="Medium")</formula>
    </cfRule>
    <cfRule type="expression" dxfId="11562" priority="677" stopIfTrue="1">
      <formula>OR($R17="NY",$R17="Not Yet")</formula>
    </cfRule>
    <cfRule type="cellIs" dxfId="11561" priority="678" stopIfTrue="1" operator="equal">
      <formula>"Out of Scope"</formula>
    </cfRule>
  </conditionalFormatting>
  <conditionalFormatting sqref="R29">
    <cfRule type="expression" dxfId="11560" priority="667" stopIfTrue="1">
      <formula>OR($R29="FI",$R29="Green",$R29="High")</formula>
    </cfRule>
    <cfRule type="expression" dxfId="11559" priority="668" stopIfTrue="1">
      <formula>OR($R29="NI",$R29="Red",$R29="Low")</formula>
    </cfRule>
    <cfRule type="cellIs" dxfId="11558" priority="669" stopIfTrue="1" operator="equal">
      <formula>"PI"</formula>
    </cfRule>
    <cfRule type="expression" dxfId="11557" priority="670" stopIfTrue="1">
      <formula>OR($R29="LI",$R29="Yellow",$R29="Medium")</formula>
    </cfRule>
    <cfRule type="expression" dxfId="11556" priority="671" stopIfTrue="1">
      <formula>OR($R29="NY",$R29="Not Yet")</formula>
    </cfRule>
    <cfRule type="cellIs" dxfId="11555" priority="672" stopIfTrue="1" operator="equal">
      <formula>"Out of Scope"</formula>
    </cfRule>
  </conditionalFormatting>
  <conditionalFormatting sqref="R42">
    <cfRule type="expression" dxfId="11554" priority="661" stopIfTrue="1">
      <formula>OR($R42="FI",$R42="Green",$R42="High")</formula>
    </cfRule>
    <cfRule type="expression" dxfId="11553" priority="662" stopIfTrue="1">
      <formula>OR($R42="NI",$R42="Red",$R42="Low")</formula>
    </cfRule>
    <cfRule type="cellIs" dxfId="11552" priority="663" stopIfTrue="1" operator="equal">
      <formula>"PI"</formula>
    </cfRule>
    <cfRule type="expression" dxfId="11551" priority="664" stopIfTrue="1">
      <formula>OR($R42="LI",$R42="Yellow",$R42="Medium")</formula>
    </cfRule>
    <cfRule type="expression" dxfId="11550" priority="665" stopIfTrue="1">
      <formula>OR($R42="NY",$R42="Not Yet")</formula>
    </cfRule>
    <cfRule type="cellIs" dxfId="11549" priority="666" stopIfTrue="1" operator="equal">
      <formula>"Out of Scope"</formula>
    </cfRule>
  </conditionalFormatting>
  <conditionalFormatting sqref="R54">
    <cfRule type="expression" dxfId="11548" priority="655" stopIfTrue="1">
      <formula>OR($R54="FI",$R54="Green",$R54="High")</formula>
    </cfRule>
    <cfRule type="expression" dxfId="11547" priority="656" stopIfTrue="1">
      <formula>OR($R54="NI",$R54="Red",$R54="Low")</formula>
    </cfRule>
    <cfRule type="cellIs" dxfId="11546" priority="657" stopIfTrue="1" operator="equal">
      <formula>"PI"</formula>
    </cfRule>
    <cfRule type="expression" dxfId="11545" priority="658" stopIfTrue="1">
      <formula>OR($R54="LI",$R54="Yellow",$R54="Medium")</formula>
    </cfRule>
    <cfRule type="expression" dxfId="11544" priority="659" stopIfTrue="1">
      <formula>OR($R54="NY",$R54="Not Yet")</formula>
    </cfRule>
    <cfRule type="cellIs" dxfId="11543" priority="660" stopIfTrue="1" operator="equal">
      <formula>"Out of Scope"</formula>
    </cfRule>
  </conditionalFormatting>
  <conditionalFormatting sqref="R67">
    <cfRule type="expression" dxfId="11542" priority="649" stopIfTrue="1">
      <formula>OR($R67="FI",$R67="Green",$R67="High")</formula>
    </cfRule>
    <cfRule type="expression" dxfId="11541" priority="650" stopIfTrue="1">
      <formula>OR($R67="NI",$R67="Red",$R67="Low")</formula>
    </cfRule>
    <cfRule type="cellIs" dxfId="11540" priority="651" stopIfTrue="1" operator="equal">
      <formula>"PI"</formula>
    </cfRule>
    <cfRule type="expression" dxfId="11539" priority="652" stopIfTrue="1">
      <formula>OR($R67="LI",$R67="Yellow",$R67="Medium")</formula>
    </cfRule>
    <cfRule type="expression" dxfId="11538" priority="653" stopIfTrue="1">
      <formula>OR($R67="NY",$R67="Not Yet")</formula>
    </cfRule>
    <cfRule type="cellIs" dxfId="11537" priority="654" stopIfTrue="1" operator="equal">
      <formula>"Out of Scope"</formula>
    </cfRule>
  </conditionalFormatting>
  <conditionalFormatting sqref="R79">
    <cfRule type="expression" dxfId="11536" priority="643" stopIfTrue="1">
      <formula>OR($R79="FI",$R79="Green",$R79="High")</formula>
    </cfRule>
    <cfRule type="expression" dxfId="11535" priority="644" stopIfTrue="1">
      <formula>OR($R79="NI",$R79="Red",$R79="Low")</formula>
    </cfRule>
    <cfRule type="cellIs" dxfId="11534" priority="645" stopIfTrue="1" operator="equal">
      <formula>"PI"</formula>
    </cfRule>
    <cfRule type="expression" dxfId="11533" priority="646" stopIfTrue="1">
      <formula>OR($R79="LI",$R79="Yellow",$R79="Medium")</formula>
    </cfRule>
    <cfRule type="expression" dxfId="11532" priority="647" stopIfTrue="1">
      <formula>OR($R79="NY",$R79="Not Yet")</formula>
    </cfRule>
    <cfRule type="cellIs" dxfId="11531" priority="648" stopIfTrue="1" operator="equal">
      <formula>"Out of Scope"</formula>
    </cfRule>
  </conditionalFormatting>
  <conditionalFormatting sqref="R92">
    <cfRule type="expression" dxfId="11530" priority="637" stopIfTrue="1">
      <formula>OR($R92="FI",$R92="Green",$R92="High")</formula>
    </cfRule>
    <cfRule type="expression" dxfId="11529" priority="638" stopIfTrue="1">
      <formula>OR($R92="NI",$R92="Red",$R92="Low")</formula>
    </cfRule>
    <cfRule type="cellIs" dxfId="11528" priority="639" stopIfTrue="1" operator="equal">
      <formula>"PI"</formula>
    </cfRule>
    <cfRule type="expression" dxfId="11527" priority="640" stopIfTrue="1">
      <formula>OR($R92="LI",$R92="Yellow",$R92="Medium")</formula>
    </cfRule>
    <cfRule type="expression" dxfId="11526" priority="641" stopIfTrue="1">
      <formula>OR($R92="NY",$R92="Not Yet")</formula>
    </cfRule>
    <cfRule type="cellIs" dxfId="11525" priority="642" stopIfTrue="1" operator="equal">
      <formula>"Out of Scope"</formula>
    </cfRule>
  </conditionalFormatting>
  <conditionalFormatting sqref="R103">
    <cfRule type="expression" dxfId="11524" priority="631" stopIfTrue="1">
      <formula>OR($R103="FI",$R103="Green",$R103="High")</formula>
    </cfRule>
    <cfRule type="expression" dxfId="11523" priority="632" stopIfTrue="1">
      <formula>OR($R103="NI",$R103="Red",$R103="Low")</formula>
    </cfRule>
    <cfRule type="cellIs" dxfId="11522" priority="633" stopIfTrue="1" operator="equal">
      <formula>"PI"</formula>
    </cfRule>
    <cfRule type="expression" dxfId="11521" priority="634" stopIfTrue="1">
      <formula>OR($R103="LI",$R103="Yellow",$R103="Medium")</formula>
    </cfRule>
    <cfRule type="expression" dxfId="11520" priority="635" stopIfTrue="1">
      <formula>OR($R103="NY",$R103="Not Yet")</formula>
    </cfRule>
    <cfRule type="cellIs" dxfId="11519" priority="636" stopIfTrue="1" operator="equal">
      <formula>"Out of Scope"</formula>
    </cfRule>
  </conditionalFormatting>
  <conditionalFormatting sqref="R114">
    <cfRule type="expression" dxfId="11518" priority="625" stopIfTrue="1">
      <formula>OR($R114="FI",$R114="Green",$R114="High")</formula>
    </cfRule>
    <cfRule type="expression" dxfId="11517" priority="626" stopIfTrue="1">
      <formula>OR($R114="NI",$R114="Red",$R114="Low")</formula>
    </cfRule>
    <cfRule type="cellIs" dxfId="11516" priority="627" stopIfTrue="1" operator="equal">
      <formula>"PI"</formula>
    </cfRule>
    <cfRule type="expression" dxfId="11515" priority="628" stopIfTrue="1">
      <formula>OR($R114="LI",$R114="Yellow",$R114="Medium")</formula>
    </cfRule>
    <cfRule type="expression" dxfId="11514" priority="629" stopIfTrue="1">
      <formula>OR($R114="NY",$R114="Not Yet")</formula>
    </cfRule>
    <cfRule type="cellIs" dxfId="11513" priority="630" stopIfTrue="1" operator="equal">
      <formula>"Out of Scope"</formula>
    </cfRule>
  </conditionalFormatting>
  <conditionalFormatting sqref="R124">
    <cfRule type="expression" dxfId="11512" priority="619" stopIfTrue="1">
      <formula>OR($R124="FI",$R124="Green",$R124="High")</formula>
    </cfRule>
    <cfRule type="expression" dxfId="11511" priority="620" stopIfTrue="1">
      <formula>OR($R124="NI",$R124="Red",$R124="Low")</formula>
    </cfRule>
    <cfRule type="cellIs" dxfId="11510" priority="621" stopIfTrue="1" operator="equal">
      <formula>"PI"</formula>
    </cfRule>
    <cfRule type="expression" dxfId="11509" priority="622" stopIfTrue="1">
      <formula>OR($R124="LI",$R124="Yellow",$R124="Medium")</formula>
    </cfRule>
    <cfRule type="expression" dxfId="11508" priority="623" stopIfTrue="1">
      <formula>OR($R124="NY",$R124="Not Yet")</formula>
    </cfRule>
    <cfRule type="cellIs" dxfId="11507" priority="624" stopIfTrue="1" operator="equal">
      <formula>"Out of Scope"</formula>
    </cfRule>
  </conditionalFormatting>
  <conditionalFormatting sqref="R135">
    <cfRule type="expression" dxfId="11506" priority="613" stopIfTrue="1">
      <formula>OR($R135="FI",$R135="Green",$R135="High")</formula>
    </cfRule>
    <cfRule type="expression" dxfId="11505" priority="614" stopIfTrue="1">
      <formula>OR($R135="NI",$R135="Red",$R135="Low")</formula>
    </cfRule>
    <cfRule type="cellIs" dxfId="11504" priority="615" stopIfTrue="1" operator="equal">
      <formula>"PI"</formula>
    </cfRule>
    <cfRule type="expression" dxfId="11503" priority="616" stopIfTrue="1">
      <formula>OR($R135="LI",$R135="Yellow",$R135="Medium")</formula>
    </cfRule>
    <cfRule type="expression" dxfId="11502" priority="617" stopIfTrue="1">
      <formula>OR($R135="NY",$R135="Not Yet")</formula>
    </cfRule>
    <cfRule type="cellIs" dxfId="11501" priority="618" stopIfTrue="1" operator="equal">
      <formula>"Out of Scope"</formula>
    </cfRule>
  </conditionalFormatting>
  <conditionalFormatting sqref="R145">
    <cfRule type="expression" dxfId="11500" priority="607" stopIfTrue="1">
      <formula>OR($R145="FI",$R145="Green",$R145="High")</formula>
    </cfRule>
    <cfRule type="expression" dxfId="11499" priority="608" stopIfTrue="1">
      <formula>OR($R145="NI",$R145="Red",$R145="Low")</formula>
    </cfRule>
    <cfRule type="cellIs" dxfId="11498" priority="609" stopIfTrue="1" operator="equal">
      <formula>"PI"</formula>
    </cfRule>
    <cfRule type="expression" dxfId="11497" priority="610" stopIfTrue="1">
      <formula>OR($R145="LI",$R145="Yellow",$R145="Medium")</formula>
    </cfRule>
    <cfRule type="expression" dxfId="11496" priority="611" stopIfTrue="1">
      <formula>OR($R145="NY",$R145="Not Yet")</formula>
    </cfRule>
    <cfRule type="cellIs" dxfId="11495" priority="612" stopIfTrue="1" operator="equal">
      <formula>"Out of Scope"</formula>
    </cfRule>
  </conditionalFormatting>
  <conditionalFormatting sqref="R155">
    <cfRule type="expression" dxfId="11494" priority="601" stopIfTrue="1">
      <formula>OR($R155="FI",$R155="Green",$R155="High")</formula>
    </cfRule>
    <cfRule type="expression" dxfId="11493" priority="602" stopIfTrue="1">
      <formula>OR($R155="NI",$R155="Red",$R155="Low")</formula>
    </cfRule>
    <cfRule type="cellIs" dxfId="11492" priority="603" stopIfTrue="1" operator="equal">
      <formula>"PI"</formula>
    </cfRule>
    <cfRule type="expression" dxfId="11491" priority="604" stopIfTrue="1">
      <formula>OR($R155="LI",$R155="Yellow",$R155="Medium")</formula>
    </cfRule>
    <cfRule type="expression" dxfId="11490" priority="605" stopIfTrue="1">
      <formula>OR($R155="NY",$R155="Not Yet")</formula>
    </cfRule>
    <cfRule type="cellIs" dxfId="11489" priority="606" stopIfTrue="1" operator="equal">
      <formula>"Out of Scope"</formula>
    </cfRule>
  </conditionalFormatting>
  <conditionalFormatting sqref="R166">
    <cfRule type="expression" dxfId="11488" priority="595" stopIfTrue="1">
      <formula>OR($R166="FI",$R166="Green",$R166="High")</formula>
    </cfRule>
    <cfRule type="expression" dxfId="11487" priority="596" stopIfTrue="1">
      <formula>OR($R166="NI",$R166="Red",$R166="Low")</formula>
    </cfRule>
    <cfRule type="cellIs" dxfId="11486" priority="597" stopIfTrue="1" operator="equal">
      <formula>"PI"</formula>
    </cfRule>
    <cfRule type="expression" dxfId="11485" priority="598" stopIfTrue="1">
      <formula>OR($R166="LI",$R166="Yellow",$R166="Medium")</formula>
    </cfRule>
    <cfRule type="expression" dxfId="11484" priority="599" stopIfTrue="1">
      <formula>OR($R166="NY",$R166="Not Yet")</formula>
    </cfRule>
    <cfRule type="cellIs" dxfId="11483" priority="600" stopIfTrue="1" operator="equal">
      <formula>"Out of Scope"</formula>
    </cfRule>
  </conditionalFormatting>
  <conditionalFormatting sqref="R177">
    <cfRule type="expression" dxfId="11482" priority="589" stopIfTrue="1">
      <formula>OR($R177="FI",$R177="Green",$R177="High")</formula>
    </cfRule>
    <cfRule type="expression" dxfId="11481" priority="590" stopIfTrue="1">
      <formula>OR($R177="NI",$R177="Red",$R177="Low")</formula>
    </cfRule>
    <cfRule type="cellIs" dxfId="11480" priority="591" stopIfTrue="1" operator="equal">
      <formula>"PI"</formula>
    </cfRule>
    <cfRule type="expression" dxfId="11479" priority="592" stopIfTrue="1">
      <formula>OR($R177="LI",$R177="Yellow",$R177="Medium")</formula>
    </cfRule>
    <cfRule type="expression" dxfId="11478" priority="593" stopIfTrue="1">
      <formula>OR($R177="NY",$R177="Not Yet")</formula>
    </cfRule>
    <cfRule type="cellIs" dxfId="11477" priority="594" stopIfTrue="1" operator="equal">
      <formula>"Out of Scope"</formula>
    </cfRule>
  </conditionalFormatting>
  <conditionalFormatting sqref="R187">
    <cfRule type="expression" dxfId="11476" priority="583" stopIfTrue="1">
      <formula>OR($R187="FI",$R187="Green",$R187="High")</formula>
    </cfRule>
    <cfRule type="expression" dxfId="11475" priority="584" stopIfTrue="1">
      <formula>OR($R187="NI",$R187="Red",$R187="Low")</formula>
    </cfRule>
    <cfRule type="cellIs" dxfId="11474" priority="585" stopIfTrue="1" operator="equal">
      <formula>"PI"</formula>
    </cfRule>
    <cfRule type="expression" dxfId="11473" priority="586" stopIfTrue="1">
      <formula>OR($R187="LI",$R187="Yellow",$R187="Medium")</formula>
    </cfRule>
    <cfRule type="expression" dxfId="11472" priority="587" stopIfTrue="1">
      <formula>OR($R187="NY",$R187="Not Yet")</formula>
    </cfRule>
    <cfRule type="cellIs" dxfId="11471" priority="588" stopIfTrue="1" operator="equal">
      <formula>"Out of Scope"</formula>
    </cfRule>
  </conditionalFormatting>
  <conditionalFormatting sqref="R198">
    <cfRule type="expression" dxfId="11470" priority="577" stopIfTrue="1">
      <formula>OR($R198="FI",$R198="Green",$R198="High")</formula>
    </cfRule>
    <cfRule type="expression" dxfId="11469" priority="578" stopIfTrue="1">
      <formula>OR($R198="NI",$R198="Red",$R198="Low")</formula>
    </cfRule>
    <cfRule type="cellIs" dxfId="11468" priority="579" stopIfTrue="1" operator="equal">
      <formula>"PI"</formula>
    </cfRule>
    <cfRule type="expression" dxfId="11467" priority="580" stopIfTrue="1">
      <formula>OR($R198="LI",$R198="Yellow",$R198="Medium")</formula>
    </cfRule>
    <cfRule type="expression" dxfId="11466" priority="581" stopIfTrue="1">
      <formula>OR($R198="NY",$R198="Not Yet")</formula>
    </cfRule>
    <cfRule type="cellIs" dxfId="11465" priority="582" stopIfTrue="1" operator="equal">
      <formula>"Out of Scope"</formula>
    </cfRule>
  </conditionalFormatting>
  <conditionalFormatting sqref="R209">
    <cfRule type="expression" dxfId="11464" priority="571" stopIfTrue="1">
      <formula>OR($R209="FI",$R209="Green",$R209="High")</formula>
    </cfRule>
    <cfRule type="expression" dxfId="11463" priority="572" stopIfTrue="1">
      <formula>OR($R209="NI",$R209="Red",$R209="Low")</formula>
    </cfRule>
    <cfRule type="cellIs" dxfId="11462" priority="573" stopIfTrue="1" operator="equal">
      <formula>"PI"</formula>
    </cfRule>
    <cfRule type="expression" dxfId="11461" priority="574" stopIfTrue="1">
      <formula>OR($R209="LI",$R209="Yellow",$R209="Medium")</formula>
    </cfRule>
    <cfRule type="expression" dxfId="11460" priority="575" stopIfTrue="1">
      <formula>OR($R209="NY",$R209="Not Yet")</formula>
    </cfRule>
    <cfRule type="cellIs" dxfId="11459" priority="576" stopIfTrue="1" operator="equal">
      <formula>"Out of Scope"</formula>
    </cfRule>
  </conditionalFormatting>
  <conditionalFormatting sqref="H16:L16">
    <cfRule type="expression" dxfId="11458" priority="565" stopIfTrue="1">
      <formula>OR(H16="FI",H16="Green",H16="High")</formula>
    </cfRule>
    <cfRule type="expression" dxfId="11457" priority="566" stopIfTrue="1">
      <formula>OR(H16="NI",H16="Red",H16="Low")</formula>
    </cfRule>
    <cfRule type="cellIs" dxfId="11456" priority="567" stopIfTrue="1" operator="equal">
      <formula>"PI"</formula>
    </cfRule>
    <cfRule type="expression" dxfId="11455" priority="568" stopIfTrue="1">
      <formula>OR(H16="LI",H16="Yellow",H16="Medium")</formula>
    </cfRule>
    <cfRule type="expression" dxfId="11454" priority="569" stopIfTrue="1">
      <formula>OR(H16="NY",H16="Not Yet")</formula>
    </cfRule>
    <cfRule type="cellIs" dxfId="11453" priority="570" stopIfTrue="1" operator="equal">
      <formula>"Out of Scope"</formula>
    </cfRule>
  </conditionalFormatting>
  <conditionalFormatting sqref="I16">
    <cfRule type="expression" dxfId="11452" priority="559" stopIfTrue="1">
      <formula>OR($R16="FI",$R16="Green",$R16="High")</formula>
    </cfRule>
    <cfRule type="expression" dxfId="11451" priority="560" stopIfTrue="1">
      <formula>OR($R16="NI",$R16="Red",$R16="Low")</formula>
    </cfRule>
    <cfRule type="cellIs" dxfId="11450" priority="561" stopIfTrue="1" operator="equal">
      <formula>"PI"</formula>
    </cfRule>
    <cfRule type="expression" dxfId="11449" priority="562" stopIfTrue="1">
      <formula>OR($R16="LI",$R16="Yellow",$R16="Medium")</formula>
    </cfRule>
    <cfRule type="expression" dxfId="11448" priority="563" stopIfTrue="1">
      <formula>OR($R16="NY",$R16="Not Yet")</formula>
    </cfRule>
    <cfRule type="cellIs" dxfId="11447" priority="564" stopIfTrue="1" operator="equal">
      <formula>"Out of Scope"</formula>
    </cfRule>
  </conditionalFormatting>
  <conditionalFormatting sqref="J16">
    <cfRule type="expression" dxfId="11446" priority="553" stopIfTrue="1">
      <formula>OR($R16="FI",$R16="Green",$R16="High")</formula>
    </cfRule>
    <cfRule type="expression" dxfId="11445" priority="554" stopIfTrue="1">
      <formula>OR($R16="NI",$R16="Red",$R16="Low")</formula>
    </cfRule>
    <cfRule type="cellIs" dxfId="11444" priority="555" stopIfTrue="1" operator="equal">
      <formula>"PI"</formula>
    </cfRule>
    <cfRule type="expression" dxfId="11443" priority="556" stopIfTrue="1">
      <formula>OR($R16="LI",$R16="Yellow",$R16="Medium")</formula>
    </cfRule>
    <cfRule type="expression" dxfId="11442" priority="557" stopIfTrue="1">
      <formula>OR($R16="NY",$R16="Not Yet")</formula>
    </cfRule>
    <cfRule type="cellIs" dxfId="11441" priority="558" stopIfTrue="1" operator="equal">
      <formula>"Out of Scope"</formula>
    </cfRule>
  </conditionalFormatting>
  <conditionalFormatting sqref="K16">
    <cfRule type="expression" dxfId="11440" priority="547" stopIfTrue="1">
      <formula>OR($R16="FI",$R16="Green",$R16="High")</formula>
    </cfRule>
    <cfRule type="expression" dxfId="11439" priority="548" stopIfTrue="1">
      <formula>OR($R16="NI",$R16="Red",$R16="Low")</formula>
    </cfRule>
    <cfRule type="cellIs" dxfId="11438" priority="549" stopIfTrue="1" operator="equal">
      <formula>"PI"</formula>
    </cfRule>
    <cfRule type="expression" dxfId="11437" priority="550" stopIfTrue="1">
      <formula>OR($R16="LI",$R16="Yellow",$R16="Medium")</formula>
    </cfRule>
    <cfRule type="expression" dxfId="11436" priority="551" stopIfTrue="1">
      <formula>OR($R16="NY",$R16="Not Yet")</formula>
    </cfRule>
    <cfRule type="cellIs" dxfId="11435" priority="552" stopIfTrue="1" operator="equal">
      <formula>"Out of Scope"</formula>
    </cfRule>
  </conditionalFormatting>
  <conditionalFormatting sqref="L16">
    <cfRule type="expression" dxfId="11434" priority="541" stopIfTrue="1">
      <formula>OR($R16="FI",$R16="Green",$R16="High")</formula>
    </cfRule>
    <cfRule type="expression" dxfId="11433" priority="542" stopIfTrue="1">
      <formula>OR($R16="NI",$R16="Red",$R16="Low")</formula>
    </cfRule>
    <cfRule type="cellIs" dxfId="11432" priority="543" stopIfTrue="1" operator="equal">
      <formula>"PI"</formula>
    </cfRule>
    <cfRule type="expression" dxfId="11431" priority="544" stopIfTrue="1">
      <formula>OR($R16="LI",$R16="Yellow",$R16="Medium")</formula>
    </cfRule>
    <cfRule type="expression" dxfId="11430" priority="545" stopIfTrue="1">
      <formula>OR($R16="NY",$R16="Not Yet")</formula>
    </cfRule>
    <cfRule type="cellIs" dxfId="11429" priority="546" stopIfTrue="1" operator="equal">
      <formula>"Out of Scope"</formula>
    </cfRule>
  </conditionalFormatting>
  <conditionalFormatting sqref="H28:L28">
    <cfRule type="expression" dxfId="11428" priority="535" stopIfTrue="1">
      <formula>OR(H28="FI",H28="Green",H28="High")</formula>
    </cfRule>
    <cfRule type="expression" dxfId="11427" priority="536" stopIfTrue="1">
      <formula>OR(H28="NI",H28="Red",H28="Low")</formula>
    </cfRule>
    <cfRule type="cellIs" dxfId="11426" priority="537" stopIfTrue="1" operator="equal">
      <formula>"PI"</formula>
    </cfRule>
    <cfRule type="expression" dxfId="11425" priority="538" stopIfTrue="1">
      <formula>OR(H28="LI",H28="Yellow",H28="Medium")</formula>
    </cfRule>
    <cfRule type="expression" dxfId="11424" priority="539" stopIfTrue="1">
      <formula>OR(H28="NY",H28="Not Yet")</formula>
    </cfRule>
    <cfRule type="cellIs" dxfId="11423" priority="540" stopIfTrue="1" operator="equal">
      <formula>"Out of Scope"</formula>
    </cfRule>
  </conditionalFormatting>
  <conditionalFormatting sqref="I28">
    <cfRule type="expression" dxfId="11422" priority="529" stopIfTrue="1">
      <formula>OR($R28="FI",$R28="Green",$R28="High")</formula>
    </cfRule>
    <cfRule type="expression" dxfId="11421" priority="530" stopIfTrue="1">
      <formula>OR($R28="NI",$R28="Red",$R28="Low")</formula>
    </cfRule>
    <cfRule type="cellIs" dxfId="11420" priority="531" stopIfTrue="1" operator="equal">
      <formula>"PI"</formula>
    </cfRule>
    <cfRule type="expression" dxfId="11419" priority="532" stopIfTrue="1">
      <formula>OR($R28="LI",$R28="Yellow",$R28="Medium")</formula>
    </cfRule>
    <cfRule type="expression" dxfId="11418" priority="533" stopIfTrue="1">
      <formula>OR($R28="NY",$R28="Not Yet")</formula>
    </cfRule>
    <cfRule type="cellIs" dxfId="11417" priority="534" stopIfTrue="1" operator="equal">
      <formula>"Out of Scope"</formula>
    </cfRule>
  </conditionalFormatting>
  <conditionalFormatting sqref="J28">
    <cfRule type="expression" dxfId="11416" priority="523" stopIfTrue="1">
      <formula>OR($R28="FI",$R28="Green",$R28="High")</formula>
    </cfRule>
    <cfRule type="expression" dxfId="11415" priority="524" stopIfTrue="1">
      <formula>OR($R28="NI",$R28="Red",$R28="Low")</formula>
    </cfRule>
    <cfRule type="cellIs" dxfId="11414" priority="525" stopIfTrue="1" operator="equal">
      <formula>"PI"</formula>
    </cfRule>
    <cfRule type="expression" dxfId="11413" priority="526" stopIfTrue="1">
      <formula>OR($R28="LI",$R28="Yellow",$R28="Medium")</formula>
    </cfRule>
    <cfRule type="expression" dxfId="11412" priority="527" stopIfTrue="1">
      <formula>OR($R28="NY",$R28="Not Yet")</formula>
    </cfRule>
    <cfRule type="cellIs" dxfId="11411" priority="528" stopIfTrue="1" operator="equal">
      <formula>"Out of Scope"</formula>
    </cfRule>
  </conditionalFormatting>
  <conditionalFormatting sqref="K28">
    <cfRule type="expression" dxfId="11410" priority="517" stopIfTrue="1">
      <formula>OR($R28="FI",$R28="Green",$R28="High")</formula>
    </cfRule>
    <cfRule type="expression" dxfId="11409" priority="518" stopIfTrue="1">
      <formula>OR($R28="NI",$R28="Red",$R28="Low")</formula>
    </cfRule>
    <cfRule type="cellIs" dxfId="11408" priority="519" stopIfTrue="1" operator="equal">
      <formula>"PI"</formula>
    </cfRule>
    <cfRule type="expression" dxfId="11407" priority="520" stopIfTrue="1">
      <formula>OR($R28="LI",$R28="Yellow",$R28="Medium")</formula>
    </cfRule>
    <cfRule type="expression" dxfId="11406" priority="521" stopIfTrue="1">
      <formula>OR($R28="NY",$R28="Not Yet")</formula>
    </cfRule>
    <cfRule type="cellIs" dxfId="11405" priority="522" stopIfTrue="1" operator="equal">
      <formula>"Out of Scope"</formula>
    </cfRule>
  </conditionalFormatting>
  <conditionalFormatting sqref="L28">
    <cfRule type="expression" dxfId="11404" priority="511" stopIfTrue="1">
      <formula>OR($R28="FI",$R28="Green",$R28="High")</formula>
    </cfRule>
    <cfRule type="expression" dxfId="11403" priority="512" stopIfTrue="1">
      <formula>OR($R28="NI",$R28="Red",$R28="Low")</formula>
    </cfRule>
    <cfRule type="cellIs" dxfId="11402" priority="513" stopIfTrue="1" operator="equal">
      <formula>"PI"</formula>
    </cfRule>
    <cfRule type="expression" dxfId="11401" priority="514" stopIfTrue="1">
      <formula>OR($R28="LI",$R28="Yellow",$R28="Medium")</formula>
    </cfRule>
    <cfRule type="expression" dxfId="11400" priority="515" stopIfTrue="1">
      <formula>OR($R28="NY",$R28="Not Yet")</formula>
    </cfRule>
    <cfRule type="cellIs" dxfId="11399" priority="516" stopIfTrue="1" operator="equal">
      <formula>"Out of Scope"</formula>
    </cfRule>
  </conditionalFormatting>
  <conditionalFormatting sqref="H40:L40">
    <cfRule type="expression" dxfId="11398" priority="505" stopIfTrue="1">
      <formula>OR(H40="FI",H40="Green",H40="High")</formula>
    </cfRule>
    <cfRule type="expression" dxfId="11397" priority="506" stopIfTrue="1">
      <formula>OR(H40="NI",H40="Red",H40="Low")</formula>
    </cfRule>
    <cfRule type="cellIs" dxfId="11396" priority="507" stopIfTrue="1" operator="equal">
      <formula>"PI"</formula>
    </cfRule>
    <cfRule type="expression" dxfId="11395" priority="508" stopIfTrue="1">
      <formula>OR(H40="LI",H40="Yellow",H40="Medium")</formula>
    </cfRule>
    <cfRule type="expression" dxfId="11394" priority="509" stopIfTrue="1">
      <formula>OR(H40="NY",H40="Not Yet")</formula>
    </cfRule>
    <cfRule type="cellIs" dxfId="11393" priority="510" stopIfTrue="1" operator="equal">
      <formula>"Out of Scope"</formula>
    </cfRule>
  </conditionalFormatting>
  <conditionalFormatting sqref="I40">
    <cfRule type="expression" dxfId="11392" priority="499" stopIfTrue="1">
      <formula>OR($R40="FI",$R40="Green",$R40="High")</formula>
    </cfRule>
    <cfRule type="expression" dxfId="11391" priority="500" stopIfTrue="1">
      <formula>OR($R40="NI",$R40="Red",$R40="Low")</formula>
    </cfRule>
    <cfRule type="cellIs" dxfId="11390" priority="501" stopIfTrue="1" operator="equal">
      <formula>"PI"</formula>
    </cfRule>
    <cfRule type="expression" dxfId="11389" priority="502" stopIfTrue="1">
      <formula>OR($R40="LI",$R40="Yellow",$R40="Medium")</formula>
    </cfRule>
    <cfRule type="expression" dxfId="11388" priority="503" stopIfTrue="1">
      <formula>OR($R40="NY",$R40="Not Yet")</formula>
    </cfRule>
    <cfRule type="cellIs" dxfId="11387" priority="504" stopIfTrue="1" operator="equal">
      <formula>"Out of Scope"</formula>
    </cfRule>
  </conditionalFormatting>
  <conditionalFormatting sqref="J40">
    <cfRule type="expression" dxfId="11386" priority="493" stopIfTrue="1">
      <formula>OR($R40="FI",$R40="Green",$R40="High")</formula>
    </cfRule>
    <cfRule type="expression" dxfId="11385" priority="494" stopIfTrue="1">
      <formula>OR($R40="NI",$R40="Red",$R40="Low")</formula>
    </cfRule>
    <cfRule type="cellIs" dxfId="11384" priority="495" stopIfTrue="1" operator="equal">
      <formula>"PI"</formula>
    </cfRule>
    <cfRule type="expression" dxfId="11383" priority="496" stopIfTrue="1">
      <formula>OR($R40="LI",$R40="Yellow",$R40="Medium")</formula>
    </cfRule>
    <cfRule type="expression" dxfId="11382" priority="497" stopIfTrue="1">
      <formula>OR($R40="NY",$R40="Not Yet")</formula>
    </cfRule>
    <cfRule type="cellIs" dxfId="11381" priority="498" stopIfTrue="1" operator="equal">
      <formula>"Out of Scope"</formula>
    </cfRule>
  </conditionalFormatting>
  <conditionalFormatting sqref="K40">
    <cfRule type="expression" dxfId="11380" priority="487" stopIfTrue="1">
      <formula>OR($R40="FI",$R40="Green",$R40="High")</formula>
    </cfRule>
    <cfRule type="expression" dxfId="11379" priority="488" stopIfTrue="1">
      <formula>OR($R40="NI",$R40="Red",$R40="Low")</formula>
    </cfRule>
    <cfRule type="cellIs" dxfId="11378" priority="489" stopIfTrue="1" operator="equal">
      <formula>"PI"</formula>
    </cfRule>
    <cfRule type="expression" dxfId="11377" priority="490" stopIfTrue="1">
      <formula>OR($R40="LI",$R40="Yellow",$R40="Medium")</formula>
    </cfRule>
    <cfRule type="expression" dxfId="11376" priority="491" stopIfTrue="1">
      <formula>OR($R40="NY",$R40="Not Yet")</formula>
    </cfRule>
    <cfRule type="cellIs" dxfId="11375" priority="492" stopIfTrue="1" operator="equal">
      <formula>"Out of Scope"</formula>
    </cfRule>
  </conditionalFormatting>
  <conditionalFormatting sqref="L40">
    <cfRule type="expression" dxfId="11374" priority="481" stopIfTrue="1">
      <formula>OR($R40="FI",$R40="Green",$R40="High")</formula>
    </cfRule>
    <cfRule type="expression" dxfId="11373" priority="482" stopIfTrue="1">
      <formula>OR($R40="NI",$R40="Red",$R40="Low")</formula>
    </cfRule>
    <cfRule type="cellIs" dxfId="11372" priority="483" stopIfTrue="1" operator="equal">
      <formula>"PI"</formula>
    </cfRule>
    <cfRule type="expression" dxfId="11371" priority="484" stopIfTrue="1">
      <formula>OR($R40="LI",$R40="Yellow",$R40="Medium")</formula>
    </cfRule>
    <cfRule type="expression" dxfId="11370" priority="485" stopIfTrue="1">
      <formula>OR($R40="NY",$R40="Not Yet")</formula>
    </cfRule>
    <cfRule type="cellIs" dxfId="11369" priority="486" stopIfTrue="1" operator="equal">
      <formula>"Out of Scope"</formula>
    </cfRule>
  </conditionalFormatting>
  <conditionalFormatting sqref="H53:L53">
    <cfRule type="expression" dxfId="11368" priority="475" stopIfTrue="1">
      <formula>OR(H53="FI",H53="Green",H53="High")</formula>
    </cfRule>
    <cfRule type="expression" dxfId="11367" priority="476" stopIfTrue="1">
      <formula>OR(H53="NI",H53="Red",H53="Low")</formula>
    </cfRule>
    <cfRule type="cellIs" dxfId="11366" priority="477" stopIfTrue="1" operator="equal">
      <formula>"PI"</formula>
    </cfRule>
    <cfRule type="expression" dxfId="11365" priority="478" stopIfTrue="1">
      <formula>OR(H53="LI",H53="Yellow",H53="Medium")</formula>
    </cfRule>
    <cfRule type="expression" dxfId="11364" priority="479" stopIfTrue="1">
      <formula>OR(H53="NY",H53="Not Yet")</formula>
    </cfRule>
    <cfRule type="cellIs" dxfId="11363" priority="480" stopIfTrue="1" operator="equal">
      <formula>"Out of Scope"</formula>
    </cfRule>
  </conditionalFormatting>
  <conditionalFormatting sqref="I53">
    <cfRule type="expression" dxfId="11362" priority="469" stopIfTrue="1">
      <formula>OR($R53="FI",$R53="Green",$R53="High")</formula>
    </cfRule>
    <cfRule type="expression" dxfId="11361" priority="470" stopIfTrue="1">
      <formula>OR($R53="NI",$R53="Red",$R53="Low")</formula>
    </cfRule>
    <cfRule type="cellIs" dxfId="11360" priority="471" stopIfTrue="1" operator="equal">
      <formula>"PI"</formula>
    </cfRule>
    <cfRule type="expression" dxfId="11359" priority="472" stopIfTrue="1">
      <formula>OR($R53="LI",$R53="Yellow",$R53="Medium")</formula>
    </cfRule>
    <cfRule type="expression" dxfId="11358" priority="473" stopIfTrue="1">
      <formula>OR($R53="NY",$R53="Not Yet")</formula>
    </cfRule>
    <cfRule type="cellIs" dxfId="11357" priority="474" stopIfTrue="1" operator="equal">
      <formula>"Out of Scope"</formula>
    </cfRule>
  </conditionalFormatting>
  <conditionalFormatting sqref="J53">
    <cfRule type="expression" dxfId="11356" priority="463" stopIfTrue="1">
      <formula>OR($R53="FI",$R53="Green",$R53="High")</formula>
    </cfRule>
    <cfRule type="expression" dxfId="11355" priority="464" stopIfTrue="1">
      <formula>OR($R53="NI",$R53="Red",$R53="Low")</formula>
    </cfRule>
    <cfRule type="cellIs" dxfId="11354" priority="465" stopIfTrue="1" operator="equal">
      <formula>"PI"</formula>
    </cfRule>
    <cfRule type="expression" dxfId="11353" priority="466" stopIfTrue="1">
      <formula>OR($R53="LI",$R53="Yellow",$R53="Medium")</formula>
    </cfRule>
    <cfRule type="expression" dxfId="11352" priority="467" stopIfTrue="1">
      <formula>OR($R53="NY",$R53="Not Yet")</formula>
    </cfRule>
    <cfRule type="cellIs" dxfId="11351" priority="468" stopIfTrue="1" operator="equal">
      <formula>"Out of Scope"</formula>
    </cfRule>
  </conditionalFormatting>
  <conditionalFormatting sqref="K53">
    <cfRule type="expression" dxfId="11350" priority="457" stopIfTrue="1">
      <formula>OR($R53="FI",$R53="Green",$R53="High")</formula>
    </cfRule>
    <cfRule type="expression" dxfId="11349" priority="458" stopIfTrue="1">
      <formula>OR($R53="NI",$R53="Red",$R53="Low")</formula>
    </cfRule>
    <cfRule type="cellIs" dxfId="11348" priority="459" stopIfTrue="1" operator="equal">
      <formula>"PI"</formula>
    </cfRule>
    <cfRule type="expression" dxfId="11347" priority="460" stopIfTrue="1">
      <formula>OR($R53="LI",$R53="Yellow",$R53="Medium")</formula>
    </cfRule>
    <cfRule type="expression" dxfId="11346" priority="461" stopIfTrue="1">
      <formula>OR($R53="NY",$R53="Not Yet")</formula>
    </cfRule>
    <cfRule type="cellIs" dxfId="11345" priority="462" stopIfTrue="1" operator="equal">
      <formula>"Out of Scope"</formula>
    </cfRule>
  </conditionalFormatting>
  <conditionalFormatting sqref="L53">
    <cfRule type="expression" dxfId="11344" priority="451" stopIfTrue="1">
      <formula>OR($R53="FI",$R53="Green",$R53="High")</formula>
    </cfRule>
    <cfRule type="expression" dxfId="11343" priority="452" stopIfTrue="1">
      <formula>OR($R53="NI",$R53="Red",$R53="Low")</formula>
    </cfRule>
    <cfRule type="cellIs" dxfId="11342" priority="453" stopIfTrue="1" operator="equal">
      <formula>"PI"</formula>
    </cfRule>
    <cfRule type="expression" dxfId="11341" priority="454" stopIfTrue="1">
      <formula>OR($R53="LI",$R53="Yellow",$R53="Medium")</formula>
    </cfRule>
    <cfRule type="expression" dxfId="11340" priority="455" stopIfTrue="1">
      <formula>OR($R53="NY",$R53="Not Yet")</formula>
    </cfRule>
    <cfRule type="cellIs" dxfId="11339" priority="456" stopIfTrue="1" operator="equal">
      <formula>"Out of Scope"</formula>
    </cfRule>
  </conditionalFormatting>
  <conditionalFormatting sqref="H65:L65">
    <cfRule type="expression" dxfId="11338" priority="445" stopIfTrue="1">
      <formula>OR(H65="FI",H65="Green",H65="High")</formula>
    </cfRule>
    <cfRule type="expression" dxfId="11337" priority="446" stopIfTrue="1">
      <formula>OR(H65="NI",H65="Red",H65="Low")</formula>
    </cfRule>
    <cfRule type="cellIs" dxfId="11336" priority="447" stopIfTrue="1" operator="equal">
      <formula>"PI"</formula>
    </cfRule>
    <cfRule type="expression" dxfId="11335" priority="448" stopIfTrue="1">
      <formula>OR(H65="LI",H65="Yellow",H65="Medium")</formula>
    </cfRule>
    <cfRule type="expression" dxfId="11334" priority="449" stopIfTrue="1">
      <formula>OR(H65="NY",H65="Not Yet")</formula>
    </cfRule>
    <cfRule type="cellIs" dxfId="11333" priority="450" stopIfTrue="1" operator="equal">
      <formula>"Out of Scope"</formula>
    </cfRule>
  </conditionalFormatting>
  <conditionalFormatting sqref="I65">
    <cfRule type="expression" dxfId="11332" priority="439" stopIfTrue="1">
      <formula>OR($R65="FI",$R65="Green",$R65="High")</formula>
    </cfRule>
    <cfRule type="expression" dxfId="11331" priority="440" stopIfTrue="1">
      <formula>OR($R65="NI",$R65="Red",$R65="Low")</formula>
    </cfRule>
    <cfRule type="cellIs" dxfId="11330" priority="441" stopIfTrue="1" operator="equal">
      <formula>"PI"</formula>
    </cfRule>
    <cfRule type="expression" dxfId="11329" priority="442" stopIfTrue="1">
      <formula>OR($R65="LI",$R65="Yellow",$R65="Medium")</formula>
    </cfRule>
    <cfRule type="expression" dxfId="11328" priority="443" stopIfTrue="1">
      <formula>OR($R65="NY",$R65="Not Yet")</formula>
    </cfRule>
    <cfRule type="cellIs" dxfId="11327" priority="444" stopIfTrue="1" operator="equal">
      <formula>"Out of Scope"</formula>
    </cfRule>
  </conditionalFormatting>
  <conditionalFormatting sqref="J65">
    <cfRule type="expression" dxfId="11326" priority="433" stopIfTrue="1">
      <formula>OR($R65="FI",$R65="Green",$R65="High")</formula>
    </cfRule>
    <cfRule type="expression" dxfId="11325" priority="434" stopIfTrue="1">
      <formula>OR($R65="NI",$R65="Red",$R65="Low")</formula>
    </cfRule>
    <cfRule type="cellIs" dxfId="11324" priority="435" stopIfTrue="1" operator="equal">
      <formula>"PI"</formula>
    </cfRule>
    <cfRule type="expression" dxfId="11323" priority="436" stopIfTrue="1">
      <formula>OR($R65="LI",$R65="Yellow",$R65="Medium")</formula>
    </cfRule>
    <cfRule type="expression" dxfId="11322" priority="437" stopIfTrue="1">
      <formula>OR($R65="NY",$R65="Not Yet")</formula>
    </cfRule>
    <cfRule type="cellIs" dxfId="11321" priority="438" stopIfTrue="1" operator="equal">
      <formula>"Out of Scope"</formula>
    </cfRule>
  </conditionalFormatting>
  <conditionalFormatting sqref="K65">
    <cfRule type="expression" dxfId="11320" priority="427" stopIfTrue="1">
      <formula>OR($R65="FI",$R65="Green",$R65="High")</formula>
    </cfRule>
    <cfRule type="expression" dxfId="11319" priority="428" stopIfTrue="1">
      <formula>OR($R65="NI",$R65="Red",$R65="Low")</formula>
    </cfRule>
    <cfRule type="cellIs" dxfId="11318" priority="429" stopIfTrue="1" operator="equal">
      <formula>"PI"</formula>
    </cfRule>
    <cfRule type="expression" dxfId="11317" priority="430" stopIfTrue="1">
      <formula>OR($R65="LI",$R65="Yellow",$R65="Medium")</formula>
    </cfRule>
    <cfRule type="expression" dxfId="11316" priority="431" stopIfTrue="1">
      <formula>OR($R65="NY",$R65="Not Yet")</formula>
    </cfRule>
    <cfRule type="cellIs" dxfId="11315" priority="432" stopIfTrue="1" operator="equal">
      <formula>"Out of Scope"</formula>
    </cfRule>
  </conditionalFormatting>
  <conditionalFormatting sqref="L65">
    <cfRule type="expression" dxfId="11314" priority="421" stopIfTrue="1">
      <formula>OR($R65="FI",$R65="Green",$R65="High")</formula>
    </cfRule>
    <cfRule type="expression" dxfId="11313" priority="422" stopIfTrue="1">
      <formula>OR($R65="NI",$R65="Red",$R65="Low")</formula>
    </cfRule>
    <cfRule type="cellIs" dxfId="11312" priority="423" stopIfTrue="1" operator="equal">
      <formula>"PI"</formula>
    </cfRule>
    <cfRule type="expression" dxfId="11311" priority="424" stopIfTrue="1">
      <formula>OR($R65="LI",$R65="Yellow",$R65="Medium")</formula>
    </cfRule>
    <cfRule type="expression" dxfId="11310" priority="425" stopIfTrue="1">
      <formula>OR($R65="NY",$R65="Not Yet")</formula>
    </cfRule>
    <cfRule type="cellIs" dxfId="11309" priority="426" stopIfTrue="1" operator="equal">
      <formula>"Out of Scope"</formula>
    </cfRule>
  </conditionalFormatting>
  <conditionalFormatting sqref="H78:L78">
    <cfRule type="expression" dxfId="11308" priority="415" stopIfTrue="1">
      <formula>OR(H78="FI",H78="Green",H78="High")</formula>
    </cfRule>
    <cfRule type="expression" dxfId="11307" priority="416" stopIfTrue="1">
      <formula>OR(H78="NI",H78="Red",H78="Low")</formula>
    </cfRule>
    <cfRule type="cellIs" dxfId="11306" priority="417" stopIfTrue="1" operator="equal">
      <formula>"PI"</formula>
    </cfRule>
    <cfRule type="expression" dxfId="11305" priority="418" stopIfTrue="1">
      <formula>OR(H78="LI",H78="Yellow",H78="Medium")</formula>
    </cfRule>
    <cfRule type="expression" dxfId="11304" priority="419" stopIfTrue="1">
      <formula>OR(H78="NY",H78="Not Yet")</formula>
    </cfRule>
    <cfRule type="cellIs" dxfId="11303" priority="420" stopIfTrue="1" operator="equal">
      <formula>"Out of Scope"</formula>
    </cfRule>
  </conditionalFormatting>
  <conditionalFormatting sqref="I78">
    <cfRule type="expression" dxfId="11302" priority="409" stopIfTrue="1">
      <formula>OR($R78="FI",$R78="Green",$R78="High")</formula>
    </cfRule>
    <cfRule type="expression" dxfId="11301" priority="410" stopIfTrue="1">
      <formula>OR($R78="NI",$R78="Red",$R78="Low")</formula>
    </cfRule>
    <cfRule type="cellIs" dxfId="11300" priority="411" stopIfTrue="1" operator="equal">
      <formula>"PI"</formula>
    </cfRule>
    <cfRule type="expression" dxfId="11299" priority="412" stopIfTrue="1">
      <formula>OR($R78="LI",$R78="Yellow",$R78="Medium")</formula>
    </cfRule>
    <cfRule type="expression" dxfId="11298" priority="413" stopIfTrue="1">
      <formula>OR($R78="NY",$R78="Not Yet")</formula>
    </cfRule>
    <cfRule type="cellIs" dxfId="11297" priority="414" stopIfTrue="1" operator="equal">
      <formula>"Out of Scope"</formula>
    </cfRule>
  </conditionalFormatting>
  <conditionalFormatting sqref="J78">
    <cfRule type="expression" dxfId="11296" priority="403" stopIfTrue="1">
      <formula>OR($R78="FI",$R78="Green",$R78="High")</formula>
    </cfRule>
    <cfRule type="expression" dxfId="11295" priority="404" stopIfTrue="1">
      <formula>OR($R78="NI",$R78="Red",$R78="Low")</formula>
    </cfRule>
    <cfRule type="cellIs" dxfId="11294" priority="405" stopIfTrue="1" operator="equal">
      <formula>"PI"</formula>
    </cfRule>
    <cfRule type="expression" dxfId="11293" priority="406" stopIfTrue="1">
      <formula>OR($R78="LI",$R78="Yellow",$R78="Medium")</formula>
    </cfRule>
    <cfRule type="expression" dxfId="11292" priority="407" stopIfTrue="1">
      <formula>OR($R78="NY",$R78="Not Yet")</formula>
    </cfRule>
    <cfRule type="cellIs" dxfId="11291" priority="408" stopIfTrue="1" operator="equal">
      <formula>"Out of Scope"</formula>
    </cfRule>
  </conditionalFormatting>
  <conditionalFormatting sqref="K78">
    <cfRule type="expression" dxfId="11290" priority="397" stopIfTrue="1">
      <formula>OR($R78="FI",$R78="Green",$R78="High")</formula>
    </cfRule>
    <cfRule type="expression" dxfId="11289" priority="398" stopIfTrue="1">
      <formula>OR($R78="NI",$R78="Red",$R78="Low")</formula>
    </cfRule>
    <cfRule type="cellIs" dxfId="11288" priority="399" stopIfTrue="1" operator="equal">
      <formula>"PI"</formula>
    </cfRule>
    <cfRule type="expression" dxfId="11287" priority="400" stopIfTrue="1">
      <formula>OR($R78="LI",$R78="Yellow",$R78="Medium")</formula>
    </cfRule>
    <cfRule type="expression" dxfId="11286" priority="401" stopIfTrue="1">
      <formula>OR($R78="NY",$R78="Not Yet")</formula>
    </cfRule>
    <cfRule type="cellIs" dxfId="11285" priority="402" stopIfTrue="1" operator="equal">
      <formula>"Out of Scope"</formula>
    </cfRule>
  </conditionalFormatting>
  <conditionalFormatting sqref="L78">
    <cfRule type="expression" dxfId="11284" priority="391" stopIfTrue="1">
      <formula>OR($R78="FI",$R78="Green",$R78="High")</formula>
    </cfRule>
    <cfRule type="expression" dxfId="11283" priority="392" stopIfTrue="1">
      <formula>OR($R78="NI",$R78="Red",$R78="Low")</formula>
    </cfRule>
    <cfRule type="cellIs" dxfId="11282" priority="393" stopIfTrue="1" operator="equal">
      <formula>"PI"</formula>
    </cfRule>
    <cfRule type="expression" dxfId="11281" priority="394" stopIfTrue="1">
      <formula>OR($R78="LI",$R78="Yellow",$R78="Medium")</formula>
    </cfRule>
    <cfRule type="expression" dxfId="11280" priority="395" stopIfTrue="1">
      <formula>OR($R78="NY",$R78="Not Yet")</formula>
    </cfRule>
    <cfRule type="cellIs" dxfId="11279" priority="396" stopIfTrue="1" operator="equal">
      <formula>"Out of Scope"</formula>
    </cfRule>
  </conditionalFormatting>
  <conditionalFormatting sqref="H90:L90">
    <cfRule type="expression" dxfId="11278" priority="385" stopIfTrue="1">
      <formula>OR(H90="FI",H90="Green",H90="High")</formula>
    </cfRule>
    <cfRule type="expression" dxfId="11277" priority="386" stopIfTrue="1">
      <formula>OR(H90="NI",H90="Red",H90="Low")</formula>
    </cfRule>
    <cfRule type="cellIs" dxfId="11276" priority="387" stopIfTrue="1" operator="equal">
      <formula>"PI"</formula>
    </cfRule>
    <cfRule type="expression" dxfId="11275" priority="388" stopIfTrue="1">
      <formula>OR(H90="LI",H90="Yellow",H90="Medium")</formula>
    </cfRule>
    <cfRule type="expression" dxfId="11274" priority="389" stopIfTrue="1">
      <formula>OR(H90="NY",H90="Not Yet")</formula>
    </cfRule>
    <cfRule type="cellIs" dxfId="11273" priority="390" stopIfTrue="1" operator="equal">
      <formula>"Out of Scope"</formula>
    </cfRule>
  </conditionalFormatting>
  <conditionalFormatting sqref="I90">
    <cfRule type="expression" dxfId="11272" priority="379" stopIfTrue="1">
      <formula>OR($R90="FI",$R90="Green",$R90="High")</formula>
    </cfRule>
    <cfRule type="expression" dxfId="11271" priority="380" stopIfTrue="1">
      <formula>OR($R90="NI",$R90="Red",$R90="Low")</formula>
    </cfRule>
    <cfRule type="cellIs" dxfId="11270" priority="381" stopIfTrue="1" operator="equal">
      <formula>"PI"</formula>
    </cfRule>
    <cfRule type="expression" dxfId="11269" priority="382" stopIfTrue="1">
      <formula>OR($R90="LI",$R90="Yellow",$R90="Medium")</formula>
    </cfRule>
    <cfRule type="expression" dxfId="11268" priority="383" stopIfTrue="1">
      <formula>OR($R90="NY",$R90="Not Yet")</formula>
    </cfRule>
    <cfRule type="cellIs" dxfId="11267" priority="384" stopIfTrue="1" operator="equal">
      <formula>"Out of Scope"</formula>
    </cfRule>
  </conditionalFormatting>
  <conditionalFormatting sqref="J90">
    <cfRule type="expression" dxfId="11266" priority="373" stopIfTrue="1">
      <formula>OR($R90="FI",$R90="Green",$R90="High")</formula>
    </cfRule>
    <cfRule type="expression" dxfId="11265" priority="374" stopIfTrue="1">
      <formula>OR($R90="NI",$R90="Red",$R90="Low")</formula>
    </cfRule>
    <cfRule type="cellIs" dxfId="11264" priority="375" stopIfTrue="1" operator="equal">
      <formula>"PI"</formula>
    </cfRule>
    <cfRule type="expression" dxfId="11263" priority="376" stopIfTrue="1">
      <formula>OR($R90="LI",$R90="Yellow",$R90="Medium")</formula>
    </cfRule>
    <cfRule type="expression" dxfId="11262" priority="377" stopIfTrue="1">
      <formula>OR($R90="NY",$R90="Not Yet")</formula>
    </cfRule>
    <cfRule type="cellIs" dxfId="11261" priority="378" stopIfTrue="1" operator="equal">
      <formula>"Out of Scope"</formula>
    </cfRule>
  </conditionalFormatting>
  <conditionalFormatting sqref="K90">
    <cfRule type="expression" dxfId="11260" priority="367" stopIfTrue="1">
      <formula>OR($R90="FI",$R90="Green",$R90="High")</formula>
    </cfRule>
    <cfRule type="expression" dxfId="11259" priority="368" stopIfTrue="1">
      <formula>OR($R90="NI",$R90="Red",$R90="Low")</formula>
    </cfRule>
    <cfRule type="cellIs" dxfId="11258" priority="369" stopIfTrue="1" operator="equal">
      <formula>"PI"</formula>
    </cfRule>
    <cfRule type="expression" dxfId="11257" priority="370" stopIfTrue="1">
      <formula>OR($R90="LI",$R90="Yellow",$R90="Medium")</formula>
    </cfRule>
    <cfRule type="expression" dxfId="11256" priority="371" stopIfTrue="1">
      <formula>OR($R90="NY",$R90="Not Yet")</formula>
    </cfRule>
    <cfRule type="cellIs" dxfId="11255" priority="372" stopIfTrue="1" operator="equal">
      <formula>"Out of Scope"</formula>
    </cfRule>
  </conditionalFormatting>
  <conditionalFormatting sqref="L90">
    <cfRule type="expression" dxfId="11254" priority="361" stopIfTrue="1">
      <formula>OR($R90="FI",$R90="Green",$R90="High")</formula>
    </cfRule>
    <cfRule type="expression" dxfId="11253" priority="362" stopIfTrue="1">
      <formula>OR($R90="NI",$R90="Red",$R90="Low")</formula>
    </cfRule>
    <cfRule type="cellIs" dxfId="11252" priority="363" stopIfTrue="1" operator="equal">
      <formula>"PI"</formula>
    </cfRule>
    <cfRule type="expression" dxfId="11251" priority="364" stopIfTrue="1">
      <formula>OR($R90="LI",$R90="Yellow",$R90="Medium")</formula>
    </cfRule>
    <cfRule type="expression" dxfId="11250" priority="365" stopIfTrue="1">
      <formula>OR($R90="NY",$R90="Not Yet")</formula>
    </cfRule>
    <cfRule type="cellIs" dxfId="11249" priority="366" stopIfTrue="1" operator="equal">
      <formula>"Out of Scope"</formula>
    </cfRule>
  </conditionalFormatting>
  <conditionalFormatting sqref="H102:L102">
    <cfRule type="expression" dxfId="11248" priority="355" stopIfTrue="1">
      <formula>OR(H102="FI",H102="Green",H102="High")</formula>
    </cfRule>
    <cfRule type="expression" dxfId="11247" priority="356" stopIfTrue="1">
      <formula>OR(H102="NI",H102="Red",H102="Low")</formula>
    </cfRule>
    <cfRule type="cellIs" dxfId="11246" priority="357" stopIfTrue="1" operator="equal">
      <formula>"PI"</formula>
    </cfRule>
    <cfRule type="expression" dxfId="11245" priority="358" stopIfTrue="1">
      <formula>OR(H102="LI",H102="Yellow",H102="Medium")</formula>
    </cfRule>
    <cfRule type="expression" dxfId="11244" priority="359" stopIfTrue="1">
      <formula>OR(H102="NY",H102="Not Yet")</formula>
    </cfRule>
    <cfRule type="cellIs" dxfId="11243" priority="360" stopIfTrue="1" operator="equal">
      <formula>"Out of Scope"</formula>
    </cfRule>
  </conditionalFormatting>
  <conditionalFormatting sqref="I102">
    <cfRule type="expression" dxfId="11242" priority="349" stopIfTrue="1">
      <formula>OR($R102="FI",$R102="Green",$R102="High")</formula>
    </cfRule>
    <cfRule type="expression" dxfId="11241" priority="350" stopIfTrue="1">
      <formula>OR($R102="NI",$R102="Red",$R102="Low")</formula>
    </cfRule>
    <cfRule type="cellIs" dxfId="11240" priority="351" stopIfTrue="1" operator="equal">
      <formula>"PI"</formula>
    </cfRule>
    <cfRule type="expression" dxfId="11239" priority="352" stopIfTrue="1">
      <formula>OR($R102="LI",$R102="Yellow",$R102="Medium")</formula>
    </cfRule>
    <cfRule type="expression" dxfId="11238" priority="353" stopIfTrue="1">
      <formula>OR($R102="NY",$R102="Not Yet")</formula>
    </cfRule>
    <cfRule type="cellIs" dxfId="11237" priority="354" stopIfTrue="1" operator="equal">
      <formula>"Out of Scope"</formula>
    </cfRule>
  </conditionalFormatting>
  <conditionalFormatting sqref="J102">
    <cfRule type="expression" dxfId="11236" priority="343" stopIfTrue="1">
      <formula>OR($R102="FI",$R102="Green",$R102="High")</formula>
    </cfRule>
    <cfRule type="expression" dxfId="11235" priority="344" stopIfTrue="1">
      <formula>OR($R102="NI",$R102="Red",$R102="Low")</formula>
    </cfRule>
    <cfRule type="cellIs" dxfId="11234" priority="345" stopIfTrue="1" operator="equal">
      <formula>"PI"</formula>
    </cfRule>
    <cfRule type="expression" dxfId="11233" priority="346" stopIfTrue="1">
      <formula>OR($R102="LI",$R102="Yellow",$R102="Medium")</formula>
    </cfRule>
    <cfRule type="expression" dxfId="11232" priority="347" stopIfTrue="1">
      <formula>OR($R102="NY",$R102="Not Yet")</formula>
    </cfRule>
    <cfRule type="cellIs" dxfId="11231" priority="348" stopIfTrue="1" operator="equal">
      <formula>"Out of Scope"</formula>
    </cfRule>
  </conditionalFormatting>
  <conditionalFormatting sqref="K102">
    <cfRule type="expression" dxfId="11230" priority="337" stopIfTrue="1">
      <formula>OR($R102="FI",$R102="Green",$R102="High")</formula>
    </cfRule>
    <cfRule type="expression" dxfId="11229" priority="338" stopIfTrue="1">
      <formula>OR($R102="NI",$R102="Red",$R102="Low")</formula>
    </cfRule>
    <cfRule type="cellIs" dxfId="11228" priority="339" stopIfTrue="1" operator="equal">
      <formula>"PI"</formula>
    </cfRule>
    <cfRule type="expression" dxfId="11227" priority="340" stopIfTrue="1">
      <formula>OR($R102="LI",$R102="Yellow",$R102="Medium")</formula>
    </cfRule>
    <cfRule type="expression" dxfId="11226" priority="341" stopIfTrue="1">
      <formula>OR($R102="NY",$R102="Not Yet")</formula>
    </cfRule>
    <cfRule type="cellIs" dxfId="11225" priority="342" stopIfTrue="1" operator="equal">
      <formula>"Out of Scope"</formula>
    </cfRule>
  </conditionalFormatting>
  <conditionalFormatting sqref="L102">
    <cfRule type="expression" dxfId="11224" priority="331" stopIfTrue="1">
      <formula>OR($R102="FI",$R102="Green",$R102="High")</formula>
    </cfRule>
    <cfRule type="expression" dxfId="11223" priority="332" stopIfTrue="1">
      <formula>OR($R102="NI",$R102="Red",$R102="Low")</formula>
    </cfRule>
    <cfRule type="cellIs" dxfId="11222" priority="333" stopIfTrue="1" operator="equal">
      <formula>"PI"</formula>
    </cfRule>
    <cfRule type="expression" dxfId="11221" priority="334" stopIfTrue="1">
      <formula>OR($R102="LI",$R102="Yellow",$R102="Medium")</formula>
    </cfRule>
    <cfRule type="expression" dxfId="11220" priority="335" stopIfTrue="1">
      <formula>OR($R102="NY",$R102="Not Yet")</formula>
    </cfRule>
    <cfRule type="cellIs" dxfId="11219" priority="336" stopIfTrue="1" operator="equal">
      <formula>"Out of Scope"</formula>
    </cfRule>
  </conditionalFormatting>
  <conditionalFormatting sqref="H113:L113">
    <cfRule type="expression" dxfId="11218" priority="325" stopIfTrue="1">
      <formula>OR(H113="FI",H113="Green",H113="High")</formula>
    </cfRule>
    <cfRule type="expression" dxfId="11217" priority="326" stopIfTrue="1">
      <formula>OR(H113="NI",H113="Red",H113="Low")</formula>
    </cfRule>
    <cfRule type="cellIs" dxfId="11216" priority="327" stopIfTrue="1" operator="equal">
      <formula>"PI"</formula>
    </cfRule>
    <cfRule type="expression" dxfId="11215" priority="328" stopIfTrue="1">
      <formula>OR(H113="LI",H113="Yellow",H113="Medium")</formula>
    </cfRule>
    <cfRule type="expression" dxfId="11214" priority="329" stopIfTrue="1">
      <formula>OR(H113="NY",H113="Not Yet")</formula>
    </cfRule>
    <cfRule type="cellIs" dxfId="11213" priority="330" stopIfTrue="1" operator="equal">
      <formula>"Out of Scope"</formula>
    </cfRule>
  </conditionalFormatting>
  <conditionalFormatting sqref="I113">
    <cfRule type="expression" dxfId="11212" priority="319" stopIfTrue="1">
      <formula>OR($R113="FI",$R113="Green",$R113="High")</formula>
    </cfRule>
    <cfRule type="expression" dxfId="11211" priority="320" stopIfTrue="1">
      <formula>OR($R113="NI",$R113="Red",$R113="Low")</formula>
    </cfRule>
    <cfRule type="cellIs" dxfId="11210" priority="321" stopIfTrue="1" operator="equal">
      <formula>"PI"</formula>
    </cfRule>
    <cfRule type="expression" dxfId="11209" priority="322" stopIfTrue="1">
      <formula>OR($R113="LI",$R113="Yellow",$R113="Medium")</formula>
    </cfRule>
    <cfRule type="expression" dxfId="11208" priority="323" stopIfTrue="1">
      <formula>OR($R113="NY",$R113="Not Yet")</formula>
    </cfRule>
    <cfRule type="cellIs" dxfId="11207" priority="324" stopIfTrue="1" operator="equal">
      <formula>"Out of Scope"</formula>
    </cfRule>
  </conditionalFormatting>
  <conditionalFormatting sqref="J113">
    <cfRule type="expression" dxfId="11206" priority="313" stopIfTrue="1">
      <formula>OR($R113="FI",$R113="Green",$R113="High")</formula>
    </cfRule>
    <cfRule type="expression" dxfId="11205" priority="314" stopIfTrue="1">
      <formula>OR($R113="NI",$R113="Red",$R113="Low")</formula>
    </cfRule>
    <cfRule type="cellIs" dxfId="11204" priority="315" stopIfTrue="1" operator="equal">
      <formula>"PI"</formula>
    </cfRule>
    <cfRule type="expression" dxfId="11203" priority="316" stopIfTrue="1">
      <formula>OR($R113="LI",$R113="Yellow",$R113="Medium")</formula>
    </cfRule>
    <cfRule type="expression" dxfId="11202" priority="317" stopIfTrue="1">
      <formula>OR($R113="NY",$R113="Not Yet")</formula>
    </cfRule>
    <cfRule type="cellIs" dxfId="11201" priority="318" stopIfTrue="1" operator="equal">
      <formula>"Out of Scope"</formula>
    </cfRule>
  </conditionalFormatting>
  <conditionalFormatting sqref="K113">
    <cfRule type="expression" dxfId="11200" priority="307" stopIfTrue="1">
      <formula>OR($R113="FI",$R113="Green",$R113="High")</formula>
    </cfRule>
    <cfRule type="expression" dxfId="11199" priority="308" stopIfTrue="1">
      <formula>OR($R113="NI",$R113="Red",$R113="Low")</formula>
    </cfRule>
    <cfRule type="cellIs" dxfId="11198" priority="309" stopIfTrue="1" operator="equal">
      <formula>"PI"</formula>
    </cfRule>
    <cfRule type="expression" dxfId="11197" priority="310" stopIfTrue="1">
      <formula>OR($R113="LI",$R113="Yellow",$R113="Medium")</formula>
    </cfRule>
    <cfRule type="expression" dxfId="11196" priority="311" stopIfTrue="1">
      <formula>OR($R113="NY",$R113="Not Yet")</formula>
    </cfRule>
    <cfRule type="cellIs" dxfId="11195" priority="312" stopIfTrue="1" operator="equal">
      <formula>"Out of Scope"</formula>
    </cfRule>
  </conditionalFormatting>
  <conditionalFormatting sqref="L113">
    <cfRule type="expression" dxfId="11194" priority="301" stopIfTrue="1">
      <formula>OR($R113="FI",$R113="Green",$R113="High")</formula>
    </cfRule>
    <cfRule type="expression" dxfId="11193" priority="302" stopIfTrue="1">
      <formula>OR($R113="NI",$R113="Red",$R113="Low")</formula>
    </cfRule>
    <cfRule type="cellIs" dxfId="11192" priority="303" stopIfTrue="1" operator="equal">
      <formula>"PI"</formula>
    </cfRule>
    <cfRule type="expression" dxfId="11191" priority="304" stopIfTrue="1">
      <formula>OR($R113="LI",$R113="Yellow",$R113="Medium")</formula>
    </cfRule>
    <cfRule type="expression" dxfId="11190" priority="305" stopIfTrue="1">
      <formula>OR($R113="NY",$R113="Not Yet")</formula>
    </cfRule>
    <cfRule type="cellIs" dxfId="11189" priority="306" stopIfTrue="1" operator="equal">
      <formula>"Out of Scope"</formula>
    </cfRule>
  </conditionalFormatting>
  <conditionalFormatting sqref="H123:L123">
    <cfRule type="expression" dxfId="11188" priority="295" stopIfTrue="1">
      <formula>OR(H123="FI",H123="Green",H123="High")</formula>
    </cfRule>
    <cfRule type="expression" dxfId="11187" priority="296" stopIfTrue="1">
      <formula>OR(H123="NI",H123="Red",H123="Low")</formula>
    </cfRule>
    <cfRule type="cellIs" dxfId="11186" priority="297" stopIfTrue="1" operator="equal">
      <formula>"PI"</formula>
    </cfRule>
    <cfRule type="expression" dxfId="11185" priority="298" stopIfTrue="1">
      <formula>OR(H123="LI",H123="Yellow",H123="Medium")</formula>
    </cfRule>
    <cfRule type="expression" dxfId="11184" priority="299" stopIfTrue="1">
      <formula>OR(H123="NY",H123="Not Yet")</formula>
    </cfRule>
    <cfRule type="cellIs" dxfId="11183" priority="300" stopIfTrue="1" operator="equal">
      <formula>"Out of Scope"</formula>
    </cfRule>
  </conditionalFormatting>
  <conditionalFormatting sqref="I123">
    <cfRule type="expression" dxfId="11182" priority="289" stopIfTrue="1">
      <formula>OR($R123="FI",$R123="Green",$R123="High")</formula>
    </cfRule>
    <cfRule type="expression" dxfId="11181" priority="290" stopIfTrue="1">
      <formula>OR($R123="NI",$R123="Red",$R123="Low")</formula>
    </cfRule>
    <cfRule type="cellIs" dxfId="11180" priority="291" stopIfTrue="1" operator="equal">
      <formula>"PI"</formula>
    </cfRule>
    <cfRule type="expression" dxfId="11179" priority="292" stopIfTrue="1">
      <formula>OR($R123="LI",$R123="Yellow",$R123="Medium")</formula>
    </cfRule>
    <cfRule type="expression" dxfId="11178" priority="293" stopIfTrue="1">
      <formula>OR($R123="NY",$R123="Not Yet")</formula>
    </cfRule>
    <cfRule type="cellIs" dxfId="11177" priority="294" stopIfTrue="1" operator="equal">
      <formula>"Out of Scope"</formula>
    </cfRule>
  </conditionalFormatting>
  <conditionalFormatting sqref="J123">
    <cfRule type="expression" dxfId="11176" priority="283" stopIfTrue="1">
      <formula>OR($R123="FI",$R123="Green",$R123="High")</formula>
    </cfRule>
    <cfRule type="expression" dxfId="11175" priority="284" stopIfTrue="1">
      <formula>OR($R123="NI",$R123="Red",$R123="Low")</formula>
    </cfRule>
    <cfRule type="cellIs" dxfId="11174" priority="285" stopIfTrue="1" operator="equal">
      <formula>"PI"</formula>
    </cfRule>
    <cfRule type="expression" dxfId="11173" priority="286" stopIfTrue="1">
      <formula>OR($R123="LI",$R123="Yellow",$R123="Medium")</formula>
    </cfRule>
    <cfRule type="expression" dxfId="11172" priority="287" stopIfTrue="1">
      <formula>OR($R123="NY",$R123="Not Yet")</formula>
    </cfRule>
    <cfRule type="cellIs" dxfId="11171" priority="288" stopIfTrue="1" operator="equal">
      <formula>"Out of Scope"</formula>
    </cfRule>
  </conditionalFormatting>
  <conditionalFormatting sqref="K123">
    <cfRule type="expression" dxfId="11170" priority="277" stopIfTrue="1">
      <formula>OR($R123="FI",$R123="Green",$R123="High")</formula>
    </cfRule>
    <cfRule type="expression" dxfId="11169" priority="278" stopIfTrue="1">
      <formula>OR($R123="NI",$R123="Red",$R123="Low")</formula>
    </cfRule>
    <cfRule type="cellIs" dxfId="11168" priority="279" stopIfTrue="1" operator="equal">
      <formula>"PI"</formula>
    </cfRule>
    <cfRule type="expression" dxfId="11167" priority="280" stopIfTrue="1">
      <formula>OR($R123="LI",$R123="Yellow",$R123="Medium")</formula>
    </cfRule>
    <cfRule type="expression" dxfId="11166" priority="281" stopIfTrue="1">
      <formula>OR($R123="NY",$R123="Not Yet")</formula>
    </cfRule>
    <cfRule type="cellIs" dxfId="11165" priority="282" stopIfTrue="1" operator="equal">
      <formula>"Out of Scope"</formula>
    </cfRule>
  </conditionalFormatting>
  <conditionalFormatting sqref="L123">
    <cfRule type="expression" dxfId="11164" priority="271" stopIfTrue="1">
      <formula>OR($R123="FI",$R123="Green",$R123="High")</formula>
    </cfRule>
    <cfRule type="expression" dxfId="11163" priority="272" stopIfTrue="1">
      <formula>OR($R123="NI",$R123="Red",$R123="Low")</formula>
    </cfRule>
    <cfRule type="cellIs" dxfId="11162" priority="273" stopIfTrue="1" operator="equal">
      <formula>"PI"</formula>
    </cfRule>
    <cfRule type="expression" dxfId="11161" priority="274" stopIfTrue="1">
      <formula>OR($R123="LI",$R123="Yellow",$R123="Medium")</formula>
    </cfRule>
    <cfRule type="expression" dxfId="11160" priority="275" stopIfTrue="1">
      <formula>OR($R123="NY",$R123="Not Yet")</formula>
    </cfRule>
    <cfRule type="cellIs" dxfId="11159" priority="276" stopIfTrue="1" operator="equal">
      <formula>"Out of Scope"</formula>
    </cfRule>
  </conditionalFormatting>
  <conditionalFormatting sqref="H134:L134">
    <cfRule type="expression" dxfId="11158" priority="265" stopIfTrue="1">
      <formula>OR(H134="FI",H134="Green",H134="High")</formula>
    </cfRule>
    <cfRule type="expression" dxfId="11157" priority="266" stopIfTrue="1">
      <formula>OR(H134="NI",H134="Red",H134="Low")</formula>
    </cfRule>
    <cfRule type="cellIs" dxfId="11156" priority="267" stopIfTrue="1" operator="equal">
      <formula>"PI"</formula>
    </cfRule>
    <cfRule type="expression" dxfId="11155" priority="268" stopIfTrue="1">
      <formula>OR(H134="LI",H134="Yellow",H134="Medium")</formula>
    </cfRule>
    <cfRule type="expression" dxfId="11154" priority="269" stopIfTrue="1">
      <formula>OR(H134="NY",H134="Not Yet")</formula>
    </cfRule>
    <cfRule type="cellIs" dxfId="11153" priority="270" stopIfTrue="1" operator="equal">
      <formula>"Out of Scope"</formula>
    </cfRule>
  </conditionalFormatting>
  <conditionalFormatting sqref="I134">
    <cfRule type="expression" dxfId="11152" priority="259" stopIfTrue="1">
      <formula>OR($R134="FI",$R134="Green",$R134="High")</formula>
    </cfRule>
    <cfRule type="expression" dxfId="11151" priority="260" stopIfTrue="1">
      <formula>OR($R134="NI",$R134="Red",$R134="Low")</formula>
    </cfRule>
    <cfRule type="cellIs" dxfId="11150" priority="261" stopIfTrue="1" operator="equal">
      <formula>"PI"</formula>
    </cfRule>
    <cfRule type="expression" dxfId="11149" priority="262" stopIfTrue="1">
      <formula>OR($R134="LI",$R134="Yellow",$R134="Medium")</formula>
    </cfRule>
    <cfRule type="expression" dxfId="11148" priority="263" stopIfTrue="1">
      <formula>OR($R134="NY",$R134="Not Yet")</formula>
    </cfRule>
    <cfRule type="cellIs" dxfId="11147" priority="264" stopIfTrue="1" operator="equal">
      <formula>"Out of Scope"</formula>
    </cfRule>
  </conditionalFormatting>
  <conditionalFormatting sqref="J134">
    <cfRule type="expression" dxfId="11146" priority="253" stopIfTrue="1">
      <formula>OR($R134="FI",$R134="Green",$R134="High")</formula>
    </cfRule>
    <cfRule type="expression" dxfId="11145" priority="254" stopIfTrue="1">
      <formula>OR($R134="NI",$R134="Red",$R134="Low")</formula>
    </cfRule>
    <cfRule type="cellIs" dxfId="11144" priority="255" stopIfTrue="1" operator="equal">
      <formula>"PI"</formula>
    </cfRule>
    <cfRule type="expression" dxfId="11143" priority="256" stopIfTrue="1">
      <formula>OR($R134="LI",$R134="Yellow",$R134="Medium")</formula>
    </cfRule>
    <cfRule type="expression" dxfId="11142" priority="257" stopIfTrue="1">
      <formula>OR($R134="NY",$R134="Not Yet")</formula>
    </cfRule>
    <cfRule type="cellIs" dxfId="11141" priority="258" stopIfTrue="1" operator="equal">
      <formula>"Out of Scope"</formula>
    </cfRule>
  </conditionalFormatting>
  <conditionalFormatting sqref="K134">
    <cfRule type="expression" dxfId="11140" priority="247" stopIfTrue="1">
      <formula>OR($R134="FI",$R134="Green",$R134="High")</formula>
    </cfRule>
    <cfRule type="expression" dxfId="11139" priority="248" stopIfTrue="1">
      <formula>OR($R134="NI",$R134="Red",$R134="Low")</formula>
    </cfRule>
    <cfRule type="cellIs" dxfId="11138" priority="249" stopIfTrue="1" operator="equal">
      <formula>"PI"</formula>
    </cfRule>
    <cfRule type="expression" dxfId="11137" priority="250" stopIfTrue="1">
      <formula>OR($R134="LI",$R134="Yellow",$R134="Medium")</formula>
    </cfRule>
    <cfRule type="expression" dxfId="11136" priority="251" stopIfTrue="1">
      <formula>OR($R134="NY",$R134="Not Yet")</formula>
    </cfRule>
    <cfRule type="cellIs" dxfId="11135" priority="252" stopIfTrue="1" operator="equal">
      <formula>"Out of Scope"</formula>
    </cfRule>
  </conditionalFormatting>
  <conditionalFormatting sqref="L134">
    <cfRule type="expression" dxfId="11134" priority="241" stopIfTrue="1">
      <formula>OR($R134="FI",$R134="Green",$R134="High")</formula>
    </cfRule>
    <cfRule type="expression" dxfId="11133" priority="242" stopIfTrue="1">
      <formula>OR($R134="NI",$R134="Red",$R134="Low")</formula>
    </cfRule>
    <cfRule type="cellIs" dxfId="11132" priority="243" stopIfTrue="1" operator="equal">
      <formula>"PI"</formula>
    </cfRule>
    <cfRule type="expression" dxfId="11131" priority="244" stopIfTrue="1">
      <formula>OR($R134="LI",$R134="Yellow",$R134="Medium")</formula>
    </cfRule>
    <cfRule type="expression" dxfId="11130" priority="245" stopIfTrue="1">
      <formula>OR($R134="NY",$R134="Not Yet")</formula>
    </cfRule>
    <cfRule type="cellIs" dxfId="11129" priority="246" stopIfTrue="1" operator="equal">
      <formula>"Out of Scope"</formula>
    </cfRule>
  </conditionalFormatting>
  <conditionalFormatting sqref="H144:L144">
    <cfRule type="expression" dxfId="11128" priority="235" stopIfTrue="1">
      <formula>OR(H144="FI",H144="Green",H144="High")</formula>
    </cfRule>
    <cfRule type="expression" dxfId="11127" priority="236" stopIfTrue="1">
      <formula>OR(H144="NI",H144="Red",H144="Low")</formula>
    </cfRule>
    <cfRule type="cellIs" dxfId="11126" priority="237" stopIfTrue="1" operator="equal">
      <formula>"PI"</formula>
    </cfRule>
    <cfRule type="expression" dxfId="11125" priority="238" stopIfTrue="1">
      <formula>OR(H144="LI",H144="Yellow",H144="Medium")</formula>
    </cfRule>
    <cfRule type="expression" dxfId="11124" priority="239" stopIfTrue="1">
      <formula>OR(H144="NY",H144="Not Yet")</formula>
    </cfRule>
    <cfRule type="cellIs" dxfId="11123" priority="240" stopIfTrue="1" operator="equal">
      <formula>"Out of Scope"</formula>
    </cfRule>
  </conditionalFormatting>
  <conditionalFormatting sqref="I144">
    <cfRule type="expression" dxfId="11122" priority="229" stopIfTrue="1">
      <formula>OR($R144="FI",$R144="Green",$R144="High")</formula>
    </cfRule>
    <cfRule type="expression" dxfId="11121" priority="230" stopIfTrue="1">
      <formula>OR($R144="NI",$R144="Red",$R144="Low")</formula>
    </cfRule>
    <cfRule type="cellIs" dxfId="11120" priority="231" stopIfTrue="1" operator="equal">
      <formula>"PI"</formula>
    </cfRule>
    <cfRule type="expression" dxfId="11119" priority="232" stopIfTrue="1">
      <formula>OR($R144="LI",$R144="Yellow",$R144="Medium")</formula>
    </cfRule>
    <cfRule type="expression" dxfId="11118" priority="233" stopIfTrue="1">
      <formula>OR($R144="NY",$R144="Not Yet")</formula>
    </cfRule>
    <cfRule type="cellIs" dxfId="11117" priority="234" stopIfTrue="1" operator="equal">
      <formula>"Out of Scope"</formula>
    </cfRule>
  </conditionalFormatting>
  <conditionalFormatting sqref="J144">
    <cfRule type="expression" dxfId="11116" priority="223" stopIfTrue="1">
      <formula>OR($R144="FI",$R144="Green",$R144="High")</formula>
    </cfRule>
    <cfRule type="expression" dxfId="11115" priority="224" stopIfTrue="1">
      <formula>OR($R144="NI",$R144="Red",$R144="Low")</formula>
    </cfRule>
    <cfRule type="cellIs" dxfId="11114" priority="225" stopIfTrue="1" operator="equal">
      <formula>"PI"</formula>
    </cfRule>
    <cfRule type="expression" dxfId="11113" priority="226" stopIfTrue="1">
      <formula>OR($R144="LI",$R144="Yellow",$R144="Medium")</formula>
    </cfRule>
    <cfRule type="expression" dxfId="11112" priority="227" stopIfTrue="1">
      <formula>OR($R144="NY",$R144="Not Yet")</formula>
    </cfRule>
    <cfRule type="cellIs" dxfId="11111" priority="228" stopIfTrue="1" operator="equal">
      <formula>"Out of Scope"</formula>
    </cfRule>
  </conditionalFormatting>
  <conditionalFormatting sqref="K144">
    <cfRule type="expression" dxfId="11110" priority="217" stopIfTrue="1">
      <formula>OR($R144="FI",$R144="Green",$R144="High")</formula>
    </cfRule>
    <cfRule type="expression" dxfId="11109" priority="218" stopIfTrue="1">
      <formula>OR($R144="NI",$R144="Red",$R144="Low")</formula>
    </cfRule>
    <cfRule type="cellIs" dxfId="11108" priority="219" stopIfTrue="1" operator="equal">
      <formula>"PI"</formula>
    </cfRule>
    <cfRule type="expression" dxfId="11107" priority="220" stopIfTrue="1">
      <formula>OR($R144="LI",$R144="Yellow",$R144="Medium")</formula>
    </cfRule>
    <cfRule type="expression" dxfId="11106" priority="221" stopIfTrue="1">
      <formula>OR($R144="NY",$R144="Not Yet")</formula>
    </cfRule>
    <cfRule type="cellIs" dxfId="11105" priority="222" stopIfTrue="1" operator="equal">
      <formula>"Out of Scope"</formula>
    </cfRule>
  </conditionalFormatting>
  <conditionalFormatting sqref="L144">
    <cfRule type="expression" dxfId="11104" priority="211" stopIfTrue="1">
      <formula>OR($R144="FI",$R144="Green",$R144="High")</formula>
    </cfRule>
    <cfRule type="expression" dxfId="11103" priority="212" stopIfTrue="1">
      <formula>OR($R144="NI",$R144="Red",$R144="Low")</formula>
    </cfRule>
    <cfRule type="cellIs" dxfId="11102" priority="213" stopIfTrue="1" operator="equal">
      <formula>"PI"</formula>
    </cfRule>
    <cfRule type="expression" dxfId="11101" priority="214" stopIfTrue="1">
      <formula>OR($R144="LI",$R144="Yellow",$R144="Medium")</formula>
    </cfRule>
    <cfRule type="expression" dxfId="11100" priority="215" stopIfTrue="1">
      <formula>OR($R144="NY",$R144="Not Yet")</formula>
    </cfRule>
    <cfRule type="cellIs" dxfId="11099" priority="216" stopIfTrue="1" operator="equal">
      <formula>"Out of Scope"</formula>
    </cfRule>
  </conditionalFormatting>
  <conditionalFormatting sqref="H154:L154">
    <cfRule type="expression" dxfId="11098" priority="205" stopIfTrue="1">
      <formula>OR(H154="FI",H154="Green",H154="High")</formula>
    </cfRule>
    <cfRule type="expression" dxfId="11097" priority="206" stopIfTrue="1">
      <formula>OR(H154="NI",H154="Red",H154="Low")</formula>
    </cfRule>
    <cfRule type="cellIs" dxfId="11096" priority="207" stopIfTrue="1" operator="equal">
      <formula>"PI"</formula>
    </cfRule>
    <cfRule type="expression" dxfId="11095" priority="208" stopIfTrue="1">
      <formula>OR(H154="LI",H154="Yellow",H154="Medium")</formula>
    </cfRule>
    <cfRule type="expression" dxfId="11094" priority="209" stopIfTrue="1">
      <formula>OR(H154="NY",H154="Not Yet")</formula>
    </cfRule>
    <cfRule type="cellIs" dxfId="11093" priority="210" stopIfTrue="1" operator="equal">
      <formula>"Out of Scope"</formula>
    </cfRule>
  </conditionalFormatting>
  <conditionalFormatting sqref="I154">
    <cfRule type="expression" dxfId="11092" priority="199" stopIfTrue="1">
      <formula>OR($R154="FI",$R154="Green",$R154="High")</formula>
    </cfRule>
    <cfRule type="expression" dxfId="11091" priority="200" stopIfTrue="1">
      <formula>OR($R154="NI",$R154="Red",$R154="Low")</formula>
    </cfRule>
    <cfRule type="cellIs" dxfId="11090" priority="201" stopIfTrue="1" operator="equal">
      <formula>"PI"</formula>
    </cfRule>
    <cfRule type="expression" dxfId="11089" priority="202" stopIfTrue="1">
      <formula>OR($R154="LI",$R154="Yellow",$R154="Medium")</formula>
    </cfRule>
    <cfRule type="expression" dxfId="11088" priority="203" stopIfTrue="1">
      <formula>OR($R154="NY",$R154="Not Yet")</formula>
    </cfRule>
    <cfRule type="cellIs" dxfId="11087" priority="204" stopIfTrue="1" operator="equal">
      <formula>"Out of Scope"</formula>
    </cfRule>
  </conditionalFormatting>
  <conditionalFormatting sqref="J154">
    <cfRule type="expression" dxfId="11086" priority="193" stopIfTrue="1">
      <formula>OR($R154="FI",$R154="Green",$R154="High")</formula>
    </cfRule>
    <cfRule type="expression" dxfId="11085" priority="194" stopIfTrue="1">
      <formula>OR($R154="NI",$R154="Red",$R154="Low")</formula>
    </cfRule>
    <cfRule type="cellIs" dxfId="11084" priority="195" stopIfTrue="1" operator="equal">
      <formula>"PI"</formula>
    </cfRule>
    <cfRule type="expression" dxfId="11083" priority="196" stopIfTrue="1">
      <formula>OR($R154="LI",$R154="Yellow",$R154="Medium")</formula>
    </cfRule>
    <cfRule type="expression" dxfId="11082" priority="197" stopIfTrue="1">
      <formula>OR($R154="NY",$R154="Not Yet")</formula>
    </cfRule>
    <cfRule type="cellIs" dxfId="11081" priority="198" stopIfTrue="1" operator="equal">
      <formula>"Out of Scope"</formula>
    </cfRule>
  </conditionalFormatting>
  <conditionalFormatting sqref="K154">
    <cfRule type="expression" dxfId="11080" priority="187" stopIfTrue="1">
      <formula>OR($R154="FI",$R154="Green",$R154="High")</formula>
    </cfRule>
    <cfRule type="expression" dxfId="11079" priority="188" stopIfTrue="1">
      <formula>OR($R154="NI",$R154="Red",$R154="Low")</formula>
    </cfRule>
    <cfRule type="cellIs" dxfId="11078" priority="189" stopIfTrue="1" operator="equal">
      <formula>"PI"</formula>
    </cfRule>
    <cfRule type="expression" dxfId="11077" priority="190" stopIfTrue="1">
      <formula>OR($R154="LI",$R154="Yellow",$R154="Medium")</formula>
    </cfRule>
    <cfRule type="expression" dxfId="11076" priority="191" stopIfTrue="1">
      <formula>OR($R154="NY",$R154="Not Yet")</formula>
    </cfRule>
    <cfRule type="cellIs" dxfId="11075" priority="192" stopIfTrue="1" operator="equal">
      <formula>"Out of Scope"</formula>
    </cfRule>
  </conditionalFormatting>
  <conditionalFormatting sqref="L154">
    <cfRule type="expression" dxfId="11074" priority="181" stopIfTrue="1">
      <formula>OR($R154="FI",$R154="Green",$R154="High")</formula>
    </cfRule>
    <cfRule type="expression" dxfId="11073" priority="182" stopIfTrue="1">
      <formula>OR($R154="NI",$R154="Red",$R154="Low")</formula>
    </cfRule>
    <cfRule type="cellIs" dxfId="11072" priority="183" stopIfTrue="1" operator="equal">
      <formula>"PI"</formula>
    </cfRule>
    <cfRule type="expression" dxfId="11071" priority="184" stopIfTrue="1">
      <formula>OR($R154="LI",$R154="Yellow",$R154="Medium")</formula>
    </cfRule>
    <cfRule type="expression" dxfId="11070" priority="185" stopIfTrue="1">
      <formula>OR($R154="NY",$R154="Not Yet")</formula>
    </cfRule>
    <cfRule type="cellIs" dxfId="11069" priority="186" stopIfTrue="1" operator="equal">
      <formula>"Out of Scope"</formula>
    </cfRule>
  </conditionalFormatting>
  <conditionalFormatting sqref="H165:L165">
    <cfRule type="expression" dxfId="11068" priority="175" stopIfTrue="1">
      <formula>OR(H165="FI",H165="Green",H165="High")</formula>
    </cfRule>
    <cfRule type="expression" dxfId="11067" priority="176" stopIfTrue="1">
      <formula>OR(H165="NI",H165="Red",H165="Low")</formula>
    </cfRule>
    <cfRule type="cellIs" dxfId="11066" priority="177" stopIfTrue="1" operator="equal">
      <formula>"PI"</formula>
    </cfRule>
    <cfRule type="expression" dxfId="11065" priority="178" stopIfTrue="1">
      <formula>OR(H165="LI",H165="Yellow",H165="Medium")</formula>
    </cfRule>
    <cfRule type="expression" dxfId="11064" priority="179" stopIfTrue="1">
      <formula>OR(H165="NY",H165="Not Yet")</formula>
    </cfRule>
    <cfRule type="cellIs" dxfId="11063" priority="180" stopIfTrue="1" operator="equal">
      <formula>"Out of Scope"</formula>
    </cfRule>
  </conditionalFormatting>
  <conditionalFormatting sqref="I165">
    <cfRule type="expression" dxfId="11062" priority="169" stopIfTrue="1">
      <formula>OR($R165="FI",$R165="Green",$R165="High")</formula>
    </cfRule>
    <cfRule type="expression" dxfId="11061" priority="170" stopIfTrue="1">
      <formula>OR($R165="NI",$R165="Red",$R165="Low")</formula>
    </cfRule>
    <cfRule type="cellIs" dxfId="11060" priority="171" stopIfTrue="1" operator="equal">
      <formula>"PI"</formula>
    </cfRule>
    <cfRule type="expression" dxfId="11059" priority="172" stopIfTrue="1">
      <formula>OR($R165="LI",$R165="Yellow",$R165="Medium")</formula>
    </cfRule>
    <cfRule type="expression" dxfId="11058" priority="173" stopIfTrue="1">
      <formula>OR($R165="NY",$R165="Not Yet")</formula>
    </cfRule>
    <cfRule type="cellIs" dxfId="11057" priority="174" stopIfTrue="1" operator="equal">
      <formula>"Out of Scope"</formula>
    </cfRule>
  </conditionalFormatting>
  <conditionalFormatting sqref="J165">
    <cfRule type="expression" dxfId="11056" priority="163" stopIfTrue="1">
      <formula>OR($R165="FI",$R165="Green",$R165="High")</formula>
    </cfRule>
    <cfRule type="expression" dxfId="11055" priority="164" stopIfTrue="1">
      <formula>OR($R165="NI",$R165="Red",$R165="Low")</formula>
    </cfRule>
    <cfRule type="cellIs" dxfId="11054" priority="165" stopIfTrue="1" operator="equal">
      <formula>"PI"</formula>
    </cfRule>
    <cfRule type="expression" dxfId="11053" priority="166" stopIfTrue="1">
      <formula>OR($R165="LI",$R165="Yellow",$R165="Medium")</formula>
    </cfRule>
    <cfRule type="expression" dxfId="11052" priority="167" stopIfTrue="1">
      <formula>OR($R165="NY",$R165="Not Yet")</formula>
    </cfRule>
    <cfRule type="cellIs" dxfId="11051" priority="168" stopIfTrue="1" operator="equal">
      <formula>"Out of Scope"</formula>
    </cfRule>
  </conditionalFormatting>
  <conditionalFormatting sqref="K165">
    <cfRule type="expression" dxfId="11050" priority="157" stopIfTrue="1">
      <formula>OR($R165="FI",$R165="Green",$R165="High")</formula>
    </cfRule>
    <cfRule type="expression" dxfId="11049" priority="158" stopIfTrue="1">
      <formula>OR($R165="NI",$R165="Red",$R165="Low")</formula>
    </cfRule>
    <cfRule type="cellIs" dxfId="11048" priority="159" stopIfTrue="1" operator="equal">
      <formula>"PI"</formula>
    </cfRule>
    <cfRule type="expression" dxfId="11047" priority="160" stopIfTrue="1">
      <formula>OR($R165="LI",$R165="Yellow",$R165="Medium")</formula>
    </cfRule>
    <cfRule type="expression" dxfId="11046" priority="161" stopIfTrue="1">
      <formula>OR($R165="NY",$R165="Not Yet")</formula>
    </cfRule>
    <cfRule type="cellIs" dxfId="11045" priority="162" stopIfTrue="1" operator="equal">
      <formula>"Out of Scope"</formula>
    </cfRule>
  </conditionalFormatting>
  <conditionalFormatting sqref="L165">
    <cfRule type="expression" dxfId="11044" priority="151" stopIfTrue="1">
      <formula>OR($R165="FI",$R165="Green",$R165="High")</formula>
    </cfRule>
    <cfRule type="expression" dxfId="11043" priority="152" stopIfTrue="1">
      <formula>OR($R165="NI",$R165="Red",$R165="Low")</formula>
    </cfRule>
    <cfRule type="cellIs" dxfId="11042" priority="153" stopIfTrue="1" operator="equal">
      <formula>"PI"</formula>
    </cfRule>
    <cfRule type="expression" dxfId="11041" priority="154" stopIfTrue="1">
      <formula>OR($R165="LI",$R165="Yellow",$R165="Medium")</formula>
    </cfRule>
    <cfRule type="expression" dxfId="11040" priority="155" stopIfTrue="1">
      <formula>OR($R165="NY",$R165="Not Yet")</formula>
    </cfRule>
    <cfRule type="cellIs" dxfId="11039" priority="156" stopIfTrue="1" operator="equal">
      <formula>"Out of Scope"</formula>
    </cfRule>
  </conditionalFormatting>
  <conditionalFormatting sqref="H176:L176">
    <cfRule type="expression" dxfId="11038" priority="145" stopIfTrue="1">
      <formula>OR(H176="FI",H176="Green",H176="High")</formula>
    </cfRule>
    <cfRule type="expression" dxfId="11037" priority="146" stopIfTrue="1">
      <formula>OR(H176="NI",H176="Red",H176="Low")</formula>
    </cfRule>
    <cfRule type="cellIs" dxfId="11036" priority="147" stopIfTrue="1" operator="equal">
      <formula>"PI"</formula>
    </cfRule>
    <cfRule type="expression" dxfId="11035" priority="148" stopIfTrue="1">
      <formula>OR(H176="LI",H176="Yellow",H176="Medium")</formula>
    </cfRule>
    <cfRule type="expression" dxfId="11034" priority="149" stopIfTrue="1">
      <formula>OR(H176="NY",H176="Not Yet")</formula>
    </cfRule>
    <cfRule type="cellIs" dxfId="11033" priority="150" stopIfTrue="1" operator="equal">
      <formula>"Out of Scope"</formula>
    </cfRule>
  </conditionalFormatting>
  <conditionalFormatting sqref="I176">
    <cfRule type="expression" dxfId="11032" priority="139" stopIfTrue="1">
      <formula>OR($R176="FI",$R176="Green",$R176="High")</formula>
    </cfRule>
    <cfRule type="expression" dxfId="11031" priority="140" stopIfTrue="1">
      <formula>OR($R176="NI",$R176="Red",$R176="Low")</formula>
    </cfRule>
    <cfRule type="cellIs" dxfId="11030" priority="141" stopIfTrue="1" operator="equal">
      <formula>"PI"</formula>
    </cfRule>
    <cfRule type="expression" dxfId="11029" priority="142" stopIfTrue="1">
      <formula>OR($R176="LI",$R176="Yellow",$R176="Medium")</formula>
    </cfRule>
    <cfRule type="expression" dxfId="11028" priority="143" stopIfTrue="1">
      <formula>OR($R176="NY",$R176="Not Yet")</formula>
    </cfRule>
    <cfRule type="cellIs" dxfId="11027" priority="144" stopIfTrue="1" operator="equal">
      <formula>"Out of Scope"</formula>
    </cfRule>
  </conditionalFormatting>
  <conditionalFormatting sqref="J176">
    <cfRule type="expression" dxfId="11026" priority="133" stopIfTrue="1">
      <formula>OR($R176="FI",$R176="Green",$R176="High")</formula>
    </cfRule>
    <cfRule type="expression" dxfId="11025" priority="134" stopIfTrue="1">
      <formula>OR($R176="NI",$R176="Red",$R176="Low")</formula>
    </cfRule>
    <cfRule type="cellIs" dxfId="11024" priority="135" stopIfTrue="1" operator="equal">
      <formula>"PI"</formula>
    </cfRule>
    <cfRule type="expression" dxfId="11023" priority="136" stopIfTrue="1">
      <formula>OR($R176="LI",$R176="Yellow",$R176="Medium")</formula>
    </cfRule>
    <cfRule type="expression" dxfId="11022" priority="137" stopIfTrue="1">
      <formula>OR($R176="NY",$R176="Not Yet")</formula>
    </cfRule>
    <cfRule type="cellIs" dxfId="11021" priority="138" stopIfTrue="1" operator="equal">
      <formula>"Out of Scope"</formula>
    </cfRule>
  </conditionalFormatting>
  <conditionalFormatting sqref="K176">
    <cfRule type="expression" dxfId="11020" priority="127" stopIfTrue="1">
      <formula>OR($R176="FI",$R176="Green",$R176="High")</formula>
    </cfRule>
    <cfRule type="expression" dxfId="11019" priority="128" stopIfTrue="1">
      <formula>OR($R176="NI",$R176="Red",$R176="Low")</formula>
    </cfRule>
    <cfRule type="cellIs" dxfId="11018" priority="129" stopIfTrue="1" operator="equal">
      <formula>"PI"</formula>
    </cfRule>
    <cfRule type="expression" dxfId="11017" priority="130" stopIfTrue="1">
      <formula>OR($R176="LI",$R176="Yellow",$R176="Medium")</formula>
    </cfRule>
    <cfRule type="expression" dxfId="11016" priority="131" stopIfTrue="1">
      <formula>OR($R176="NY",$R176="Not Yet")</formula>
    </cfRule>
    <cfRule type="cellIs" dxfId="11015" priority="132" stopIfTrue="1" operator="equal">
      <formula>"Out of Scope"</formula>
    </cfRule>
  </conditionalFormatting>
  <conditionalFormatting sqref="L176">
    <cfRule type="expression" dxfId="11014" priority="121" stopIfTrue="1">
      <formula>OR($R176="FI",$R176="Green",$R176="High")</formula>
    </cfRule>
    <cfRule type="expression" dxfId="11013" priority="122" stopIfTrue="1">
      <formula>OR($R176="NI",$R176="Red",$R176="Low")</formula>
    </cfRule>
    <cfRule type="cellIs" dxfId="11012" priority="123" stopIfTrue="1" operator="equal">
      <formula>"PI"</formula>
    </cfRule>
    <cfRule type="expression" dxfId="11011" priority="124" stopIfTrue="1">
      <formula>OR($R176="LI",$R176="Yellow",$R176="Medium")</formula>
    </cfRule>
    <cfRule type="expression" dxfId="11010" priority="125" stopIfTrue="1">
      <formula>OR($R176="NY",$R176="Not Yet")</formula>
    </cfRule>
    <cfRule type="cellIs" dxfId="11009" priority="126" stopIfTrue="1" operator="equal">
      <formula>"Out of Scope"</formula>
    </cfRule>
  </conditionalFormatting>
  <conditionalFormatting sqref="H186:L186">
    <cfRule type="expression" dxfId="11008" priority="115" stopIfTrue="1">
      <formula>OR(H186="FI",H186="Green",H186="High")</formula>
    </cfRule>
    <cfRule type="expression" dxfId="11007" priority="116" stopIfTrue="1">
      <formula>OR(H186="NI",H186="Red",H186="Low")</formula>
    </cfRule>
    <cfRule type="cellIs" dxfId="11006" priority="117" stopIfTrue="1" operator="equal">
      <formula>"PI"</formula>
    </cfRule>
    <cfRule type="expression" dxfId="11005" priority="118" stopIfTrue="1">
      <formula>OR(H186="LI",H186="Yellow",H186="Medium")</formula>
    </cfRule>
    <cfRule type="expression" dxfId="11004" priority="119" stopIfTrue="1">
      <formula>OR(H186="NY",H186="Not Yet")</formula>
    </cfRule>
    <cfRule type="cellIs" dxfId="11003" priority="120" stopIfTrue="1" operator="equal">
      <formula>"Out of Scope"</formula>
    </cfRule>
  </conditionalFormatting>
  <conditionalFormatting sqref="I186">
    <cfRule type="expression" dxfId="11002" priority="109" stopIfTrue="1">
      <formula>OR($R186="FI",$R186="Green",$R186="High")</formula>
    </cfRule>
    <cfRule type="expression" dxfId="11001" priority="110" stopIfTrue="1">
      <formula>OR($R186="NI",$R186="Red",$R186="Low")</formula>
    </cfRule>
    <cfRule type="cellIs" dxfId="11000" priority="111" stopIfTrue="1" operator="equal">
      <formula>"PI"</formula>
    </cfRule>
    <cfRule type="expression" dxfId="10999" priority="112" stopIfTrue="1">
      <formula>OR($R186="LI",$R186="Yellow",$R186="Medium")</formula>
    </cfRule>
    <cfRule type="expression" dxfId="10998" priority="113" stopIfTrue="1">
      <formula>OR($R186="NY",$R186="Not Yet")</formula>
    </cfRule>
    <cfRule type="cellIs" dxfId="10997" priority="114" stopIfTrue="1" operator="equal">
      <formula>"Out of Scope"</formula>
    </cfRule>
  </conditionalFormatting>
  <conditionalFormatting sqref="J186">
    <cfRule type="expression" dxfId="10996" priority="103" stopIfTrue="1">
      <formula>OR($R186="FI",$R186="Green",$R186="High")</formula>
    </cfRule>
    <cfRule type="expression" dxfId="10995" priority="104" stopIfTrue="1">
      <formula>OR($R186="NI",$R186="Red",$R186="Low")</formula>
    </cfRule>
    <cfRule type="cellIs" dxfId="10994" priority="105" stopIfTrue="1" operator="equal">
      <formula>"PI"</formula>
    </cfRule>
    <cfRule type="expression" dxfId="10993" priority="106" stopIfTrue="1">
      <formula>OR($R186="LI",$R186="Yellow",$R186="Medium")</formula>
    </cfRule>
    <cfRule type="expression" dxfId="10992" priority="107" stopIfTrue="1">
      <formula>OR($R186="NY",$R186="Not Yet")</formula>
    </cfRule>
    <cfRule type="cellIs" dxfId="10991" priority="108" stopIfTrue="1" operator="equal">
      <formula>"Out of Scope"</formula>
    </cfRule>
  </conditionalFormatting>
  <conditionalFormatting sqref="K186">
    <cfRule type="expression" dxfId="10990" priority="97" stopIfTrue="1">
      <formula>OR($R186="FI",$R186="Green",$R186="High")</formula>
    </cfRule>
    <cfRule type="expression" dxfId="10989" priority="98" stopIfTrue="1">
      <formula>OR($R186="NI",$R186="Red",$R186="Low")</formula>
    </cfRule>
    <cfRule type="cellIs" dxfId="10988" priority="99" stopIfTrue="1" operator="equal">
      <formula>"PI"</formula>
    </cfRule>
    <cfRule type="expression" dxfId="10987" priority="100" stopIfTrue="1">
      <formula>OR($R186="LI",$R186="Yellow",$R186="Medium")</formula>
    </cfRule>
    <cfRule type="expression" dxfId="10986" priority="101" stopIfTrue="1">
      <formula>OR($R186="NY",$R186="Not Yet")</formula>
    </cfRule>
    <cfRule type="cellIs" dxfId="10985" priority="102" stopIfTrue="1" operator="equal">
      <formula>"Out of Scope"</formula>
    </cfRule>
  </conditionalFormatting>
  <conditionalFormatting sqref="L186">
    <cfRule type="expression" dxfId="10984" priority="91" stopIfTrue="1">
      <formula>OR($R186="FI",$R186="Green",$R186="High")</formula>
    </cfRule>
    <cfRule type="expression" dxfId="10983" priority="92" stopIfTrue="1">
      <formula>OR($R186="NI",$R186="Red",$R186="Low")</formula>
    </cfRule>
    <cfRule type="cellIs" dxfId="10982" priority="93" stopIfTrue="1" operator="equal">
      <formula>"PI"</formula>
    </cfRule>
    <cfRule type="expression" dxfId="10981" priority="94" stopIfTrue="1">
      <formula>OR($R186="LI",$R186="Yellow",$R186="Medium")</formula>
    </cfRule>
    <cfRule type="expression" dxfId="10980" priority="95" stopIfTrue="1">
      <formula>OR($R186="NY",$R186="Not Yet")</formula>
    </cfRule>
    <cfRule type="cellIs" dxfId="10979" priority="96" stopIfTrue="1" operator="equal">
      <formula>"Out of Scope"</formula>
    </cfRule>
  </conditionalFormatting>
  <conditionalFormatting sqref="H196:L196">
    <cfRule type="expression" dxfId="10978" priority="85" stopIfTrue="1">
      <formula>OR(H196="FI",H196="Green",H196="High")</formula>
    </cfRule>
    <cfRule type="expression" dxfId="10977" priority="86" stopIfTrue="1">
      <formula>OR(H196="NI",H196="Red",H196="Low")</formula>
    </cfRule>
    <cfRule type="cellIs" dxfId="10976" priority="87" stopIfTrue="1" operator="equal">
      <formula>"PI"</formula>
    </cfRule>
    <cfRule type="expression" dxfId="10975" priority="88" stopIfTrue="1">
      <formula>OR(H196="LI",H196="Yellow",H196="Medium")</formula>
    </cfRule>
    <cfRule type="expression" dxfId="10974" priority="89" stopIfTrue="1">
      <formula>OR(H196="NY",H196="Not Yet")</formula>
    </cfRule>
    <cfRule type="cellIs" dxfId="10973" priority="90" stopIfTrue="1" operator="equal">
      <formula>"Out of Scope"</formula>
    </cfRule>
  </conditionalFormatting>
  <conditionalFormatting sqref="I196">
    <cfRule type="expression" dxfId="10972" priority="79" stopIfTrue="1">
      <formula>OR($R196="FI",$R196="Green",$R196="High")</formula>
    </cfRule>
    <cfRule type="expression" dxfId="10971" priority="80" stopIfTrue="1">
      <formula>OR($R196="NI",$R196="Red",$R196="Low")</formula>
    </cfRule>
    <cfRule type="cellIs" dxfId="10970" priority="81" stopIfTrue="1" operator="equal">
      <formula>"PI"</formula>
    </cfRule>
    <cfRule type="expression" dxfId="10969" priority="82" stopIfTrue="1">
      <formula>OR($R196="LI",$R196="Yellow",$R196="Medium")</formula>
    </cfRule>
    <cfRule type="expression" dxfId="10968" priority="83" stopIfTrue="1">
      <formula>OR($R196="NY",$R196="Not Yet")</formula>
    </cfRule>
    <cfRule type="cellIs" dxfId="10967" priority="84" stopIfTrue="1" operator="equal">
      <formula>"Out of Scope"</formula>
    </cfRule>
  </conditionalFormatting>
  <conditionalFormatting sqref="J196">
    <cfRule type="expression" dxfId="10966" priority="73" stopIfTrue="1">
      <formula>OR($R196="FI",$R196="Green",$R196="High")</formula>
    </cfRule>
    <cfRule type="expression" dxfId="10965" priority="74" stopIfTrue="1">
      <formula>OR($R196="NI",$R196="Red",$R196="Low")</formula>
    </cfRule>
    <cfRule type="cellIs" dxfId="10964" priority="75" stopIfTrue="1" operator="equal">
      <formula>"PI"</formula>
    </cfRule>
    <cfRule type="expression" dxfId="10963" priority="76" stopIfTrue="1">
      <formula>OR($R196="LI",$R196="Yellow",$R196="Medium")</formula>
    </cfRule>
    <cfRule type="expression" dxfId="10962" priority="77" stopIfTrue="1">
      <formula>OR($R196="NY",$R196="Not Yet")</formula>
    </cfRule>
    <cfRule type="cellIs" dxfId="10961" priority="78" stopIfTrue="1" operator="equal">
      <formula>"Out of Scope"</formula>
    </cfRule>
  </conditionalFormatting>
  <conditionalFormatting sqref="K196">
    <cfRule type="expression" dxfId="10960" priority="67" stopIfTrue="1">
      <formula>OR($R196="FI",$R196="Green",$R196="High")</formula>
    </cfRule>
    <cfRule type="expression" dxfId="10959" priority="68" stopIfTrue="1">
      <formula>OR($R196="NI",$R196="Red",$R196="Low")</formula>
    </cfRule>
    <cfRule type="cellIs" dxfId="10958" priority="69" stopIfTrue="1" operator="equal">
      <formula>"PI"</formula>
    </cfRule>
    <cfRule type="expression" dxfId="10957" priority="70" stopIfTrue="1">
      <formula>OR($R196="LI",$R196="Yellow",$R196="Medium")</formula>
    </cfRule>
    <cfRule type="expression" dxfId="10956" priority="71" stopIfTrue="1">
      <formula>OR($R196="NY",$R196="Not Yet")</formula>
    </cfRule>
    <cfRule type="cellIs" dxfId="10955" priority="72" stopIfTrue="1" operator="equal">
      <formula>"Out of Scope"</formula>
    </cfRule>
  </conditionalFormatting>
  <conditionalFormatting sqref="L196">
    <cfRule type="expression" dxfId="10954" priority="61" stopIfTrue="1">
      <formula>OR($R196="FI",$R196="Green",$R196="High")</formula>
    </cfRule>
    <cfRule type="expression" dxfId="10953" priority="62" stopIfTrue="1">
      <formula>OR($R196="NI",$R196="Red",$R196="Low")</formula>
    </cfRule>
    <cfRule type="cellIs" dxfId="10952" priority="63" stopIfTrue="1" operator="equal">
      <formula>"PI"</formula>
    </cfRule>
    <cfRule type="expression" dxfId="10951" priority="64" stopIfTrue="1">
      <formula>OR($R196="LI",$R196="Yellow",$R196="Medium")</formula>
    </cfRule>
    <cfRule type="expression" dxfId="10950" priority="65" stopIfTrue="1">
      <formula>OR($R196="NY",$R196="Not Yet")</formula>
    </cfRule>
    <cfRule type="cellIs" dxfId="10949" priority="66" stopIfTrue="1" operator="equal">
      <formula>"Out of Scope"</formula>
    </cfRule>
  </conditionalFormatting>
  <conditionalFormatting sqref="H208:L208">
    <cfRule type="expression" dxfId="10948" priority="55" stopIfTrue="1">
      <formula>OR(H208="FI",H208="Green",H208="High")</formula>
    </cfRule>
    <cfRule type="expression" dxfId="10947" priority="56" stopIfTrue="1">
      <formula>OR(H208="NI",H208="Red",H208="Low")</formula>
    </cfRule>
    <cfRule type="cellIs" dxfId="10946" priority="57" stopIfTrue="1" operator="equal">
      <formula>"PI"</formula>
    </cfRule>
    <cfRule type="expression" dxfId="10945" priority="58" stopIfTrue="1">
      <formula>OR(H208="LI",H208="Yellow",H208="Medium")</formula>
    </cfRule>
    <cfRule type="expression" dxfId="10944" priority="59" stopIfTrue="1">
      <formula>OR(H208="NY",H208="Not Yet")</formula>
    </cfRule>
    <cfRule type="cellIs" dxfId="10943" priority="60" stopIfTrue="1" operator="equal">
      <formula>"Out of Scope"</formula>
    </cfRule>
  </conditionalFormatting>
  <conditionalFormatting sqref="I208">
    <cfRule type="expression" dxfId="10942" priority="49" stopIfTrue="1">
      <formula>OR($R208="FI",$R208="Green",$R208="High")</formula>
    </cfRule>
    <cfRule type="expression" dxfId="10941" priority="50" stopIfTrue="1">
      <formula>OR($R208="NI",$R208="Red",$R208="Low")</formula>
    </cfRule>
    <cfRule type="cellIs" dxfId="10940" priority="51" stopIfTrue="1" operator="equal">
      <formula>"PI"</formula>
    </cfRule>
    <cfRule type="expression" dxfId="10939" priority="52" stopIfTrue="1">
      <formula>OR($R208="LI",$R208="Yellow",$R208="Medium")</formula>
    </cfRule>
    <cfRule type="expression" dxfId="10938" priority="53" stopIfTrue="1">
      <formula>OR($R208="NY",$R208="Not Yet")</formula>
    </cfRule>
    <cfRule type="cellIs" dxfId="10937" priority="54" stopIfTrue="1" operator="equal">
      <formula>"Out of Scope"</formula>
    </cfRule>
  </conditionalFormatting>
  <conditionalFormatting sqref="J208">
    <cfRule type="expression" dxfId="10936" priority="43" stopIfTrue="1">
      <formula>OR($R208="FI",$R208="Green",$R208="High")</formula>
    </cfRule>
    <cfRule type="expression" dxfId="10935" priority="44" stopIfTrue="1">
      <formula>OR($R208="NI",$R208="Red",$R208="Low")</formula>
    </cfRule>
    <cfRule type="cellIs" dxfId="10934" priority="45" stopIfTrue="1" operator="equal">
      <formula>"PI"</formula>
    </cfRule>
    <cfRule type="expression" dxfId="10933" priority="46" stopIfTrue="1">
      <formula>OR($R208="LI",$R208="Yellow",$R208="Medium")</formula>
    </cfRule>
    <cfRule type="expression" dxfId="10932" priority="47" stopIfTrue="1">
      <formula>OR($R208="NY",$R208="Not Yet")</formula>
    </cfRule>
    <cfRule type="cellIs" dxfId="10931" priority="48" stopIfTrue="1" operator="equal">
      <formula>"Out of Scope"</formula>
    </cfRule>
  </conditionalFormatting>
  <conditionalFormatting sqref="K208">
    <cfRule type="expression" dxfId="10930" priority="37" stopIfTrue="1">
      <formula>OR($R208="FI",$R208="Green",$R208="High")</formula>
    </cfRule>
    <cfRule type="expression" dxfId="10929" priority="38" stopIfTrue="1">
      <formula>OR($R208="NI",$R208="Red",$R208="Low")</formula>
    </cfRule>
    <cfRule type="cellIs" dxfId="10928" priority="39" stopIfTrue="1" operator="equal">
      <formula>"PI"</formula>
    </cfRule>
    <cfRule type="expression" dxfId="10927" priority="40" stopIfTrue="1">
      <formula>OR($R208="LI",$R208="Yellow",$R208="Medium")</formula>
    </cfRule>
    <cfRule type="expression" dxfId="10926" priority="41" stopIfTrue="1">
      <formula>OR($R208="NY",$R208="Not Yet")</formula>
    </cfRule>
    <cfRule type="cellIs" dxfId="10925" priority="42" stopIfTrue="1" operator="equal">
      <formula>"Out of Scope"</formula>
    </cfRule>
  </conditionalFormatting>
  <conditionalFormatting sqref="L208">
    <cfRule type="expression" dxfId="10924" priority="31" stopIfTrue="1">
      <formula>OR($R208="FI",$R208="Green",$R208="High")</formula>
    </cfRule>
    <cfRule type="expression" dxfId="10923" priority="32" stopIfTrue="1">
      <formula>OR($R208="NI",$R208="Red",$R208="Low")</formula>
    </cfRule>
    <cfRule type="cellIs" dxfId="10922" priority="33" stopIfTrue="1" operator="equal">
      <formula>"PI"</formula>
    </cfRule>
    <cfRule type="expression" dxfId="10921" priority="34" stopIfTrue="1">
      <formula>OR($R208="LI",$R208="Yellow",$R208="Medium")</formula>
    </cfRule>
    <cfRule type="expression" dxfId="10920" priority="35" stopIfTrue="1">
      <formula>OR($R208="NY",$R208="Not Yet")</formula>
    </cfRule>
    <cfRule type="cellIs" dxfId="10919" priority="36" stopIfTrue="1" operator="equal">
      <formula>"Out of Scope"</formula>
    </cfRule>
  </conditionalFormatting>
  <conditionalFormatting sqref="H219:L219">
    <cfRule type="expression" dxfId="10918" priority="25" stopIfTrue="1">
      <formula>OR(H219="FI",H219="Green",H219="High")</formula>
    </cfRule>
    <cfRule type="expression" dxfId="10917" priority="26" stopIfTrue="1">
      <formula>OR(H219="NI",H219="Red",H219="Low")</formula>
    </cfRule>
    <cfRule type="cellIs" dxfId="10916" priority="27" stopIfTrue="1" operator="equal">
      <formula>"PI"</formula>
    </cfRule>
    <cfRule type="expression" dxfId="10915" priority="28" stopIfTrue="1">
      <formula>OR(H219="LI",H219="Yellow",H219="Medium")</formula>
    </cfRule>
    <cfRule type="expression" dxfId="10914" priority="29" stopIfTrue="1">
      <formula>OR(H219="NY",H219="Not Yet")</formula>
    </cfRule>
    <cfRule type="cellIs" dxfId="10913" priority="30" stopIfTrue="1" operator="equal">
      <formula>"Out of Scope"</formula>
    </cfRule>
  </conditionalFormatting>
  <conditionalFormatting sqref="I219">
    <cfRule type="expression" dxfId="10912" priority="19" stopIfTrue="1">
      <formula>OR($R219="FI",$R219="Green",$R219="High")</formula>
    </cfRule>
    <cfRule type="expression" dxfId="10911" priority="20" stopIfTrue="1">
      <formula>OR($R219="NI",$R219="Red",$R219="Low")</formula>
    </cfRule>
    <cfRule type="cellIs" dxfId="10910" priority="21" stopIfTrue="1" operator="equal">
      <formula>"PI"</formula>
    </cfRule>
    <cfRule type="expression" dxfId="10909" priority="22" stopIfTrue="1">
      <formula>OR($R219="LI",$R219="Yellow",$R219="Medium")</formula>
    </cfRule>
    <cfRule type="expression" dxfId="10908" priority="23" stopIfTrue="1">
      <formula>OR($R219="NY",$R219="Not Yet")</formula>
    </cfRule>
    <cfRule type="cellIs" dxfId="10907" priority="24" stopIfTrue="1" operator="equal">
      <formula>"Out of Scope"</formula>
    </cfRule>
  </conditionalFormatting>
  <conditionalFormatting sqref="J219">
    <cfRule type="expression" dxfId="10906" priority="13" stopIfTrue="1">
      <formula>OR($R219="FI",$R219="Green",$R219="High")</formula>
    </cfRule>
    <cfRule type="expression" dxfId="10905" priority="14" stopIfTrue="1">
      <formula>OR($R219="NI",$R219="Red",$R219="Low")</formula>
    </cfRule>
    <cfRule type="cellIs" dxfId="10904" priority="15" stopIfTrue="1" operator="equal">
      <formula>"PI"</formula>
    </cfRule>
    <cfRule type="expression" dxfId="10903" priority="16" stopIfTrue="1">
      <formula>OR($R219="LI",$R219="Yellow",$R219="Medium")</formula>
    </cfRule>
    <cfRule type="expression" dxfId="10902" priority="17" stopIfTrue="1">
      <formula>OR($R219="NY",$R219="Not Yet")</formula>
    </cfRule>
    <cfRule type="cellIs" dxfId="10901" priority="18" stopIfTrue="1" operator="equal">
      <formula>"Out of Scope"</formula>
    </cfRule>
  </conditionalFormatting>
  <conditionalFormatting sqref="K219">
    <cfRule type="expression" dxfId="10900" priority="7" stopIfTrue="1">
      <formula>OR($R219="FI",$R219="Green",$R219="High")</formula>
    </cfRule>
    <cfRule type="expression" dxfId="10899" priority="8" stopIfTrue="1">
      <formula>OR($R219="NI",$R219="Red",$R219="Low")</formula>
    </cfRule>
    <cfRule type="cellIs" dxfId="10898" priority="9" stopIfTrue="1" operator="equal">
      <formula>"PI"</formula>
    </cfRule>
    <cfRule type="expression" dxfId="10897" priority="10" stopIfTrue="1">
      <formula>OR($R219="LI",$R219="Yellow",$R219="Medium")</formula>
    </cfRule>
    <cfRule type="expression" dxfId="10896" priority="11" stopIfTrue="1">
      <formula>OR($R219="NY",$R219="Not Yet")</formula>
    </cfRule>
    <cfRule type="cellIs" dxfId="10895" priority="12" stopIfTrue="1" operator="equal">
      <formula>"Out of Scope"</formula>
    </cfRule>
  </conditionalFormatting>
  <conditionalFormatting sqref="L219">
    <cfRule type="expression" dxfId="10894" priority="1" stopIfTrue="1">
      <formula>OR($R219="FI",$R219="Green",$R219="High")</formula>
    </cfRule>
    <cfRule type="expression" dxfId="10893" priority="2" stopIfTrue="1">
      <formula>OR($R219="NI",$R219="Red",$R219="Low")</formula>
    </cfRule>
    <cfRule type="cellIs" dxfId="10892" priority="3" stopIfTrue="1" operator="equal">
      <formula>"PI"</formula>
    </cfRule>
    <cfRule type="expression" dxfId="10891" priority="4" stopIfTrue="1">
      <formula>OR($R219="LI",$R219="Yellow",$R219="Medium")</formula>
    </cfRule>
    <cfRule type="expression" dxfId="10890" priority="5" stopIfTrue="1">
      <formula>OR($R219="NY",$R219="Not Yet")</formula>
    </cfRule>
    <cfRule type="cellIs" dxfId="10889"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1 R66 R91 R197">
      <formula1>Goal_Rating</formula1>
    </dataValidation>
    <dataValidation type="list" allowBlank="1" showInputMessage="1" showErrorMessage="1" sqref="R5 R17 R29 R42 R54 R67 R79 R92 R103 R114 R124 R135 R145 R155 R166 R177 R187 R198 R209 H16:L16 H28:L28 H40:L40 H53:L53 H65:L65 H78:L78 H90:L90 H102:L102 H113:L113 H123:L123 H134:L134 H144:L144 H154:L154 H165:L165 H176:L176 H186:L186 H196:L196 H208:L208 H219:L219">
      <formula1>Practice_Characterization</formula1>
    </dataValidation>
    <dataValidation type="list" allowBlank="1" showInputMessage="1" showErrorMessage="1" sqref="A9:A16 A21:A28 A33:A40 A46:A53 A58:A65 A71:A78 A83:A90 A95:A102 A106:A113 A116:A123 A127:A134 A137:A144 A147:A154 A158:A165 A169:A176 A179:A186 A189:A196 A201:A208 A212:A219">
      <formula1>Status</formula1>
    </dataValidation>
    <dataValidation type="list" allowBlank="1" showInputMessage="1" showErrorMessage="1" sqref="R30:R31 R55:R56">
      <formula1>M46:M48</formula1>
    </dataValidation>
    <dataValidation type="list" allowBlank="1" showInputMessage="1" showErrorMessage="1" sqref="R43:R44 R68:R69 R80:R81">
      <formula1>M58:M61</formula1>
    </dataValidation>
    <dataValidation type="list" allowBlank="1" showInputMessage="1" showErrorMessage="1" sqref="R104 R125 R156 R167">
      <formula1>M118:M122</formula1>
    </dataValidation>
    <dataValidation type="list" allowBlank="1" showInputMessage="1" showErrorMessage="1" sqref="N9:O15 N21:O27 N33:O39 N46:O52 N58:O64 N71:O77 N83:O89 N95:O101 N106:O112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7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2774"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2775"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277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2779" r:id="rId10" name="Button 11">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indexed="10"/>
    <outlinePr summaryBelow="0" summaryRight="0"/>
    <pageSetUpPr fitToPage="1"/>
  </sheetPr>
  <dimension ref="A1:X330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8" width="2.5703125" style="56" hidden="1" customWidth="1" outlineLevel="1"/>
    <col min="9" max="12" width="2.85546875" style="56" hidden="1" customWidth="1" outlineLevel="1"/>
    <col min="13" max="13" width="2.140625" style="56" hidden="1" customWidth="1" outlineLevel="1"/>
    <col min="14" max="14" width="3.28515625" style="56" hidden="1" customWidth="1" outlineLevel="2"/>
    <col min="15" max="15" width="3.140625" style="56" hidden="1" customWidth="1" outlineLevel="2"/>
    <col min="16" max="16" width="2.140625" style="56" hidden="1" customWidth="1" outlineLevel="2"/>
    <col min="17" max="17" width="17.7109375" style="56" hidden="1" customWidth="1" outlineLevel="1"/>
    <col min="18" max="18" width="9.28515625" style="56" customWidth="1"/>
    <col min="19" max="19" width="11.42578125" style="321" customWidth="1"/>
    <col min="20" max="20" width="9" style="315" customWidth="1"/>
    <col min="21" max="21" width="3.28515625" style="315" customWidth="1"/>
    <col min="22" max="22" width="0.7109375" style="315" customWidth="1"/>
    <col min="23" max="23" width="7.28515625" style="315" customWidth="1"/>
    <col min="24" max="24" width="7.140625" style="316" customWidth="1"/>
    <col min="25" max="16384" width="11.42578125" style="307"/>
  </cols>
  <sheetData>
    <row r="1" spans="1:24" ht="42" customHeight="1" collapsed="1">
      <c r="A1" s="500"/>
      <c r="B1" s="501"/>
      <c r="C1" s="501"/>
      <c r="D1" s="501"/>
      <c r="E1" s="501"/>
      <c r="F1" s="501"/>
      <c r="G1" s="501"/>
      <c r="H1" s="501"/>
      <c r="I1" s="501"/>
      <c r="J1" s="501"/>
      <c r="K1" s="501"/>
      <c r="L1" s="501"/>
      <c r="M1" s="501"/>
      <c r="N1" s="501"/>
      <c r="O1" s="501"/>
      <c r="P1" s="501"/>
      <c r="Q1" s="501"/>
      <c r="R1" s="502"/>
      <c r="S1" s="397"/>
      <c r="T1" s="395"/>
      <c r="U1" s="395"/>
      <c r="V1" s="395"/>
      <c r="W1" s="377"/>
      <c r="X1" s="377"/>
    </row>
    <row r="2" spans="1:24" s="305" customFormat="1" ht="32.25" hidden="1" customHeight="1" outlineLevel="2">
      <c r="A2" s="503" t="s">
        <v>938</v>
      </c>
      <c r="B2" s="504"/>
      <c r="C2" s="504"/>
      <c r="D2" s="504"/>
      <c r="E2" s="504"/>
      <c r="F2" s="504"/>
      <c r="G2" s="504"/>
      <c r="H2" s="504"/>
      <c r="I2" s="504"/>
      <c r="J2" s="504"/>
      <c r="K2" s="504"/>
      <c r="L2" s="504"/>
      <c r="M2" s="504"/>
      <c r="N2" s="504"/>
      <c r="O2" s="504"/>
      <c r="P2" s="504"/>
      <c r="Q2" s="504"/>
      <c r="R2" s="505"/>
      <c r="S2" s="373"/>
      <c r="T2" s="378"/>
      <c r="U2" s="378"/>
      <c r="V2" s="378"/>
      <c r="W2" s="378"/>
      <c r="X2" s="378"/>
    </row>
    <row r="3" spans="1:24"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row>
    <row r="4" spans="1:24" s="308" customFormat="1" ht="40.5" customHeight="1">
      <c r="A4" s="233"/>
      <c r="B4" s="356" t="s">
        <v>420</v>
      </c>
      <c r="C4" s="357" t="s">
        <v>511</v>
      </c>
      <c r="D4" s="246"/>
      <c r="E4" s="247"/>
      <c r="F4" s="247"/>
      <c r="G4" s="282"/>
      <c r="H4" s="347">
        <f>SUM(H5,H17)</f>
        <v>0</v>
      </c>
      <c r="I4" s="347">
        <f>SUM(I5,I17)</f>
        <v>0</v>
      </c>
      <c r="J4" s="347">
        <f>SUM(J5,J17)</f>
        <v>0</v>
      </c>
      <c r="K4" s="347">
        <f>SUM(K5,K17)</f>
        <v>0</v>
      </c>
      <c r="L4" s="347">
        <f>SUM(L5,L17)</f>
        <v>0</v>
      </c>
      <c r="M4" s="237"/>
      <c r="N4" s="237"/>
      <c r="O4" s="348">
        <f>SUM(H4:L4)/(COUNT(H4:L4)*2)</f>
        <v>0</v>
      </c>
      <c r="P4" s="258"/>
      <c r="Q4" s="447"/>
      <c r="R4" s="228"/>
      <c r="S4" s="349">
        <f>AVERAGE(S5:S28)</f>
        <v>0</v>
      </c>
      <c r="T4" s="380"/>
      <c r="U4" s="380"/>
      <c r="V4" s="380"/>
      <c r="W4" s="380"/>
      <c r="X4" s="380"/>
    </row>
    <row r="5" spans="1:24" s="309" customFormat="1" ht="31.5" collapsed="1">
      <c r="A5" s="250"/>
      <c r="B5" s="358" t="s">
        <v>364</v>
      </c>
      <c r="C5" s="359" t="s">
        <v>234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81"/>
      <c r="U5" s="381"/>
      <c r="V5" s="381"/>
      <c r="W5" s="381"/>
      <c r="X5" s="381"/>
    </row>
    <row r="6" spans="1:24" s="310" customFormat="1" ht="25.5" hidden="1" outlineLevel="2">
      <c r="A6" s="2"/>
      <c r="B6" s="2"/>
      <c r="C6" s="337" t="s">
        <v>1135</v>
      </c>
      <c r="D6" s="191"/>
      <c r="E6" s="192"/>
      <c r="F6" s="192"/>
      <c r="G6" s="279"/>
      <c r="H6" s="193"/>
      <c r="I6" s="193"/>
      <c r="J6" s="193"/>
      <c r="K6" s="193"/>
      <c r="L6" s="193"/>
      <c r="M6" s="279"/>
      <c r="N6" s="193"/>
      <c r="O6" s="193"/>
      <c r="P6" s="279"/>
      <c r="Q6" s="192"/>
      <c r="R6" s="194"/>
      <c r="S6" s="382"/>
      <c r="T6" s="383"/>
      <c r="U6" s="396"/>
      <c r="V6" s="396"/>
      <c r="W6" s="396"/>
      <c r="X6" s="396"/>
    </row>
    <row r="7" spans="1:24" s="310" customFormat="1" ht="38.25" hidden="1" outlineLevel="2">
      <c r="A7" s="2"/>
      <c r="B7" s="2"/>
      <c r="C7" s="337" t="s">
        <v>664</v>
      </c>
      <c r="D7" s="191"/>
      <c r="E7" s="192"/>
      <c r="F7" s="192"/>
      <c r="G7" s="279"/>
      <c r="H7" s="193"/>
      <c r="I7" s="193"/>
      <c r="J7" s="193"/>
      <c r="K7" s="193"/>
      <c r="L7" s="193"/>
      <c r="M7" s="279"/>
      <c r="N7" s="193"/>
      <c r="O7" s="193"/>
      <c r="P7" s="279"/>
      <c r="Q7" s="192"/>
      <c r="R7" s="194"/>
      <c r="S7" s="382"/>
      <c r="T7" s="383"/>
      <c r="U7" s="396"/>
      <c r="V7" s="396"/>
      <c r="W7" s="396"/>
      <c r="X7" s="396"/>
    </row>
    <row r="8" spans="1:24" s="310" customFormat="1" ht="51" hidden="1" outlineLevel="2">
      <c r="A8" s="2"/>
      <c r="B8" s="4"/>
      <c r="C8" s="337" t="s">
        <v>931</v>
      </c>
      <c r="D8" s="191"/>
      <c r="E8" s="192"/>
      <c r="F8" s="211"/>
      <c r="G8" s="299"/>
      <c r="H8" s="193"/>
      <c r="I8" s="193"/>
      <c r="J8" s="193"/>
      <c r="K8" s="193"/>
      <c r="L8" s="193"/>
      <c r="M8" s="279"/>
      <c r="N8" s="212"/>
      <c r="O8" s="193"/>
      <c r="P8" s="279"/>
      <c r="Q8" s="195"/>
      <c r="R8" s="194"/>
      <c r="S8" s="382"/>
      <c r="T8" s="383"/>
      <c r="U8" s="383"/>
      <c r="V8" s="383"/>
      <c r="W8" s="383"/>
      <c r="X8" s="383"/>
    </row>
    <row r="9" spans="1:24" s="310" customFormat="1" hidden="1" outlineLevel="1">
      <c r="A9" s="174"/>
      <c r="B9" s="336">
        <v>1</v>
      </c>
      <c r="C9" s="175"/>
      <c r="D9" s="168"/>
      <c r="E9" s="169"/>
      <c r="F9" s="172"/>
      <c r="G9" s="257"/>
      <c r="H9" s="170"/>
      <c r="I9" s="170"/>
      <c r="J9" s="170"/>
      <c r="K9" s="170"/>
      <c r="L9" s="170"/>
      <c r="M9" s="279"/>
      <c r="N9" s="170"/>
      <c r="O9" s="170"/>
      <c r="P9" s="279"/>
      <c r="Q9" s="195"/>
      <c r="R9" s="194"/>
      <c r="S9" s="382"/>
      <c r="T9" s="383"/>
      <c r="U9" s="383"/>
      <c r="V9" s="383"/>
      <c r="W9" s="383"/>
      <c r="X9" s="383"/>
    </row>
    <row r="10" spans="1:24"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83"/>
      <c r="U10" s="383"/>
      <c r="V10" s="383"/>
      <c r="W10" s="383"/>
      <c r="X10" s="383"/>
    </row>
    <row r="11" spans="1:24"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83"/>
      <c r="U11" s="383"/>
      <c r="V11" s="383"/>
      <c r="W11" s="383"/>
      <c r="X11" s="383"/>
    </row>
    <row r="12" spans="1:24"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83"/>
      <c r="U12" s="383"/>
      <c r="V12" s="383"/>
      <c r="W12" s="383"/>
      <c r="X12" s="383"/>
    </row>
    <row r="13" spans="1:24"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83"/>
      <c r="U13" s="383"/>
      <c r="V13" s="383"/>
      <c r="W13" s="383"/>
      <c r="X13" s="383"/>
    </row>
    <row r="14" spans="1:24"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83"/>
      <c r="U14" s="383"/>
      <c r="V14" s="383"/>
      <c r="W14" s="383"/>
      <c r="X14" s="383"/>
    </row>
    <row r="15" spans="1:24"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83"/>
      <c r="U15" s="383"/>
      <c r="V15" s="383"/>
      <c r="W15" s="383"/>
      <c r="X15" s="383"/>
    </row>
    <row r="16" spans="1:24"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row>
    <row r="17" spans="1:24" s="309" customFormat="1" ht="31.5" collapsed="1">
      <c r="A17" s="250"/>
      <c r="B17" s="358" t="s">
        <v>365</v>
      </c>
      <c r="C17" s="359" t="s">
        <v>545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c r="X17" s="381"/>
    </row>
    <row r="18" spans="1:24" s="310" customFormat="1" ht="51" hidden="1" outlineLevel="2">
      <c r="A18" s="2"/>
      <c r="B18" s="2"/>
      <c r="C18" s="337" t="s">
        <v>1136</v>
      </c>
      <c r="D18" s="191"/>
      <c r="E18" s="192"/>
      <c r="F18" s="192"/>
      <c r="G18" s="279"/>
      <c r="H18" s="193"/>
      <c r="I18" s="193"/>
      <c r="J18" s="193"/>
      <c r="K18" s="193"/>
      <c r="L18" s="193"/>
      <c r="M18" s="279"/>
      <c r="N18" s="193"/>
      <c r="O18" s="193"/>
      <c r="P18" s="279"/>
      <c r="Q18" s="192"/>
      <c r="R18" s="194"/>
      <c r="S18" s="382"/>
      <c r="T18" s="383"/>
      <c r="U18" s="396"/>
      <c r="V18" s="396"/>
      <c r="W18" s="396"/>
      <c r="X18" s="396"/>
    </row>
    <row r="19" spans="1:24" s="310" customFormat="1" ht="51" hidden="1" outlineLevel="2">
      <c r="A19" s="2"/>
      <c r="B19" s="2"/>
      <c r="C19" s="337" t="s">
        <v>665</v>
      </c>
      <c r="D19" s="191"/>
      <c r="E19" s="192"/>
      <c r="F19" s="192"/>
      <c r="G19" s="279"/>
      <c r="H19" s="193"/>
      <c r="I19" s="193"/>
      <c r="J19" s="193"/>
      <c r="K19" s="193"/>
      <c r="L19" s="193"/>
      <c r="M19" s="279"/>
      <c r="N19" s="193"/>
      <c r="O19" s="193"/>
      <c r="P19" s="279"/>
      <c r="Q19" s="192"/>
      <c r="R19" s="194"/>
      <c r="S19" s="382"/>
      <c r="T19" s="383"/>
      <c r="U19" s="396"/>
      <c r="V19" s="396"/>
      <c r="W19" s="396"/>
      <c r="X19" s="396"/>
    </row>
    <row r="20" spans="1:24" s="309" customFormat="1" ht="38.25" hidden="1" outlineLevel="2">
      <c r="A20" s="5"/>
      <c r="B20" s="4"/>
      <c r="C20" s="337" t="s">
        <v>666</v>
      </c>
      <c r="D20" s="213"/>
      <c r="E20" s="198"/>
      <c r="F20" s="198"/>
      <c r="G20" s="299"/>
      <c r="H20" s="199"/>
      <c r="I20" s="199"/>
      <c r="J20" s="199"/>
      <c r="K20" s="199"/>
      <c r="L20" s="199"/>
      <c r="M20" s="279"/>
      <c r="N20" s="199"/>
      <c r="O20" s="199"/>
      <c r="P20" s="279"/>
      <c r="Q20" s="451"/>
      <c r="R20" s="194"/>
      <c r="S20" s="401"/>
      <c r="T20" s="381"/>
      <c r="U20" s="381"/>
      <c r="V20" s="381"/>
      <c r="W20" s="381"/>
      <c r="X20" s="381"/>
    </row>
    <row r="21" spans="1:24"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83"/>
      <c r="U21" s="383"/>
      <c r="V21" s="383"/>
      <c r="W21" s="383"/>
      <c r="X21" s="383"/>
    </row>
    <row r="22" spans="1:24"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83"/>
      <c r="U22" s="383"/>
      <c r="V22" s="383"/>
      <c r="W22" s="383"/>
      <c r="X22" s="383"/>
    </row>
    <row r="23" spans="1:24"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83"/>
      <c r="U23" s="383"/>
      <c r="V23" s="383"/>
      <c r="W23" s="383"/>
      <c r="X23" s="383"/>
    </row>
    <row r="24" spans="1:24"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83"/>
      <c r="U24" s="383"/>
      <c r="V24" s="383"/>
      <c r="W24" s="383"/>
      <c r="X24" s="383"/>
    </row>
    <row r="25" spans="1:24"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83"/>
      <c r="U25" s="383"/>
      <c r="V25" s="383"/>
      <c r="W25" s="383"/>
      <c r="X25" s="383"/>
    </row>
    <row r="26" spans="1:24"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83"/>
      <c r="U26" s="383"/>
      <c r="V26" s="383"/>
      <c r="W26" s="383"/>
      <c r="X26" s="383"/>
    </row>
    <row r="27" spans="1:24"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83"/>
      <c r="U27" s="383"/>
      <c r="V27" s="383"/>
      <c r="W27" s="383"/>
      <c r="X27" s="383"/>
    </row>
    <row r="28" spans="1:24"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row>
    <row r="29" spans="1:24" s="308" customFormat="1" ht="36">
      <c r="A29" s="233"/>
      <c r="B29" s="356" t="s">
        <v>354</v>
      </c>
      <c r="C29" s="357" t="s">
        <v>546</v>
      </c>
      <c r="D29" s="283"/>
      <c r="E29" s="247"/>
      <c r="F29" s="247"/>
      <c r="G29" s="282"/>
      <c r="H29" s="347">
        <f>SUM(H30,H42,H54)</f>
        <v>0</v>
      </c>
      <c r="I29" s="347">
        <f>SUM(I30,I42,I54)</f>
        <v>0</v>
      </c>
      <c r="J29" s="347">
        <f>SUM(J30,J42,J54)</f>
        <v>0</v>
      </c>
      <c r="K29" s="347">
        <f>SUM(K30,K42,K54)</f>
        <v>0</v>
      </c>
      <c r="L29" s="347">
        <f>SUM(L30,L42,L54)</f>
        <v>0</v>
      </c>
      <c r="M29" s="237"/>
      <c r="N29" s="237"/>
      <c r="O29" s="348">
        <f>SUM(H29:L29)/(COUNT(H29:L29)*3)</f>
        <v>0</v>
      </c>
      <c r="P29" s="282"/>
      <c r="Q29" s="247"/>
      <c r="R29" s="228"/>
      <c r="S29" s="349">
        <f>AVERAGE(S30:S54)</f>
        <v>0</v>
      </c>
      <c r="T29" s="380"/>
      <c r="U29" s="380"/>
      <c r="V29" s="380"/>
      <c r="W29" s="380"/>
      <c r="X29" s="380"/>
    </row>
    <row r="30" spans="1:24" s="309" customFormat="1" ht="31.5" collapsed="1">
      <c r="A30" s="250"/>
      <c r="B30" s="358" t="s">
        <v>368</v>
      </c>
      <c r="C30" s="359" t="s">
        <v>547</v>
      </c>
      <c r="D30" s="259"/>
      <c r="E30" s="260"/>
      <c r="F30" s="260"/>
      <c r="G30" s="261"/>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381"/>
      <c r="U30" s="381"/>
      <c r="V30" s="381"/>
      <c r="W30" s="381"/>
      <c r="X30" s="381"/>
    </row>
    <row r="31" spans="1:24" s="310" customFormat="1" ht="63.75" hidden="1" outlineLevel="2">
      <c r="A31" s="2"/>
      <c r="B31" s="2"/>
      <c r="C31" s="337" t="s">
        <v>1137</v>
      </c>
      <c r="D31" s="191"/>
      <c r="E31" s="192"/>
      <c r="F31" s="192"/>
      <c r="G31" s="279"/>
      <c r="H31" s="193"/>
      <c r="I31" s="193"/>
      <c r="J31" s="193"/>
      <c r="K31" s="193"/>
      <c r="L31" s="193"/>
      <c r="M31" s="279"/>
      <c r="N31" s="193"/>
      <c r="O31" s="193"/>
      <c r="P31" s="279"/>
      <c r="Q31" s="192"/>
      <c r="R31" s="194"/>
      <c r="S31" s="382"/>
      <c r="T31" s="383"/>
      <c r="U31" s="396"/>
      <c r="V31" s="396"/>
      <c r="W31" s="396"/>
      <c r="X31" s="396"/>
    </row>
    <row r="32" spans="1:24" s="310" customFormat="1" ht="89.25" hidden="1" outlineLevel="2">
      <c r="A32" s="2"/>
      <c r="B32" s="2"/>
      <c r="C32" s="337" t="s">
        <v>1138</v>
      </c>
      <c r="D32" s="191"/>
      <c r="E32" s="192"/>
      <c r="F32" s="192"/>
      <c r="G32" s="279"/>
      <c r="H32" s="193"/>
      <c r="I32" s="193"/>
      <c r="J32" s="193"/>
      <c r="K32" s="193"/>
      <c r="L32" s="193"/>
      <c r="M32" s="279"/>
      <c r="N32" s="193"/>
      <c r="O32" s="193"/>
      <c r="P32" s="279"/>
      <c r="Q32" s="192"/>
      <c r="R32" s="194"/>
      <c r="S32" s="382"/>
      <c r="T32" s="383"/>
      <c r="U32" s="396"/>
      <c r="V32" s="396"/>
      <c r="W32" s="396"/>
      <c r="X32" s="396"/>
    </row>
    <row r="33" spans="1:24" s="310" customFormat="1" ht="25.5" hidden="1" outlineLevel="2">
      <c r="A33" s="2"/>
      <c r="B33" s="4"/>
      <c r="C33" s="337" t="s">
        <v>653</v>
      </c>
      <c r="D33" s="191"/>
      <c r="E33" s="192"/>
      <c r="F33" s="192"/>
      <c r="G33" s="299"/>
      <c r="H33" s="193"/>
      <c r="I33" s="193"/>
      <c r="J33" s="193"/>
      <c r="K33" s="193"/>
      <c r="L33" s="193"/>
      <c r="M33" s="279"/>
      <c r="N33" s="193"/>
      <c r="O33" s="193"/>
      <c r="P33" s="279"/>
      <c r="Q33" s="195"/>
      <c r="R33" s="194"/>
      <c r="S33" s="382"/>
      <c r="T33" s="383"/>
      <c r="U33" s="383"/>
      <c r="V33" s="383"/>
      <c r="W33" s="383"/>
      <c r="X33" s="383"/>
    </row>
    <row r="34" spans="1:24" s="310" customFormat="1" hidden="1" outlineLevel="1">
      <c r="A34" s="174"/>
      <c r="B34" s="336">
        <v>1</v>
      </c>
      <c r="C34" s="175"/>
      <c r="D34" s="168"/>
      <c r="E34" s="169"/>
      <c r="F34" s="172"/>
      <c r="G34" s="257"/>
      <c r="H34" s="170"/>
      <c r="I34" s="170"/>
      <c r="J34" s="170"/>
      <c r="K34" s="170"/>
      <c r="L34" s="170"/>
      <c r="M34" s="279"/>
      <c r="N34" s="170"/>
      <c r="O34" s="170"/>
      <c r="P34" s="279"/>
      <c r="Q34" s="195"/>
      <c r="R34" s="194"/>
      <c r="S34" s="382"/>
      <c r="T34" s="383"/>
      <c r="U34" s="383"/>
      <c r="V34" s="383"/>
      <c r="W34" s="383"/>
      <c r="X34" s="383"/>
    </row>
    <row r="35" spans="1:24" s="310" customFormat="1" hidden="1" outlineLevel="1">
      <c r="A35" s="174"/>
      <c r="B35" s="336">
        <v>2</v>
      </c>
      <c r="C35" s="175"/>
      <c r="D35" s="168"/>
      <c r="E35" s="169"/>
      <c r="F35" s="172"/>
      <c r="G35" s="257"/>
      <c r="H35" s="170"/>
      <c r="I35" s="170"/>
      <c r="J35" s="170"/>
      <c r="K35" s="170"/>
      <c r="L35" s="170"/>
      <c r="M35" s="279"/>
      <c r="N35" s="170"/>
      <c r="O35" s="170"/>
      <c r="P35" s="279"/>
      <c r="Q35" s="195"/>
      <c r="R35" s="194"/>
      <c r="S35" s="382"/>
      <c r="T35" s="383"/>
      <c r="U35" s="383"/>
      <c r="V35" s="383"/>
      <c r="W35" s="383"/>
      <c r="X35" s="383"/>
    </row>
    <row r="36" spans="1:24" s="310" customFormat="1" hidden="1" outlineLevel="1">
      <c r="A36" s="174"/>
      <c r="B36" s="336">
        <v>3</v>
      </c>
      <c r="C36" s="175"/>
      <c r="D36" s="168"/>
      <c r="E36" s="169"/>
      <c r="F36" s="169"/>
      <c r="G36" s="257"/>
      <c r="H36" s="170"/>
      <c r="I36" s="170"/>
      <c r="J36" s="170"/>
      <c r="K36" s="170"/>
      <c r="L36" s="170"/>
      <c r="M36" s="279"/>
      <c r="N36" s="170"/>
      <c r="O36" s="170"/>
      <c r="P36" s="279"/>
      <c r="Q36" s="195"/>
      <c r="R36" s="194"/>
      <c r="S36" s="382"/>
      <c r="T36" s="383"/>
      <c r="U36" s="383"/>
      <c r="V36" s="383"/>
      <c r="W36" s="383"/>
      <c r="X36" s="383"/>
    </row>
    <row r="37" spans="1:24" s="310" customFormat="1" hidden="1" outlineLevel="1">
      <c r="A37" s="174"/>
      <c r="B37" s="336">
        <v>4</v>
      </c>
      <c r="C37" s="175"/>
      <c r="D37" s="168"/>
      <c r="E37" s="169"/>
      <c r="F37" s="172"/>
      <c r="G37" s="257"/>
      <c r="H37" s="170"/>
      <c r="I37" s="170"/>
      <c r="J37" s="170"/>
      <c r="K37" s="170"/>
      <c r="L37" s="170"/>
      <c r="M37" s="279"/>
      <c r="N37" s="170"/>
      <c r="O37" s="170"/>
      <c r="P37" s="279"/>
      <c r="Q37" s="195"/>
      <c r="R37" s="194"/>
      <c r="S37" s="382"/>
      <c r="T37" s="383"/>
      <c r="U37" s="383"/>
      <c r="V37" s="383"/>
      <c r="W37" s="383"/>
      <c r="X37" s="383"/>
    </row>
    <row r="38" spans="1:24" s="310" customFormat="1" hidden="1" outlineLevel="1">
      <c r="A38" s="174"/>
      <c r="B38" s="336">
        <v>5</v>
      </c>
      <c r="C38" s="175"/>
      <c r="D38" s="168"/>
      <c r="E38" s="169"/>
      <c r="F38" s="169"/>
      <c r="G38" s="257"/>
      <c r="H38" s="170"/>
      <c r="I38" s="170"/>
      <c r="J38" s="170"/>
      <c r="K38" s="170"/>
      <c r="L38" s="170"/>
      <c r="M38" s="279"/>
      <c r="N38" s="170"/>
      <c r="O38" s="170"/>
      <c r="P38" s="279"/>
      <c r="Q38" s="195"/>
      <c r="R38" s="194"/>
      <c r="S38" s="382"/>
      <c r="T38" s="383"/>
      <c r="U38" s="383"/>
      <c r="V38" s="383"/>
      <c r="W38" s="383"/>
      <c r="X38" s="383"/>
    </row>
    <row r="39" spans="1:24" s="310" customFormat="1" hidden="1" outlineLevel="1">
      <c r="A39" s="174"/>
      <c r="B39" s="336">
        <v>6</v>
      </c>
      <c r="C39" s="175"/>
      <c r="D39" s="168"/>
      <c r="E39" s="169"/>
      <c r="F39" s="169"/>
      <c r="G39" s="257"/>
      <c r="H39" s="170"/>
      <c r="I39" s="170"/>
      <c r="J39" s="170"/>
      <c r="K39" s="170"/>
      <c r="L39" s="170"/>
      <c r="M39" s="279"/>
      <c r="N39" s="170"/>
      <c r="O39" s="170"/>
      <c r="P39" s="279"/>
      <c r="Q39" s="195"/>
      <c r="R39" s="194"/>
      <c r="S39" s="382"/>
      <c r="T39" s="383"/>
      <c r="U39" s="383"/>
      <c r="V39" s="383"/>
      <c r="W39" s="383"/>
      <c r="X39" s="383"/>
    </row>
    <row r="40" spans="1:24" s="310" customFormat="1" hidden="1" outlineLevel="1">
      <c r="A40" s="174"/>
      <c r="B40" s="336">
        <v>7</v>
      </c>
      <c r="C40" s="175"/>
      <c r="D40" s="168"/>
      <c r="E40" s="169"/>
      <c r="F40" s="169"/>
      <c r="G40" s="257"/>
      <c r="H40" s="170"/>
      <c r="I40" s="170"/>
      <c r="J40" s="170"/>
      <c r="K40" s="170"/>
      <c r="L40" s="170"/>
      <c r="M40" s="279"/>
      <c r="N40" s="170"/>
      <c r="O40" s="170"/>
      <c r="P40" s="279"/>
      <c r="Q40" s="195"/>
      <c r="R40" s="194"/>
      <c r="S40" s="382"/>
      <c r="T40" s="383"/>
      <c r="U40" s="383"/>
      <c r="V40" s="383"/>
      <c r="W40" s="383"/>
      <c r="X40" s="383"/>
    </row>
    <row r="41" spans="1:24"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83"/>
      <c r="U41" s="383"/>
      <c r="V41" s="383"/>
      <c r="W41" s="383"/>
      <c r="X41" s="383"/>
    </row>
    <row r="42" spans="1:24" s="309" customFormat="1" ht="20.25" collapsed="1">
      <c r="A42" s="250"/>
      <c r="B42" s="358" t="s">
        <v>369</v>
      </c>
      <c r="C42" s="359" t="s">
        <v>548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381"/>
      <c r="U42" s="381"/>
      <c r="V42" s="381"/>
      <c r="W42" s="381"/>
      <c r="X42" s="381"/>
    </row>
    <row r="43" spans="1:24" s="310" customFormat="1" ht="76.5" hidden="1" outlineLevel="2">
      <c r="A43" s="2"/>
      <c r="B43" s="2"/>
      <c r="C43" s="337" t="s">
        <v>1139</v>
      </c>
      <c r="D43" s="191"/>
      <c r="E43" s="192"/>
      <c r="F43" s="192"/>
      <c r="G43" s="279"/>
      <c r="H43" s="193"/>
      <c r="I43" s="193"/>
      <c r="J43" s="193"/>
      <c r="K43" s="193"/>
      <c r="L43" s="193"/>
      <c r="M43" s="279"/>
      <c r="N43" s="193"/>
      <c r="O43" s="193"/>
      <c r="P43" s="279"/>
      <c r="Q43" s="192"/>
      <c r="R43" s="194"/>
      <c r="S43" s="382"/>
      <c r="T43" s="383"/>
      <c r="U43" s="396"/>
      <c r="V43" s="396"/>
      <c r="W43" s="396"/>
      <c r="X43" s="396"/>
    </row>
    <row r="44" spans="1:24" s="310" customFormat="1" ht="76.5" hidden="1" outlineLevel="2">
      <c r="A44" s="2"/>
      <c r="B44" s="2"/>
      <c r="C44" s="337" t="s">
        <v>1140</v>
      </c>
      <c r="D44" s="191"/>
      <c r="E44" s="192"/>
      <c r="F44" s="192"/>
      <c r="G44" s="279"/>
      <c r="H44" s="193"/>
      <c r="I44" s="193"/>
      <c r="J44" s="193"/>
      <c r="K44" s="193"/>
      <c r="L44" s="193"/>
      <c r="M44" s="279"/>
      <c r="N44" s="193"/>
      <c r="O44" s="193"/>
      <c r="P44" s="279"/>
      <c r="Q44" s="192"/>
      <c r="R44" s="194"/>
      <c r="S44" s="382"/>
      <c r="T44" s="383"/>
      <c r="U44" s="396"/>
      <c r="V44" s="396"/>
      <c r="W44" s="396"/>
      <c r="X44" s="396"/>
    </row>
    <row r="45" spans="1:24" s="310" customFormat="1" ht="25.5" hidden="1" outlineLevel="2">
      <c r="A45" s="2"/>
      <c r="B45" s="4"/>
      <c r="C45" s="337" t="s">
        <v>653</v>
      </c>
      <c r="D45" s="214"/>
      <c r="E45" s="192"/>
      <c r="F45" s="192"/>
      <c r="G45" s="299"/>
      <c r="H45" s="193"/>
      <c r="I45" s="193"/>
      <c r="J45" s="193"/>
      <c r="K45" s="193"/>
      <c r="L45" s="193"/>
      <c r="M45" s="279"/>
      <c r="N45" s="193"/>
      <c r="O45" s="193"/>
      <c r="P45" s="279"/>
      <c r="Q45" s="195"/>
      <c r="R45" s="194"/>
      <c r="S45" s="382"/>
      <c r="T45" s="383"/>
      <c r="U45" s="383"/>
      <c r="V45" s="383"/>
      <c r="W45" s="383"/>
      <c r="X45" s="383"/>
    </row>
    <row r="46" spans="1:24"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83"/>
      <c r="U46" s="383"/>
      <c r="V46" s="383"/>
      <c r="W46" s="383"/>
      <c r="X46" s="383"/>
    </row>
    <row r="47" spans="1:24"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83"/>
      <c r="U47" s="383"/>
      <c r="V47" s="383"/>
      <c r="W47" s="383"/>
      <c r="X47" s="383"/>
    </row>
    <row r="48" spans="1:24"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83"/>
      <c r="U48" s="383"/>
      <c r="V48" s="383"/>
      <c r="W48" s="383"/>
      <c r="X48" s="383"/>
    </row>
    <row r="49" spans="1:24"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83"/>
      <c r="U49" s="383"/>
      <c r="V49" s="383"/>
      <c r="W49" s="383"/>
      <c r="X49" s="383"/>
    </row>
    <row r="50" spans="1:24"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83"/>
      <c r="U50" s="383"/>
      <c r="V50" s="383"/>
      <c r="W50" s="383"/>
      <c r="X50" s="383"/>
    </row>
    <row r="51" spans="1:24"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83"/>
      <c r="U51" s="383"/>
      <c r="V51" s="383"/>
      <c r="W51" s="383"/>
      <c r="X51" s="383"/>
    </row>
    <row r="52" spans="1:24"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83"/>
      <c r="U52" s="383"/>
      <c r="V52" s="383"/>
      <c r="W52" s="383"/>
      <c r="X52" s="383"/>
    </row>
    <row r="53" spans="1:24"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row>
    <row r="54" spans="1:24" s="309" customFormat="1" ht="20.25" collapsed="1">
      <c r="A54" s="250"/>
      <c r="B54" s="358" t="s">
        <v>370</v>
      </c>
      <c r="C54" s="359" t="s">
        <v>235</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c r="X54" s="381"/>
    </row>
    <row r="55" spans="1:24" s="310" customFormat="1" ht="25.5" hidden="1" outlineLevel="2">
      <c r="A55" s="2"/>
      <c r="B55" s="2"/>
      <c r="C55" s="337" t="s">
        <v>1141</v>
      </c>
      <c r="D55" s="191"/>
      <c r="E55" s="192"/>
      <c r="F55" s="192"/>
      <c r="G55" s="279"/>
      <c r="H55" s="193"/>
      <c r="I55" s="193"/>
      <c r="J55" s="193"/>
      <c r="K55" s="193"/>
      <c r="L55" s="193"/>
      <c r="M55" s="279"/>
      <c r="N55" s="193"/>
      <c r="O55" s="193"/>
      <c r="P55" s="279"/>
      <c r="Q55" s="192"/>
      <c r="R55" s="194"/>
      <c r="S55" s="382"/>
      <c r="T55" s="383"/>
      <c r="U55" s="396"/>
      <c r="V55" s="396"/>
      <c r="W55" s="396"/>
      <c r="X55" s="396"/>
    </row>
    <row r="56" spans="1:24" s="310" customFormat="1" ht="51" hidden="1" outlineLevel="2">
      <c r="A56" s="2"/>
      <c r="B56" s="2"/>
      <c r="C56" s="337" t="s">
        <v>1142</v>
      </c>
      <c r="D56" s="191"/>
      <c r="E56" s="192"/>
      <c r="F56" s="192"/>
      <c r="G56" s="279"/>
      <c r="H56" s="193"/>
      <c r="I56" s="193"/>
      <c r="J56" s="193"/>
      <c r="K56" s="193"/>
      <c r="L56" s="193"/>
      <c r="M56" s="279"/>
      <c r="N56" s="193"/>
      <c r="O56" s="193"/>
      <c r="P56" s="279"/>
      <c r="Q56" s="192"/>
      <c r="R56" s="194"/>
      <c r="S56" s="382"/>
      <c r="T56" s="383"/>
      <c r="U56" s="396"/>
      <c r="V56" s="396"/>
      <c r="W56" s="396"/>
      <c r="X56" s="396"/>
    </row>
    <row r="57" spans="1:24" s="310" customFormat="1" ht="25.5" hidden="1" outlineLevel="2">
      <c r="A57" s="2"/>
      <c r="B57" s="4"/>
      <c r="C57" s="337" t="s">
        <v>924</v>
      </c>
      <c r="D57" s="214"/>
      <c r="E57" s="192"/>
      <c r="F57" s="192"/>
      <c r="G57" s="299"/>
      <c r="H57" s="193"/>
      <c r="I57" s="193"/>
      <c r="J57" s="193"/>
      <c r="K57" s="193"/>
      <c r="L57" s="193"/>
      <c r="M57" s="279"/>
      <c r="N57" s="193"/>
      <c r="O57" s="193"/>
      <c r="P57" s="279"/>
      <c r="Q57" s="195"/>
      <c r="R57" s="194"/>
      <c r="S57" s="382"/>
      <c r="T57" s="383"/>
      <c r="U57" s="383"/>
      <c r="V57" s="383"/>
      <c r="W57" s="383"/>
      <c r="X57" s="383"/>
    </row>
    <row r="58" spans="1:24"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83"/>
      <c r="U58" s="383"/>
      <c r="V58" s="383"/>
      <c r="W58" s="383"/>
      <c r="X58" s="383"/>
    </row>
    <row r="59" spans="1:24"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83"/>
      <c r="U59" s="383"/>
      <c r="V59" s="383"/>
      <c r="W59" s="383"/>
      <c r="X59" s="383"/>
    </row>
    <row r="60" spans="1:24"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83"/>
      <c r="U60" s="383"/>
      <c r="V60" s="383"/>
      <c r="W60" s="383"/>
      <c r="X60" s="383"/>
    </row>
    <row r="61" spans="1:24"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83"/>
      <c r="U61" s="383"/>
      <c r="V61" s="383"/>
      <c r="W61" s="383"/>
      <c r="X61" s="383"/>
    </row>
    <row r="62" spans="1:24"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83"/>
      <c r="U62" s="383"/>
      <c r="V62" s="383"/>
      <c r="W62" s="383"/>
      <c r="X62" s="383"/>
    </row>
    <row r="63" spans="1:24"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83"/>
      <c r="U63" s="383"/>
      <c r="V63" s="383"/>
      <c r="W63" s="383"/>
      <c r="X63" s="383"/>
    </row>
    <row r="64" spans="1:24"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83"/>
      <c r="U64" s="383"/>
      <c r="V64" s="383"/>
      <c r="W64" s="383"/>
      <c r="X64" s="383"/>
    </row>
    <row r="65" spans="1:24"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c r="X65" s="383"/>
    </row>
    <row r="66" spans="1:24" s="308" customFormat="1" ht="27.75">
      <c r="A66" s="233"/>
      <c r="B66" s="356" t="s">
        <v>355</v>
      </c>
      <c r="C66" s="357" t="s">
        <v>1143</v>
      </c>
      <c r="D66" s="283"/>
      <c r="E66" s="247"/>
      <c r="F66" s="247"/>
      <c r="G66" s="282"/>
      <c r="H66" s="347">
        <f>SUM(H67,H79,H91,H103,H115)</f>
        <v>0</v>
      </c>
      <c r="I66" s="347">
        <f>SUM(I67,I79,I91,I103,I115)</f>
        <v>0</v>
      </c>
      <c r="J66" s="347">
        <f>SUM(J67,J79,J91,J103,J115)</f>
        <v>0</v>
      </c>
      <c r="K66" s="347">
        <f>SUM(K67,K79,K91,K103,K115)</f>
        <v>0</v>
      </c>
      <c r="L66" s="347">
        <f>SUM(L67,L79,L91,L103,L115)</f>
        <v>0</v>
      </c>
      <c r="M66" s="237"/>
      <c r="N66" s="237"/>
      <c r="O66" s="348">
        <f>SUM(H66:L66)/(COUNT(H66:L66)*5)</f>
        <v>0</v>
      </c>
      <c r="P66" s="282"/>
      <c r="Q66" s="247"/>
      <c r="R66" s="228"/>
      <c r="S66" s="349">
        <f>AVERAGE(S67:S126)</f>
        <v>0</v>
      </c>
      <c r="T66" s="380"/>
      <c r="U66" s="380"/>
      <c r="V66" s="380"/>
      <c r="W66" s="380"/>
      <c r="X66" s="380"/>
    </row>
    <row r="67" spans="1:24" s="309" customFormat="1" ht="20.25" collapsed="1">
      <c r="A67" s="250"/>
      <c r="B67" s="358" t="s">
        <v>374</v>
      </c>
      <c r="C67" s="359" t="s">
        <v>549</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381"/>
      <c r="U67" s="381"/>
      <c r="V67" s="381"/>
      <c r="W67" s="381"/>
      <c r="X67" s="381"/>
    </row>
    <row r="68" spans="1:24" s="310" customFormat="1" ht="89.25" hidden="1" outlineLevel="2">
      <c r="A68" s="2"/>
      <c r="B68" s="2"/>
      <c r="C68" s="337" t="s">
        <v>1144</v>
      </c>
      <c r="D68" s="191"/>
      <c r="E68" s="192"/>
      <c r="F68" s="192"/>
      <c r="G68" s="279"/>
      <c r="H68" s="193"/>
      <c r="I68" s="193"/>
      <c r="J68" s="193"/>
      <c r="K68" s="193"/>
      <c r="L68" s="193"/>
      <c r="M68" s="279"/>
      <c r="N68" s="193"/>
      <c r="O68" s="193"/>
      <c r="P68" s="279"/>
      <c r="Q68" s="192"/>
      <c r="R68" s="194"/>
      <c r="S68" s="382"/>
      <c r="T68" s="383"/>
      <c r="U68" s="396"/>
      <c r="V68" s="396"/>
      <c r="W68" s="396"/>
      <c r="X68" s="396"/>
    </row>
    <row r="69" spans="1:24" s="310" customFormat="1" ht="114.75" hidden="1" outlineLevel="2">
      <c r="A69" s="2"/>
      <c r="B69" s="2"/>
      <c r="C69" s="337" t="s">
        <v>1145</v>
      </c>
      <c r="D69" s="191"/>
      <c r="E69" s="192"/>
      <c r="F69" s="192"/>
      <c r="G69" s="279"/>
      <c r="H69" s="193"/>
      <c r="I69" s="193"/>
      <c r="J69" s="193"/>
      <c r="K69" s="193"/>
      <c r="L69" s="193"/>
      <c r="M69" s="279"/>
      <c r="N69" s="193"/>
      <c r="O69" s="193"/>
      <c r="P69" s="279"/>
      <c r="Q69" s="192"/>
      <c r="R69" s="194"/>
      <c r="S69" s="382"/>
      <c r="T69" s="383"/>
      <c r="U69" s="396"/>
      <c r="V69" s="396"/>
      <c r="W69" s="396"/>
      <c r="X69" s="396"/>
    </row>
    <row r="70" spans="1:24" s="309" customFormat="1" ht="25.5" hidden="1" outlineLevel="2">
      <c r="A70" s="215"/>
      <c r="B70" s="4"/>
      <c r="C70" s="337" t="s">
        <v>653</v>
      </c>
      <c r="D70" s="191"/>
      <c r="E70" s="198"/>
      <c r="F70" s="198"/>
      <c r="G70" s="261"/>
      <c r="H70" s="199"/>
      <c r="I70" s="199"/>
      <c r="J70" s="199"/>
      <c r="K70" s="199"/>
      <c r="L70" s="199"/>
      <c r="M70" s="262"/>
      <c r="N70" s="199"/>
      <c r="O70" s="199"/>
      <c r="P70" s="262"/>
      <c r="Q70" s="451"/>
      <c r="R70" s="194"/>
      <c r="S70" s="401"/>
      <c r="T70" s="381"/>
      <c r="U70" s="381"/>
      <c r="V70" s="381"/>
      <c r="W70" s="381"/>
      <c r="X70" s="381"/>
    </row>
    <row r="71" spans="1:24"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83"/>
      <c r="U71" s="383"/>
      <c r="V71" s="383"/>
      <c r="W71" s="383"/>
      <c r="X71" s="383"/>
    </row>
    <row r="72" spans="1:24"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83"/>
      <c r="U72" s="383"/>
      <c r="V72" s="383"/>
      <c r="W72" s="383"/>
      <c r="X72" s="383"/>
    </row>
    <row r="73" spans="1:24"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83"/>
      <c r="U73" s="383"/>
      <c r="V73" s="383"/>
      <c r="W73" s="383"/>
      <c r="X73" s="383"/>
    </row>
    <row r="74" spans="1:24"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83"/>
      <c r="U74" s="383"/>
      <c r="V74" s="383"/>
      <c r="W74" s="383"/>
      <c r="X74" s="383"/>
    </row>
    <row r="75" spans="1:24"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83"/>
      <c r="U75" s="383"/>
      <c r="V75" s="383"/>
      <c r="W75" s="383"/>
      <c r="X75" s="383"/>
    </row>
    <row r="76" spans="1:24"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83"/>
      <c r="U76" s="383"/>
      <c r="V76" s="383"/>
      <c r="W76" s="383"/>
      <c r="X76" s="383"/>
    </row>
    <row r="77" spans="1:24"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83"/>
      <c r="U77" s="383"/>
      <c r="V77" s="383"/>
      <c r="W77" s="383"/>
      <c r="X77" s="383"/>
    </row>
    <row r="78" spans="1:24"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row>
    <row r="79" spans="1:24" s="309" customFormat="1" ht="20.25" collapsed="1">
      <c r="A79" s="250"/>
      <c r="B79" s="358" t="s">
        <v>375</v>
      </c>
      <c r="C79" s="359" t="s">
        <v>1146</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381"/>
      <c r="U79" s="381"/>
      <c r="V79" s="381"/>
      <c r="W79" s="381"/>
      <c r="X79" s="381"/>
    </row>
    <row r="80" spans="1:24" s="310" customFormat="1" ht="76.5" hidden="1" outlineLevel="2">
      <c r="A80" s="2"/>
      <c r="B80" s="2"/>
      <c r="C80" s="337" t="s">
        <v>1239</v>
      </c>
      <c r="D80" s="191"/>
      <c r="E80" s="192"/>
      <c r="F80" s="192"/>
      <c r="G80" s="279"/>
      <c r="H80" s="193"/>
      <c r="I80" s="193"/>
      <c r="J80" s="193"/>
      <c r="K80" s="193"/>
      <c r="L80" s="193"/>
      <c r="M80" s="279"/>
      <c r="N80" s="193"/>
      <c r="O80" s="193"/>
      <c r="P80" s="279"/>
      <c r="Q80" s="192"/>
      <c r="R80" s="194"/>
      <c r="S80" s="382"/>
      <c r="T80" s="383"/>
      <c r="U80" s="396"/>
      <c r="V80" s="396"/>
      <c r="W80" s="396"/>
      <c r="X80" s="396"/>
    </row>
    <row r="81" spans="1:24" s="310" customFormat="1" ht="140.25" hidden="1" outlineLevel="2">
      <c r="A81" s="2"/>
      <c r="B81" s="2"/>
      <c r="C81" s="337" t="s">
        <v>1147</v>
      </c>
      <c r="D81" s="191"/>
      <c r="E81" s="192"/>
      <c r="F81" s="192"/>
      <c r="G81" s="279"/>
      <c r="H81" s="193"/>
      <c r="I81" s="193"/>
      <c r="J81" s="193"/>
      <c r="K81" s="193"/>
      <c r="L81" s="193"/>
      <c r="M81" s="279"/>
      <c r="N81" s="193"/>
      <c r="O81" s="193"/>
      <c r="P81" s="279"/>
      <c r="Q81" s="192"/>
      <c r="R81" s="194"/>
      <c r="S81" s="382"/>
      <c r="T81" s="383"/>
      <c r="U81" s="396"/>
      <c r="V81" s="396"/>
      <c r="W81" s="396"/>
      <c r="X81" s="396"/>
    </row>
    <row r="82" spans="1:24" s="310" customFormat="1" ht="25.5" hidden="1" outlineLevel="2">
      <c r="A82" s="2"/>
      <c r="B82" s="4"/>
      <c r="C82" s="337" t="s">
        <v>667</v>
      </c>
      <c r="D82" s="191"/>
      <c r="E82" s="192"/>
      <c r="F82" s="211"/>
      <c r="G82" s="299"/>
      <c r="H82" s="193"/>
      <c r="I82" s="193"/>
      <c r="J82" s="193"/>
      <c r="K82" s="193"/>
      <c r="L82" s="193"/>
      <c r="M82" s="279"/>
      <c r="N82" s="193"/>
      <c r="O82" s="193"/>
      <c r="P82" s="279"/>
      <c r="Q82" s="195"/>
      <c r="R82" s="194"/>
      <c r="S82" s="382"/>
      <c r="T82" s="383"/>
      <c r="U82" s="383"/>
      <c r="V82" s="383"/>
      <c r="W82" s="383"/>
      <c r="X82" s="383"/>
    </row>
    <row r="83" spans="1:24"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83"/>
      <c r="U83" s="383"/>
      <c r="V83" s="383"/>
      <c r="W83" s="383"/>
      <c r="X83" s="383"/>
    </row>
    <row r="84" spans="1:24"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83"/>
      <c r="U84" s="383"/>
      <c r="V84" s="383"/>
      <c r="W84" s="383"/>
      <c r="X84" s="383"/>
    </row>
    <row r="85" spans="1:24"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83"/>
      <c r="U85" s="383"/>
      <c r="V85" s="383"/>
      <c r="W85" s="383"/>
      <c r="X85" s="383"/>
    </row>
    <row r="86" spans="1:24"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83"/>
      <c r="U86" s="383"/>
      <c r="V86" s="383"/>
      <c r="W86" s="383"/>
      <c r="X86" s="383"/>
    </row>
    <row r="87" spans="1:24"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83"/>
      <c r="U87" s="383"/>
      <c r="V87" s="383"/>
      <c r="W87" s="383"/>
      <c r="X87" s="383"/>
    </row>
    <row r="88" spans="1:24"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83"/>
      <c r="U88" s="383"/>
      <c r="V88" s="383"/>
      <c r="W88" s="383"/>
      <c r="X88" s="383"/>
    </row>
    <row r="89" spans="1:24"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83"/>
      <c r="U89" s="383"/>
      <c r="V89" s="383"/>
      <c r="W89" s="383"/>
      <c r="X89" s="383"/>
    </row>
    <row r="90" spans="1:24"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row>
    <row r="91" spans="1:24" s="309" customFormat="1" ht="20.25" collapsed="1">
      <c r="A91" s="250"/>
      <c r="B91" s="358" t="s">
        <v>376</v>
      </c>
      <c r="C91" s="359" t="s">
        <v>550</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381"/>
      <c r="U91" s="381"/>
      <c r="V91" s="381"/>
      <c r="W91" s="381"/>
      <c r="X91" s="381"/>
    </row>
    <row r="92" spans="1:24" s="310" customFormat="1" ht="63.75" hidden="1" outlineLevel="2">
      <c r="A92" s="2"/>
      <c r="B92" s="2"/>
      <c r="C92" s="337" t="s">
        <v>1148</v>
      </c>
      <c r="D92" s="191"/>
      <c r="E92" s="192"/>
      <c r="F92" s="192"/>
      <c r="G92" s="279"/>
      <c r="H92" s="193"/>
      <c r="I92" s="193"/>
      <c r="J92" s="193"/>
      <c r="K92" s="193"/>
      <c r="L92" s="193"/>
      <c r="M92" s="279"/>
      <c r="N92" s="193"/>
      <c r="O92" s="193"/>
      <c r="P92" s="279"/>
      <c r="Q92" s="192"/>
      <c r="R92" s="194"/>
      <c r="S92" s="382"/>
      <c r="T92" s="383"/>
      <c r="U92" s="396"/>
      <c r="V92" s="396"/>
      <c r="W92" s="396"/>
      <c r="X92" s="396"/>
    </row>
    <row r="93" spans="1:24" s="310" customFormat="1" ht="165.75" hidden="1" outlineLevel="2">
      <c r="A93" s="2"/>
      <c r="B93" s="2"/>
      <c r="C93" s="337" t="s">
        <v>1149</v>
      </c>
      <c r="D93" s="191"/>
      <c r="E93" s="192"/>
      <c r="F93" s="192"/>
      <c r="G93" s="279"/>
      <c r="H93" s="193"/>
      <c r="I93" s="193"/>
      <c r="J93" s="193"/>
      <c r="K93" s="193"/>
      <c r="L93" s="193"/>
      <c r="M93" s="279"/>
      <c r="N93" s="193"/>
      <c r="O93" s="193"/>
      <c r="P93" s="279"/>
      <c r="Q93" s="192"/>
      <c r="R93" s="194"/>
      <c r="S93" s="382"/>
      <c r="T93" s="383"/>
      <c r="U93" s="396"/>
      <c r="V93" s="396"/>
      <c r="W93" s="396"/>
      <c r="X93" s="396"/>
    </row>
    <row r="94" spans="1:24" s="310" customFormat="1" ht="25.5" hidden="1" outlineLevel="2">
      <c r="A94" s="2"/>
      <c r="B94" s="4"/>
      <c r="C94" s="337" t="s">
        <v>668</v>
      </c>
      <c r="D94" s="191"/>
      <c r="E94" s="192"/>
      <c r="F94" s="192"/>
      <c r="G94" s="299"/>
      <c r="H94" s="193"/>
      <c r="I94" s="193"/>
      <c r="J94" s="193"/>
      <c r="K94" s="193"/>
      <c r="L94" s="193"/>
      <c r="M94" s="279"/>
      <c r="N94" s="193"/>
      <c r="O94" s="193"/>
      <c r="P94" s="279"/>
      <c r="Q94" s="195"/>
      <c r="R94" s="194"/>
      <c r="S94" s="382"/>
      <c r="T94" s="383"/>
      <c r="U94" s="383"/>
      <c r="V94" s="383"/>
      <c r="W94" s="383"/>
      <c r="X94" s="383"/>
    </row>
    <row r="95" spans="1:24"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83"/>
      <c r="U95" s="383"/>
      <c r="V95" s="383"/>
      <c r="W95" s="383"/>
      <c r="X95" s="383"/>
    </row>
    <row r="96" spans="1:24"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83"/>
      <c r="U96" s="383"/>
      <c r="V96" s="383"/>
      <c r="W96" s="383"/>
      <c r="X96" s="383"/>
    </row>
    <row r="97" spans="1:24"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83"/>
      <c r="U97" s="383"/>
      <c r="V97" s="383"/>
      <c r="W97" s="383"/>
      <c r="X97" s="383"/>
    </row>
    <row r="98" spans="1:24"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83"/>
      <c r="U98" s="383"/>
      <c r="V98" s="383"/>
      <c r="W98" s="383"/>
      <c r="X98" s="383"/>
    </row>
    <row r="99" spans="1:24"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83"/>
      <c r="U99" s="383"/>
      <c r="V99" s="383"/>
      <c r="W99" s="383"/>
      <c r="X99" s="383"/>
    </row>
    <row r="100" spans="1:24"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83"/>
      <c r="U100" s="383"/>
      <c r="V100" s="383"/>
      <c r="W100" s="383"/>
      <c r="X100" s="383"/>
    </row>
    <row r="101" spans="1:24"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83"/>
      <c r="U101" s="383"/>
      <c r="V101" s="383"/>
      <c r="W101" s="383"/>
      <c r="X101" s="383"/>
    </row>
    <row r="102" spans="1:24"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83"/>
      <c r="U102" s="383"/>
      <c r="V102" s="383"/>
      <c r="W102" s="383"/>
      <c r="X102" s="383"/>
    </row>
    <row r="103" spans="1:24" s="309" customFormat="1" ht="20.25" collapsed="1">
      <c r="A103" s="250"/>
      <c r="B103" s="358" t="s">
        <v>377</v>
      </c>
      <c r="C103" s="359" t="s">
        <v>551</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381"/>
      <c r="U103" s="381"/>
      <c r="V103" s="381"/>
      <c r="W103" s="381"/>
      <c r="X103" s="381"/>
    </row>
    <row r="104" spans="1:24" s="310" customFormat="1" ht="25.5" hidden="1" outlineLevel="2">
      <c r="A104" s="2"/>
      <c r="B104" s="2"/>
      <c r="C104" s="337" t="s">
        <v>1150</v>
      </c>
      <c r="D104" s="191"/>
      <c r="E104" s="192"/>
      <c r="F104" s="192"/>
      <c r="G104" s="279"/>
      <c r="H104" s="193"/>
      <c r="I104" s="193"/>
      <c r="J104" s="193"/>
      <c r="K104" s="193"/>
      <c r="L104" s="193"/>
      <c r="M104" s="279"/>
      <c r="N104" s="193"/>
      <c r="O104" s="193"/>
      <c r="P104" s="279"/>
      <c r="Q104" s="192"/>
      <c r="R104" s="194"/>
      <c r="S104" s="382"/>
      <c r="T104" s="383"/>
      <c r="U104" s="396"/>
      <c r="V104" s="396"/>
      <c r="W104" s="396"/>
      <c r="X104" s="396"/>
    </row>
    <row r="105" spans="1:24" s="310" customFormat="1" ht="102" hidden="1" outlineLevel="2">
      <c r="A105" s="2"/>
      <c r="B105" s="2"/>
      <c r="C105" s="337" t="s">
        <v>1151</v>
      </c>
      <c r="D105" s="191"/>
      <c r="E105" s="192"/>
      <c r="F105" s="192"/>
      <c r="G105" s="279"/>
      <c r="H105" s="193"/>
      <c r="I105" s="193"/>
      <c r="J105" s="193"/>
      <c r="K105" s="193"/>
      <c r="L105" s="193"/>
      <c r="M105" s="279"/>
      <c r="N105" s="193"/>
      <c r="O105" s="193"/>
      <c r="P105" s="279"/>
      <c r="Q105" s="192"/>
      <c r="R105" s="194"/>
      <c r="S105" s="382"/>
      <c r="T105" s="383"/>
      <c r="U105" s="396"/>
      <c r="V105" s="396"/>
      <c r="W105" s="396"/>
      <c r="X105" s="396"/>
    </row>
    <row r="106" spans="1:24" s="310" customFormat="1" ht="25.5" hidden="1" outlineLevel="2">
      <c r="A106" s="2"/>
      <c r="B106" s="4"/>
      <c r="C106" s="337" t="s">
        <v>925</v>
      </c>
      <c r="D106" s="191"/>
      <c r="E106" s="192"/>
      <c r="F106" s="192"/>
      <c r="G106" s="299"/>
      <c r="H106" s="193"/>
      <c r="I106" s="193"/>
      <c r="J106" s="193"/>
      <c r="K106" s="193"/>
      <c r="L106" s="193"/>
      <c r="M106" s="279"/>
      <c r="N106" s="193"/>
      <c r="O106" s="193"/>
      <c r="P106" s="279"/>
      <c r="Q106" s="195"/>
      <c r="R106" s="194"/>
      <c r="S106" s="382"/>
      <c r="T106" s="383"/>
      <c r="U106" s="383"/>
      <c r="V106" s="383"/>
      <c r="W106" s="383"/>
      <c r="X106" s="383"/>
    </row>
    <row r="107" spans="1:24"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83"/>
      <c r="U107" s="383"/>
      <c r="V107" s="383"/>
      <c r="W107" s="383"/>
      <c r="X107" s="383"/>
    </row>
    <row r="108" spans="1:24"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83"/>
      <c r="U108" s="383"/>
      <c r="V108" s="383"/>
      <c r="W108" s="383"/>
      <c r="X108" s="383"/>
    </row>
    <row r="109" spans="1:24"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83"/>
      <c r="U109" s="383"/>
      <c r="V109" s="383"/>
      <c r="W109" s="383"/>
      <c r="X109" s="383"/>
    </row>
    <row r="110" spans="1:24"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83"/>
      <c r="U110" s="383"/>
      <c r="V110" s="383"/>
      <c r="W110" s="383"/>
      <c r="X110" s="383"/>
    </row>
    <row r="111" spans="1:24"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83"/>
      <c r="U111" s="383"/>
      <c r="V111" s="383"/>
      <c r="W111" s="383"/>
      <c r="X111" s="383"/>
    </row>
    <row r="112" spans="1:24"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83"/>
      <c r="U112" s="383"/>
      <c r="V112" s="383"/>
      <c r="W112" s="383"/>
      <c r="X112" s="383"/>
    </row>
    <row r="113" spans="1:24"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83"/>
      <c r="U113" s="383"/>
      <c r="V113" s="383"/>
      <c r="W113" s="383"/>
      <c r="X113" s="383"/>
    </row>
    <row r="114" spans="1:24"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83"/>
      <c r="U114" s="383"/>
      <c r="V114" s="383"/>
      <c r="W114" s="383"/>
      <c r="X114" s="383"/>
    </row>
    <row r="115" spans="1:24" s="309" customFormat="1" ht="31.5" collapsed="1">
      <c r="A115" s="250"/>
      <c r="B115" s="358" t="s">
        <v>378</v>
      </c>
      <c r="C115" s="359" t="s">
        <v>552</v>
      </c>
      <c r="D115" s="259"/>
      <c r="E115" s="260"/>
      <c r="F115" s="260"/>
      <c r="G115" s="261"/>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62"/>
      <c r="Q115" s="443" t="str">
        <f>IF(COUNTA(Q118:Q126)=0,"",COUNTA(Q118:Q126))</f>
        <v/>
      </c>
      <c r="R115" s="229"/>
      <c r="S115" s="351">
        <f>IF(R115=Instructions!$B$25,Instructions!$C$25,IF(R115=Instructions!$B$26,Instructions!$C$26,IF(R115=Instructions!$B$27,Instructions!$C$27,0)))</f>
        <v>0</v>
      </c>
      <c r="T115" s="381"/>
      <c r="U115" s="381"/>
      <c r="V115" s="381"/>
      <c r="W115" s="381"/>
      <c r="X115" s="381"/>
    </row>
    <row r="116" spans="1:24" s="310" customFormat="1" ht="25.5" hidden="1" outlineLevel="2">
      <c r="A116" s="2"/>
      <c r="B116" s="2"/>
      <c r="C116" s="337" t="s">
        <v>1152</v>
      </c>
      <c r="D116" s="191"/>
      <c r="E116" s="192"/>
      <c r="F116" s="192"/>
      <c r="G116" s="279"/>
      <c r="H116" s="193"/>
      <c r="I116" s="193"/>
      <c r="J116" s="193"/>
      <c r="K116" s="193"/>
      <c r="L116" s="193"/>
      <c r="M116" s="279"/>
      <c r="N116" s="193"/>
      <c r="O116" s="193"/>
      <c r="P116" s="279"/>
      <c r="Q116" s="192"/>
      <c r="R116" s="194"/>
      <c r="S116" s="382"/>
      <c r="T116" s="383"/>
      <c r="U116" s="396"/>
      <c r="V116" s="396"/>
      <c r="W116" s="396"/>
      <c r="X116" s="396"/>
    </row>
    <row r="117" spans="1:24" s="310" customFormat="1" ht="102" hidden="1" outlineLevel="2">
      <c r="A117" s="2"/>
      <c r="B117" s="2"/>
      <c r="C117" s="337" t="s">
        <v>669</v>
      </c>
      <c r="D117" s="191"/>
      <c r="E117" s="192"/>
      <c r="F117" s="192"/>
      <c r="G117" s="279"/>
      <c r="H117" s="193"/>
      <c r="I117" s="193"/>
      <c r="J117" s="193"/>
      <c r="K117" s="193"/>
      <c r="L117" s="193"/>
      <c r="M117" s="279"/>
      <c r="N117" s="193"/>
      <c r="O117" s="193"/>
      <c r="P117" s="279"/>
      <c r="Q117" s="192"/>
      <c r="R117" s="194"/>
      <c r="S117" s="382"/>
      <c r="T117" s="383"/>
      <c r="U117" s="396"/>
      <c r="V117" s="396"/>
      <c r="W117" s="396"/>
      <c r="X117" s="396"/>
    </row>
    <row r="118" spans="1:24" s="310" customFormat="1" ht="51" hidden="1" outlineLevel="2">
      <c r="A118" s="2"/>
      <c r="B118" s="4"/>
      <c r="C118" s="337" t="s">
        <v>670</v>
      </c>
      <c r="D118" s="214"/>
      <c r="E118" s="192"/>
      <c r="F118" s="211"/>
      <c r="G118" s="299"/>
      <c r="H118" s="193"/>
      <c r="I118" s="193"/>
      <c r="J118" s="193"/>
      <c r="K118" s="193"/>
      <c r="L118" s="193"/>
      <c r="M118" s="279"/>
      <c r="N118" s="193"/>
      <c r="O118" s="193"/>
      <c r="P118" s="279"/>
      <c r="Q118" s="195"/>
      <c r="R118" s="194"/>
      <c r="S118" s="382"/>
      <c r="T118" s="383"/>
      <c r="U118" s="383"/>
      <c r="V118" s="383"/>
      <c r="W118" s="383"/>
      <c r="X118" s="383"/>
    </row>
    <row r="119" spans="1:24" s="310" customFormat="1" hidden="1" outlineLevel="1">
      <c r="A119" s="174"/>
      <c r="B119" s="336">
        <v>1</v>
      </c>
      <c r="C119" s="175"/>
      <c r="D119" s="168"/>
      <c r="E119" s="169"/>
      <c r="F119" s="172"/>
      <c r="G119" s="257"/>
      <c r="H119" s="170"/>
      <c r="I119" s="170"/>
      <c r="J119" s="170"/>
      <c r="K119" s="170"/>
      <c r="L119" s="170"/>
      <c r="M119" s="279"/>
      <c r="N119" s="170"/>
      <c r="O119" s="170"/>
      <c r="P119" s="279"/>
      <c r="Q119" s="195"/>
      <c r="R119" s="194"/>
      <c r="S119" s="382"/>
      <c r="T119" s="383"/>
      <c r="U119" s="383"/>
      <c r="V119" s="383"/>
      <c r="W119" s="383"/>
      <c r="X119" s="383"/>
    </row>
    <row r="120" spans="1:24" s="310" customFormat="1" hidden="1" outlineLevel="1">
      <c r="A120" s="174"/>
      <c r="B120" s="336">
        <v>2</v>
      </c>
      <c r="C120" s="175"/>
      <c r="D120" s="168"/>
      <c r="E120" s="169"/>
      <c r="F120" s="172"/>
      <c r="G120" s="257"/>
      <c r="H120" s="170"/>
      <c r="I120" s="170"/>
      <c r="J120" s="170"/>
      <c r="K120" s="170"/>
      <c r="L120" s="170"/>
      <c r="M120" s="279"/>
      <c r="N120" s="170"/>
      <c r="O120" s="170"/>
      <c r="P120" s="279"/>
      <c r="Q120" s="195"/>
      <c r="R120" s="194"/>
      <c r="S120" s="382"/>
      <c r="T120" s="383"/>
      <c r="U120" s="383"/>
      <c r="V120" s="383"/>
      <c r="W120" s="383"/>
      <c r="X120" s="383"/>
    </row>
    <row r="121" spans="1:24" s="310" customFormat="1" hidden="1" outlineLevel="1">
      <c r="A121" s="174"/>
      <c r="B121" s="336">
        <v>3</v>
      </c>
      <c r="C121" s="175"/>
      <c r="D121" s="168"/>
      <c r="E121" s="169"/>
      <c r="F121" s="169"/>
      <c r="G121" s="257"/>
      <c r="H121" s="170"/>
      <c r="I121" s="170"/>
      <c r="J121" s="170"/>
      <c r="K121" s="170"/>
      <c r="L121" s="170"/>
      <c r="M121" s="279"/>
      <c r="N121" s="170"/>
      <c r="O121" s="170"/>
      <c r="P121" s="279"/>
      <c r="Q121" s="195"/>
      <c r="R121" s="194"/>
      <c r="S121" s="382"/>
      <c r="T121" s="383"/>
      <c r="U121" s="383"/>
      <c r="V121" s="383"/>
      <c r="W121" s="383"/>
      <c r="X121" s="383"/>
    </row>
    <row r="122" spans="1:24" s="310" customFormat="1" hidden="1" outlineLevel="1">
      <c r="A122" s="174"/>
      <c r="B122" s="336">
        <v>4</v>
      </c>
      <c r="C122" s="175"/>
      <c r="D122" s="168"/>
      <c r="E122" s="169"/>
      <c r="F122" s="172"/>
      <c r="G122" s="257"/>
      <c r="H122" s="170"/>
      <c r="I122" s="170"/>
      <c r="J122" s="170"/>
      <c r="K122" s="170"/>
      <c r="L122" s="170"/>
      <c r="M122" s="279"/>
      <c r="N122" s="170"/>
      <c r="O122" s="170"/>
      <c r="P122" s="279"/>
      <c r="Q122" s="195"/>
      <c r="R122" s="194"/>
      <c r="S122" s="382"/>
      <c r="T122" s="383"/>
      <c r="U122" s="383"/>
      <c r="V122" s="383"/>
      <c r="W122" s="383"/>
      <c r="X122" s="383"/>
    </row>
    <row r="123" spans="1:24" s="310" customFormat="1" hidden="1" outlineLevel="1">
      <c r="A123" s="174"/>
      <c r="B123" s="336">
        <v>5</v>
      </c>
      <c r="C123" s="175"/>
      <c r="D123" s="168"/>
      <c r="E123" s="169"/>
      <c r="F123" s="169"/>
      <c r="G123" s="257"/>
      <c r="H123" s="170"/>
      <c r="I123" s="170"/>
      <c r="J123" s="170"/>
      <c r="K123" s="170"/>
      <c r="L123" s="170"/>
      <c r="M123" s="279"/>
      <c r="N123" s="170"/>
      <c r="O123" s="170"/>
      <c r="P123" s="279"/>
      <c r="Q123" s="195"/>
      <c r="R123" s="194"/>
      <c r="S123" s="382"/>
      <c r="T123" s="383"/>
      <c r="U123" s="383"/>
      <c r="V123" s="383"/>
      <c r="W123" s="383"/>
      <c r="X123" s="383"/>
    </row>
    <row r="124" spans="1:24" s="310" customFormat="1" hidden="1" outlineLevel="1">
      <c r="A124" s="174"/>
      <c r="B124" s="336">
        <v>6</v>
      </c>
      <c r="C124" s="175"/>
      <c r="D124" s="168"/>
      <c r="E124" s="169"/>
      <c r="F124" s="169"/>
      <c r="G124" s="257"/>
      <c r="H124" s="170"/>
      <c r="I124" s="170"/>
      <c r="J124" s="170"/>
      <c r="K124" s="170"/>
      <c r="L124" s="170"/>
      <c r="M124" s="279"/>
      <c r="N124" s="170"/>
      <c r="O124" s="170"/>
      <c r="P124" s="279"/>
      <c r="Q124" s="195"/>
      <c r="R124" s="194"/>
      <c r="S124" s="382"/>
      <c r="T124" s="383"/>
      <c r="U124" s="383"/>
      <c r="V124" s="383"/>
      <c r="W124" s="383"/>
      <c r="X124" s="383"/>
    </row>
    <row r="125" spans="1:24" s="310" customFormat="1" hidden="1" outlineLevel="1">
      <c r="A125" s="174"/>
      <c r="B125" s="336">
        <v>7</v>
      </c>
      <c r="C125" s="175"/>
      <c r="D125" s="168"/>
      <c r="E125" s="169"/>
      <c r="F125" s="169"/>
      <c r="G125" s="257"/>
      <c r="H125" s="170"/>
      <c r="I125" s="170"/>
      <c r="J125" s="170"/>
      <c r="K125" s="170"/>
      <c r="L125" s="170"/>
      <c r="M125" s="279"/>
      <c r="N125" s="170"/>
      <c r="O125" s="170"/>
      <c r="P125" s="279"/>
      <c r="Q125" s="195"/>
      <c r="R125" s="194"/>
      <c r="S125" s="382"/>
      <c r="T125" s="383"/>
      <c r="U125" s="383"/>
      <c r="V125" s="383"/>
      <c r="W125" s="383"/>
      <c r="X125" s="383"/>
    </row>
    <row r="126" spans="1:24" s="310"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94"/>
      <c r="S126" s="382"/>
      <c r="T126" s="383"/>
      <c r="U126" s="383"/>
      <c r="V126" s="383"/>
      <c r="W126" s="383"/>
      <c r="X126" s="383"/>
    </row>
    <row r="127" spans="1:24" s="305" customFormat="1" ht="27.75">
      <c r="A127" s="239"/>
      <c r="B127" s="332" t="s">
        <v>490</v>
      </c>
      <c r="C127" s="333" t="s">
        <v>491</v>
      </c>
      <c r="D127" s="240"/>
      <c r="E127" s="241"/>
      <c r="F127" s="241"/>
      <c r="G127" s="242"/>
      <c r="H127" s="347">
        <f>SUM(H128,H139,H150,H161,H172,H182,H192,H204,H215,H225)</f>
        <v>0</v>
      </c>
      <c r="I127" s="347">
        <f>SUM(I128,I139,I150,I161,I172,I182,I192,I204,I215,I225)</f>
        <v>0</v>
      </c>
      <c r="J127" s="347">
        <f>SUM(J128,J139,J150,J161,J172,J182,J192,J204,J215,J225)</f>
        <v>0</v>
      </c>
      <c r="K127" s="347">
        <f>SUM(K128,K139,K150,K161,K172,K182,K192,K204,K215,K225)</f>
        <v>0</v>
      </c>
      <c r="L127" s="347">
        <f>SUM(L128,L139,L150,L161,L172,L182,L192,L204,L215,L225)</f>
        <v>0</v>
      </c>
      <c r="M127" s="237"/>
      <c r="N127" s="237"/>
      <c r="O127" s="348">
        <f>SUM(H127:L127)/(COUNT(H127:L127)*10)</f>
        <v>0</v>
      </c>
      <c r="P127" s="242"/>
      <c r="Q127" s="235"/>
      <c r="R127" s="228"/>
      <c r="S127" s="349">
        <f>AVERAGE(S128:S225)</f>
        <v>0</v>
      </c>
      <c r="T127" s="379"/>
      <c r="U127" s="379"/>
      <c r="V127" s="379"/>
      <c r="W127" s="379"/>
      <c r="X127" s="379"/>
    </row>
    <row r="128" spans="1:24" s="306" customFormat="1" ht="31.5" collapsed="1">
      <c r="A128" s="243"/>
      <c r="B128" s="341" t="s">
        <v>489</v>
      </c>
      <c r="C128" s="335" t="s">
        <v>481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384"/>
      <c r="U128" s="384"/>
      <c r="V128" s="384"/>
      <c r="W128" s="384"/>
      <c r="X128" s="384"/>
    </row>
    <row r="129" spans="1:24" s="305" customFormat="1" ht="38.25" hidden="1" outlineLevel="2">
      <c r="A129" s="178"/>
      <c r="B129" s="4"/>
      <c r="C129" s="337" t="s">
        <v>1403</v>
      </c>
      <c r="D129" s="168"/>
      <c r="E129" s="169"/>
      <c r="F129" s="169"/>
      <c r="G129" s="257"/>
      <c r="H129" s="170"/>
      <c r="I129" s="170"/>
      <c r="J129" s="170"/>
      <c r="K129" s="170"/>
      <c r="L129" s="170"/>
      <c r="M129" s="245"/>
      <c r="N129" s="170"/>
      <c r="O129" s="170"/>
      <c r="P129" s="245"/>
      <c r="Q129" s="456"/>
      <c r="R129" s="171"/>
      <c r="S129" s="374"/>
      <c r="T129" s="379"/>
      <c r="U129" s="379"/>
      <c r="V129" s="379"/>
      <c r="W129" s="379"/>
      <c r="X129" s="379"/>
    </row>
    <row r="130" spans="1:24" s="305" customFormat="1" ht="201" hidden="1" customHeight="1" outlineLevel="2">
      <c r="A130" s="178"/>
      <c r="B130" s="4"/>
      <c r="C130" s="337" t="s">
        <v>671</v>
      </c>
      <c r="D130" s="168"/>
      <c r="E130" s="169"/>
      <c r="F130" s="169"/>
      <c r="G130" s="257"/>
      <c r="H130" s="170"/>
      <c r="I130" s="170"/>
      <c r="J130" s="170"/>
      <c r="K130" s="170"/>
      <c r="L130" s="170"/>
      <c r="M130" s="245"/>
      <c r="N130" s="170"/>
      <c r="O130" s="170"/>
      <c r="P130" s="245"/>
      <c r="Q130" s="169"/>
      <c r="R130" s="171"/>
      <c r="S130" s="374"/>
      <c r="T130" s="379"/>
      <c r="U130" s="379"/>
      <c r="V130" s="379"/>
      <c r="W130" s="379"/>
      <c r="X130" s="379"/>
    </row>
    <row r="131" spans="1:24"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9"/>
      <c r="U131" s="379"/>
      <c r="V131" s="379"/>
      <c r="W131" s="379"/>
      <c r="X131" s="379"/>
    </row>
    <row r="132" spans="1:24"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9"/>
      <c r="U132" s="379"/>
      <c r="V132" s="379"/>
      <c r="W132" s="379"/>
      <c r="X132" s="379"/>
    </row>
    <row r="133" spans="1:24"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row>
    <row r="134" spans="1:24"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row>
    <row r="135" spans="1:24"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row>
    <row r="136" spans="1:24"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9"/>
      <c r="U136" s="379"/>
      <c r="V136" s="379"/>
      <c r="W136" s="379"/>
      <c r="X136" s="379"/>
    </row>
    <row r="137" spans="1:24"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row>
    <row r="138" spans="1:24"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9"/>
      <c r="U138" s="379"/>
      <c r="V138" s="379"/>
      <c r="W138" s="379"/>
      <c r="X138" s="379"/>
    </row>
    <row r="139" spans="1:24" s="306" customFormat="1" ht="31.5" collapsed="1">
      <c r="A139" s="243"/>
      <c r="B139" s="341" t="s">
        <v>380</v>
      </c>
      <c r="C139" s="335" t="s">
        <v>482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384"/>
      <c r="U139" s="384"/>
      <c r="V139" s="384"/>
      <c r="W139" s="384"/>
      <c r="X139" s="384"/>
    </row>
    <row r="140" spans="1:24" s="305" customFormat="1" ht="38.25" hidden="1" outlineLevel="2">
      <c r="A140" s="178"/>
      <c r="B140" s="4"/>
      <c r="C140" s="363" t="s">
        <v>1425</v>
      </c>
      <c r="D140" s="168"/>
      <c r="E140" s="169"/>
      <c r="F140" s="169"/>
      <c r="G140" s="257"/>
      <c r="H140" s="170"/>
      <c r="I140" s="170"/>
      <c r="J140" s="170"/>
      <c r="K140" s="170"/>
      <c r="L140" s="170"/>
      <c r="M140" s="245"/>
      <c r="N140" s="170"/>
      <c r="O140" s="170"/>
      <c r="P140" s="245"/>
      <c r="Q140" s="169"/>
      <c r="R140" s="171"/>
      <c r="S140" s="374"/>
    </row>
    <row r="141" spans="1:24" s="305" customFormat="1" ht="252" hidden="1" customHeight="1" outlineLevel="2">
      <c r="A141" s="178"/>
      <c r="B141" s="4"/>
      <c r="C141" s="337" t="s">
        <v>672</v>
      </c>
      <c r="D141" s="168"/>
      <c r="E141" s="169"/>
      <c r="F141" s="169"/>
      <c r="G141" s="257"/>
      <c r="H141" s="170"/>
      <c r="I141" s="170"/>
      <c r="J141" s="170"/>
      <c r="K141" s="170"/>
      <c r="L141" s="170"/>
      <c r="M141" s="245"/>
      <c r="N141" s="170"/>
      <c r="O141" s="170"/>
      <c r="P141" s="245"/>
      <c r="Q141" s="169"/>
      <c r="R141" s="171"/>
      <c r="S141" s="374"/>
      <c r="T141" s="379"/>
      <c r="U141" s="379"/>
      <c r="V141" s="379"/>
      <c r="W141" s="379"/>
      <c r="X141" s="379"/>
    </row>
    <row r="142" spans="1:24"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9"/>
      <c r="U142" s="379"/>
      <c r="V142" s="379"/>
      <c r="W142" s="379"/>
      <c r="X142" s="379"/>
    </row>
    <row r="143" spans="1:24"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9"/>
      <c r="U143" s="379"/>
      <c r="V143" s="379"/>
      <c r="W143" s="379"/>
      <c r="X143" s="379"/>
    </row>
    <row r="144" spans="1:24"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9"/>
      <c r="U144" s="379"/>
      <c r="V144" s="379"/>
      <c r="W144" s="379"/>
      <c r="X144" s="379"/>
    </row>
    <row r="145" spans="1:24"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row>
    <row r="146" spans="1:24"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row>
    <row r="147" spans="1:24"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9"/>
      <c r="U147" s="379"/>
      <c r="V147" s="379"/>
      <c r="W147" s="379"/>
      <c r="X147" s="379"/>
    </row>
    <row r="148" spans="1:24"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row>
    <row r="149" spans="1:24"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9"/>
      <c r="U149" s="379"/>
      <c r="V149" s="379"/>
      <c r="W149" s="379"/>
      <c r="X149" s="379"/>
    </row>
    <row r="150" spans="1:24" s="306" customFormat="1" ht="31.5" collapsed="1">
      <c r="A150" s="243"/>
      <c r="B150" s="341" t="s">
        <v>382</v>
      </c>
      <c r="C150" s="335" t="s">
        <v>483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384"/>
      <c r="U150" s="384"/>
      <c r="V150" s="384"/>
      <c r="W150" s="384"/>
      <c r="X150" s="384"/>
    </row>
    <row r="151" spans="1:24" s="305" customFormat="1" ht="38.25" hidden="1" outlineLevel="2">
      <c r="A151" s="178"/>
      <c r="B151" s="4"/>
      <c r="C151" s="363" t="s">
        <v>1436</v>
      </c>
      <c r="D151" s="168"/>
      <c r="E151" s="169"/>
      <c r="F151" s="169"/>
      <c r="G151" s="257"/>
      <c r="H151" s="170"/>
      <c r="I151" s="170"/>
      <c r="J151" s="170"/>
      <c r="K151" s="170"/>
      <c r="L151" s="170"/>
      <c r="M151" s="245"/>
      <c r="N151" s="170"/>
      <c r="O151" s="170"/>
      <c r="P151" s="245"/>
      <c r="Q151" s="456"/>
      <c r="R151" s="171"/>
      <c r="S151" s="374"/>
      <c r="T151" s="379"/>
      <c r="U151" s="379"/>
      <c r="V151" s="379"/>
      <c r="W151" s="379"/>
      <c r="X151" s="379"/>
    </row>
    <row r="152" spans="1:24" s="305" customFormat="1" ht="167.25" hidden="1" customHeight="1" outlineLevel="2">
      <c r="A152" s="178"/>
      <c r="B152" s="4"/>
      <c r="C152" s="337" t="s">
        <v>673</v>
      </c>
      <c r="D152" s="168"/>
      <c r="E152" s="169"/>
      <c r="F152" s="169"/>
      <c r="G152" s="257"/>
      <c r="H152" s="170"/>
      <c r="I152" s="170"/>
      <c r="J152" s="170"/>
      <c r="K152" s="170"/>
      <c r="L152" s="170"/>
      <c r="M152" s="245"/>
      <c r="N152" s="170"/>
      <c r="O152" s="170"/>
      <c r="P152" s="245"/>
      <c r="Q152" s="169"/>
      <c r="R152" s="171"/>
      <c r="S152" s="374"/>
      <c r="T152" s="379"/>
      <c r="U152" s="379"/>
      <c r="V152" s="379"/>
      <c r="W152" s="379"/>
      <c r="X152" s="379"/>
    </row>
    <row r="153" spans="1:24"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c r="X153" s="379"/>
    </row>
    <row r="154" spans="1:24"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row>
    <row r="155" spans="1:24"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c r="X155" s="379"/>
    </row>
    <row r="156" spans="1:24"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c r="X156" s="379"/>
    </row>
    <row r="157" spans="1:24"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c r="X157" s="379"/>
    </row>
    <row r="158" spans="1:24"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row>
    <row r="159" spans="1:24"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row>
    <row r="160" spans="1:24"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c r="X160" s="379"/>
    </row>
    <row r="161" spans="1:24" s="306" customFormat="1" ht="31.5" collapsed="1">
      <c r="A161" s="243"/>
      <c r="B161" s="341" t="s">
        <v>384</v>
      </c>
      <c r="C161" s="335" t="s">
        <v>484</v>
      </c>
      <c r="D161" s="251"/>
      <c r="E161" s="255"/>
      <c r="F161" s="255"/>
      <c r="G161" s="256"/>
      <c r="H161" s="350" t="str">
        <f>IF(HasAffirmation(H164:H170,$O164:$O170),1,"")</f>
        <v/>
      </c>
      <c r="I161" s="350" t="str">
        <f>IF(HasAffirmation(I164:I170,$O164:$O170),1,"")</f>
        <v/>
      </c>
      <c r="J161" s="350" t="str">
        <f>IF(HasAffirmation(J164:J170,$O164:$O170),1,"")</f>
        <v/>
      </c>
      <c r="K161" s="350" t="str">
        <f>IF(HasAffirmation(K164:K170,$O164:$O170),1,"")</f>
        <v/>
      </c>
      <c r="L161" s="350" t="str">
        <f>IF(HasAffirmation(L164:L170,$O164:$O170),1,"")</f>
        <v/>
      </c>
      <c r="M161" s="254"/>
      <c r="N161" s="350">
        <f>COUNTA(N164:N170)</f>
        <v>0</v>
      </c>
      <c r="O161" s="350">
        <f>SUM(H161:L161)</f>
        <v>0</v>
      </c>
      <c r="P161" s="244"/>
      <c r="Q161" s="443" t="str">
        <f>IF(COUNTA(Q163:Q171)=0,"",COUNTA(Q163:Q171))</f>
        <v/>
      </c>
      <c r="R161" s="229"/>
      <c r="S161" s="351">
        <f>IF(R161=Instructions!$B$25,Instructions!$C$25,IF(R161=Instructions!$B$26,Instructions!$C$26,IF(R161=Instructions!$B$27,Instructions!$C$27,0)))</f>
        <v>0</v>
      </c>
      <c r="T161" s="384"/>
      <c r="U161" s="384"/>
      <c r="V161" s="384"/>
      <c r="W161" s="384"/>
      <c r="X161" s="384"/>
    </row>
    <row r="162" spans="1:24" s="305" customFormat="1" ht="51" hidden="1" outlineLevel="2">
      <c r="A162" s="178"/>
      <c r="B162" s="4"/>
      <c r="C162" s="337" t="s">
        <v>582</v>
      </c>
      <c r="D162" s="168"/>
      <c r="E162" s="169"/>
      <c r="F162" s="169"/>
      <c r="G162" s="257"/>
      <c r="H162" s="170"/>
      <c r="I162" s="170"/>
      <c r="J162" s="170"/>
      <c r="K162" s="170"/>
      <c r="L162" s="170"/>
      <c r="M162" s="245"/>
      <c r="N162" s="170"/>
      <c r="O162" s="170"/>
      <c r="P162" s="245"/>
      <c r="Q162" s="169"/>
      <c r="R162" s="171"/>
      <c r="S162" s="374"/>
      <c r="T162" s="385"/>
      <c r="U162" s="385"/>
      <c r="V162" s="385"/>
      <c r="W162" s="385"/>
      <c r="X162" s="385"/>
    </row>
    <row r="163" spans="1:24" s="305" customFormat="1" ht="140.25" hidden="1" outlineLevel="2">
      <c r="A163" s="178"/>
      <c r="B163" s="4"/>
      <c r="C163" s="337" t="s">
        <v>674</v>
      </c>
      <c r="D163" s="168"/>
      <c r="E163" s="169"/>
      <c r="F163" s="169"/>
      <c r="G163" s="257"/>
      <c r="H163" s="170"/>
      <c r="I163" s="170"/>
      <c r="J163" s="170"/>
      <c r="K163" s="170"/>
      <c r="L163" s="170"/>
      <c r="M163" s="245"/>
      <c r="N163" s="170"/>
      <c r="O163" s="170"/>
      <c r="P163" s="245"/>
      <c r="Q163" s="169"/>
      <c r="R163" s="171"/>
      <c r="S163" s="374"/>
      <c r="T163" s="379"/>
      <c r="U163" s="379"/>
      <c r="V163" s="379"/>
      <c r="W163" s="379"/>
      <c r="X163" s="379"/>
    </row>
    <row r="164" spans="1:24"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row>
    <row r="165" spans="1:24"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row>
    <row r="166" spans="1:24"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row>
    <row r="167" spans="1:24"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row>
    <row r="168" spans="1:24"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row>
    <row r="169" spans="1:24"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row>
    <row r="170" spans="1:24"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row>
    <row r="171" spans="1:24"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row>
    <row r="172" spans="1:24" s="306" customFormat="1" ht="31.5" collapsed="1">
      <c r="A172" s="243"/>
      <c r="B172" s="341" t="s">
        <v>386</v>
      </c>
      <c r="C172" s="335" t="s">
        <v>485</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c r="U172" s="384"/>
      <c r="V172" s="384"/>
      <c r="W172" s="384"/>
      <c r="X172" s="384"/>
    </row>
    <row r="173" spans="1:24" s="305" customFormat="1" ht="279" hidden="1" customHeight="1" outlineLevel="2">
      <c r="A173" s="178"/>
      <c r="B173" s="4"/>
      <c r="C173" s="337" t="s">
        <v>675</v>
      </c>
      <c r="D173" s="168"/>
      <c r="E173" s="169"/>
      <c r="F173" s="169"/>
      <c r="G173" s="257"/>
      <c r="H173" s="170"/>
      <c r="I173" s="170"/>
      <c r="J173" s="170"/>
      <c r="K173" s="170"/>
      <c r="L173" s="170"/>
      <c r="M173" s="245"/>
      <c r="N173" s="170"/>
      <c r="O173" s="170"/>
      <c r="P173" s="245"/>
      <c r="Q173" s="169"/>
      <c r="R173" s="171"/>
      <c r="S173" s="374"/>
      <c r="T173" s="379"/>
      <c r="U173" s="379"/>
      <c r="V173" s="379"/>
      <c r="W173" s="379"/>
      <c r="X173" s="379"/>
    </row>
    <row r="174" spans="1:24"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c r="U174" s="379"/>
      <c r="V174" s="379"/>
      <c r="W174" s="379"/>
      <c r="X174" s="379"/>
    </row>
    <row r="175" spans="1:24"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c r="U175" s="379"/>
      <c r="V175" s="379"/>
      <c r="W175" s="379"/>
      <c r="X175" s="379"/>
    </row>
    <row r="176" spans="1:24"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c r="U176" s="379"/>
      <c r="V176" s="379"/>
      <c r="W176" s="379"/>
      <c r="X176" s="379"/>
    </row>
    <row r="177" spans="1:24"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row>
    <row r="178" spans="1:24"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row>
    <row r="179" spans="1:24"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c r="U179" s="379"/>
      <c r="V179" s="379"/>
      <c r="W179" s="379"/>
      <c r="X179" s="379"/>
    </row>
    <row r="180" spans="1:24"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row>
    <row r="181" spans="1:24"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c r="U181" s="379"/>
      <c r="V181" s="379"/>
      <c r="W181" s="379"/>
      <c r="X181" s="379"/>
    </row>
    <row r="182" spans="1:24" s="306" customFormat="1" ht="15.75" collapsed="1">
      <c r="A182" s="243"/>
      <c r="B182" s="341" t="s">
        <v>388</v>
      </c>
      <c r="C182" s="335" t="s">
        <v>993</v>
      </c>
      <c r="D182" s="251"/>
      <c r="E182" s="255"/>
      <c r="F182" s="255"/>
      <c r="G182" s="256"/>
      <c r="H182" s="350" t="str">
        <f>IF(HasAffirmation(H184:H190,$O184:$O190),1,"")</f>
        <v/>
      </c>
      <c r="I182" s="350" t="str">
        <f>IF(HasAffirmation(I184:I190,$O184:$O190),1,"")</f>
        <v/>
      </c>
      <c r="J182" s="350" t="str">
        <f>IF(HasAffirmation(J184:J190,$O184:$O190),1,"")</f>
        <v/>
      </c>
      <c r="K182" s="350" t="str">
        <f>IF(HasAffirmation(K184:K190,$O184:$O190),1,"")</f>
        <v/>
      </c>
      <c r="L182" s="350" t="str">
        <f>IF(HasAffirmation(L184:L190,$O184:$O190),1,"")</f>
        <v/>
      </c>
      <c r="M182" s="254"/>
      <c r="N182" s="350">
        <f>COUNTA(N184:N190)</f>
        <v>0</v>
      </c>
      <c r="O182" s="350">
        <f>SUM(H182:L182)</f>
        <v>0</v>
      </c>
      <c r="P182" s="244"/>
      <c r="Q182" s="443" t="str">
        <f>IF(COUNTA(Q183:Q191)=0,"",COUNTA(Q183:Q191))</f>
        <v/>
      </c>
      <c r="R182" s="229"/>
      <c r="S182" s="351">
        <f>IF(R182=Instructions!$B$25,Instructions!$C$25,IF(R182=Instructions!$B$26,Instructions!$C$26,IF(R182=Instructions!$B$27,Instructions!$C$27,0)))</f>
        <v>0</v>
      </c>
      <c r="T182" s="384"/>
      <c r="U182" s="384"/>
      <c r="V182" s="384"/>
      <c r="W182" s="384"/>
      <c r="X182" s="384"/>
    </row>
    <row r="183" spans="1:24" s="305" customFormat="1" ht="242.25" hidden="1" customHeight="1" outlineLevel="2">
      <c r="A183" s="178"/>
      <c r="B183" s="4"/>
      <c r="C183" s="337" t="s">
        <v>676</v>
      </c>
      <c r="D183" s="168"/>
      <c r="E183" s="169"/>
      <c r="F183" s="169"/>
      <c r="G183" s="257"/>
      <c r="H183" s="170"/>
      <c r="I183" s="170"/>
      <c r="J183" s="170"/>
      <c r="K183" s="170"/>
      <c r="L183" s="170"/>
      <c r="M183" s="245"/>
      <c r="N183" s="170"/>
      <c r="O183" s="170"/>
      <c r="P183" s="245"/>
      <c r="Q183" s="169"/>
      <c r="R183" s="171"/>
      <c r="S183" s="374"/>
      <c r="T183" s="379"/>
      <c r="U183" s="379"/>
      <c r="V183" s="379"/>
      <c r="W183" s="379"/>
      <c r="X183" s="379"/>
    </row>
    <row r="184" spans="1:24"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79"/>
      <c r="U184" s="379"/>
      <c r="V184" s="379"/>
      <c r="W184" s="379"/>
      <c r="X184" s="379"/>
    </row>
    <row r="185" spans="1:24"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79"/>
      <c r="U185" s="379"/>
      <c r="V185" s="379"/>
      <c r="W185" s="379"/>
      <c r="X185" s="379"/>
    </row>
    <row r="186" spans="1:24"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79"/>
      <c r="U186" s="379"/>
      <c r="V186" s="379"/>
      <c r="W186" s="379"/>
      <c r="X186" s="379"/>
    </row>
    <row r="187" spans="1:24"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row>
    <row r="188" spans="1:24"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79"/>
      <c r="U188" s="379"/>
      <c r="V188" s="379"/>
      <c r="W188" s="379"/>
      <c r="X188" s="379"/>
    </row>
    <row r="189" spans="1:24"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row>
    <row r="190" spans="1:24"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79"/>
      <c r="U190" s="379"/>
      <c r="V190" s="379"/>
      <c r="W190" s="379"/>
      <c r="X190" s="379"/>
    </row>
    <row r="191" spans="1:24"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79"/>
      <c r="U191" s="379"/>
      <c r="V191" s="379"/>
      <c r="W191" s="379"/>
      <c r="X191" s="379"/>
    </row>
    <row r="192" spans="1:24" s="306" customFormat="1" ht="31.5" collapsed="1">
      <c r="A192" s="243"/>
      <c r="B192" s="341" t="s">
        <v>389</v>
      </c>
      <c r="C192" s="335" t="s">
        <v>486</v>
      </c>
      <c r="D192" s="251"/>
      <c r="E192" s="255"/>
      <c r="F192" s="255"/>
      <c r="G192" s="256"/>
      <c r="H192" s="350" t="str">
        <f>IF(HasAffirmation(H196:H202,$O196:$O202),1,"")</f>
        <v/>
      </c>
      <c r="I192" s="350" t="str">
        <f>IF(HasAffirmation(I196:I202,$O196:$O202),1,"")</f>
        <v/>
      </c>
      <c r="J192" s="350" t="str">
        <f>IF(HasAffirmation(J196:J202,$O196:$O202),1,"")</f>
        <v/>
      </c>
      <c r="K192" s="350" t="str">
        <f>IF(HasAffirmation(K196:K202,$O196:$O202),1,"")</f>
        <v/>
      </c>
      <c r="L192" s="350" t="str">
        <f>IF(HasAffirmation(L196:L202,$O196:$O202),1,"")</f>
        <v/>
      </c>
      <c r="M192" s="254"/>
      <c r="N192" s="350">
        <f>COUNTA(N196:N202)</f>
        <v>0</v>
      </c>
      <c r="O192" s="350">
        <f>SUM(H192:L192)</f>
        <v>0</v>
      </c>
      <c r="P192" s="244"/>
      <c r="Q192" s="443" t="str">
        <f>IF(COUNTA(Q195:Q203)=0,"",COUNTA(Q195:Q203))</f>
        <v/>
      </c>
      <c r="R192" s="229"/>
      <c r="S192" s="351">
        <f>IF(R192=Instructions!$B$25,Instructions!$C$25,IF(R192=Instructions!$B$26,Instructions!$C$26,IF(R192=Instructions!$B$27,Instructions!$C$27,0)))</f>
        <v>0</v>
      </c>
      <c r="T192" s="384"/>
      <c r="U192" s="384"/>
      <c r="V192" s="384"/>
      <c r="W192" s="384"/>
      <c r="X192" s="384"/>
    </row>
    <row r="193" spans="1:24" s="305" customFormat="1" ht="51" hidden="1" outlineLevel="2">
      <c r="A193" s="178"/>
      <c r="B193" s="4"/>
      <c r="C193" s="337" t="s">
        <v>643</v>
      </c>
      <c r="D193" s="168"/>
      <c r="E193" s="169"/>
      <c r="F193" s="169"/>
      <c r="G193" s="257"/>
      <c r="H193" s="170"/>
      <c r="I193" s="170"/>
      <c r="J193" s="170"/>
      <c r="K193" s="170"/>
      <c r="L193" s="170"/>
      <c r="M193" s="245"/>
      <c r="N193" s="170"/>
      <c r="O193" s="170"/>
      <c r="P193" s="245"/>
      <c r="Q193" s="169"/>
      <c r="R193" s="171"/>
      <c r="S193" s="374"/>
      <c r="T193" s="385"/>
      <c r="U193" s="385"/>
      <c r="V193" s="385"/>
      <c r="W193" s="385"/>
      <c r="X193" s="385"/>
    </row>
    <row r="194" spans="1:24" s="305" customFormat="1" ht="51" hidden="1" outlineLevel="2">
      <c r="A194" s="178"/>
      <c r="B194" s="4"/>
      <c r="C194" s="337" t="s">
        <v>1445</v>
      </c>
      <c r="D194" s="168"/>
      <c r="E194" s="169"/>
      <c r="F194" s="169"/>
      <c r="G194" s="257"/>
      <c r="H194" s="170"/>
      <c r="I194" s="170"/>
      <c r="J194" s="170"/>
      <c r="K194" s="170"/>
      <c r="L194" s="170"/>
      <c r="M194" s="245"/>
      <c r="N194" s="170"/>
      <c r="O194" s="170"/>
      <c r="P194" s="245"/>
      <c r="Q194" s="169"/>
      <c r="R194" s="171"/>
      <c r="S194" s="374"/>
      <c r="T194" s="385"/>
      <c r="U194" s="385"/>
      <c r="V194" s="385"/>
      <c r="W194" s="385"/>
      <c r="X194" s="385"/>
    </row>
    <row r="195" spans="1:24" s="305" customFormat="1" ht="292.5" hidden="1" customHeight="1" outlineLevel="2">
      <c r="A195" s="178"/>
      <c r="B195" s="4"/>
      <c r="C195" s="337" t="s">
        <v>677</v>
      </c>
      <c r="D195" s="168"/>
      <c r="E195" s="169"/>
      <c r="F195" s="169"/>
      <c r="G195" s="257"/>
      <c r="H195" s="170"/>
      <c r="I195" s="170"/>
      <c r="J195" s="170"/>
      <c r="K195" s="170"/>
      <c r="L195" s="170"/>
      <c r="M195" s="245"/>
      <c r="N195" s="170"/>
      <c r="O195" s="170"/>
      <c r="P195" s="245"/>
      <c r="Q195" s="169"/>
      <c r="R195" s="171"/>
      <c r="S195" s="374"/>
      <c r="T195" s="379"/>
      <c r="U195" s="379"/>
      <c r="V195" s="379"/>
      <c r="W195" s="379"/>
      <c r="X195" s="379"/>
    </row>
    <row r="196" spans="1:24"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79"/>
      <c r="U196" s="379"/>
      <c r="V196" s="379"/>
      <c r="W196" s="379"/>
      <c r="X196" s="379"/>
    </row>
    <row r="197" spans="1:24"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79"/>
      <c r="U197" s="379"/>
      <c r="V197" s="379"/>
      <c r="W197" s="379"/>
      <c r="X197" s="379"/>
    </row>
    <row r="198" spans="1:24"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79"/>
      <c r="U198" s="379"/>
      <c r="V198" s="379"/>
      <c r="W198" s="379"/>
      <c r="X198" s="379"/>
    </row>
    <row r="199" spans="1:24"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79"/>
      <c r="U199" s="379"/>
      <c r="V199" s="379"/>
      <c r="W199" s="379"/>
      <c r="X199" s="379"/>
    </row>
    <row r="200" spans="1:24"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79"/>
      <c r="U200" s="379"/>
      <c r="V200" s="379"/>
      <c r="W200" s="379"/>
      <c r="X200" s="379"/>
    </row>
    <row r="201" spans="1:24"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79"/>
      <c r="U201" s="379"/>
      <c r="V201" s="379"/>
      <c r="W201" s="379"/>
      <c r="X201" s="379"/>
    </row>
    <row r="202" spans="1:24"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79"/>
      <c r="U202" s="379"/>
      <c r="V202" s="379"/>
      <c r="W202" s="379"/>
      <c r="X202" s="379"/>
    </row>
    <row r="203" spans="1:24"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79"/>
      <c r="U203" s="379"/>
      <c r="V203" s="379"/>
      <c r="W203" s="379"/>
      <c r="X203" s="379"/>
    </row>
    <row r="204" spans="1:24" s="306" customFormat="1" ht="31.5" collapsed="1">
      <c r="A204" s="243"/>
      <c r="B204" s="341" t="s">
        <v>391</v>
      </c>
      <c r="C204" s="335" t="s">
        <v>236</v>
      </c>
      <c r="D204" s="251"/>
      <c r="E204" s="255"/>
      <c r="F204" s="255"/>
      <c r="G204" s="256"/>
      <c r="H204" s="350" t="str">
        <f>IF(HasAffirmation(H207:H213,$O207:$O213),1,"")</f>
        <v/>
      </c>
      <c r="I204" s="350" t="str">
        <f>IF(HasAffirmation(I207:I213,$O207:$O213),1,"")</f>
        <v/>
      </c>
      <c r="J204" s="350" t="str">
        <f>IF(HasAffirmation(J207:J213,$O207:$O213),1,"")</f>
        <v/>
      </c>
      <c r="K204" s="350" t="str">
        <f>IF(HasAffirmation(K207:K213,$O207:$O213),1,"")</f>
        <v/>
      </c>
      <c r="L204" s="350" t="str">
        <f>IF(HasAffirmation(L207:L213,$O207:$O213),1,"")</f>
        <v/>
      </c>
      <c r="M204" s="254"/>
      <c r="N204" s="350">
        <f>COUNTA(N207:N213)</f>
        <v>0</v>
      </c>
      <c r="O204" s="350">
        <f>SUM(H204:L204)</f>
        <v>0</v>
      </c>
      <c r="P204" s="244"/>
      <c r="Q204" s="443" t="str">
        <f>IF(COUNTA(Q206:Q214)=0,"",COUNTA(Q206:Q214))</f>
        <v/>
      </c>
      <c r="R204" s="229"/>
      <c r="S204" s="351">
        <f>IF(R204=Instructions!$B$25,Instructions!$C$25,IF(R204=Instructions!$B$26,Instructions!$C$26,IF(R204=Instructions!$B$27,Instructions!$C$27,0)))</f>
        <v>0</v>
      </c>
      <c r="T204" s="384"/>
      <c r="U204" s="384"/>
      <c r="V204" s="384"/>
      <c r="W204" s="384"/>
      <c r="X204" s="384"/>
    </row>
    <row r="205" spans="1:24" s="305" customFormat="1" ht="127.5" hidden="1" outlineLevel="2">
      <c r="A205" s="178"/>
      <c r="B205" s="4"/>
      <c r="C205" s="337" t="s">
        <v>1447</v>
      </c>
      <c r="D205" s="168"/>
      <c r="E205" s="169"/>
      <c r="F205" s="169"/>
      <c r="G205" s="257"/>
      <c r="H205" s="170"/>
      <c r="I205" s="170"/>
      <c r="J205" s="170"/>
      <c r="K205" s="170"/>
      <c r="L205" s="170"/>
      <c r="M205" s="245"/>
      <c r="N205" s="170"/>
      <c r="O205" s="170"/>
      <c r="P205" s="245"/>
      <c r="Q205" s="169"/>
      <c r="R205" s="171"/>
      <c r="S205" s="374"/>
      <c r="T205" s="385"/>
      <c r="U205" s="385"/>
      <c r="V205" s="385"/>
      <c r="W205" s="385"/>
      <c r="X205" s="385"/>
    </row>
    <row r="206" spans="1:24" s="305" customFormat="1" ht="165.75" hidden="1" outlineLevel="2">
      <c r="A206" s="178"/>
      <c r="B206" s="4"/>
      <c r="C206" s="337" t="s">
        <v>678</v>
      </c>
      <c r="D206" s="168"/>
      <c r="E206" s="169"/>
      <c r="F206" s="169"/>
      <c r="G206" s="257"/>
      <c r="H206" s="170"/>
      <c r="I206" s="170"/>
      <c r="J206" s="170"/>
      <c r="K206" s="170"/>
      <c r="L206" s="170"/>
      <c r="M206" s="245"/>
      <c r="N206" s="170"/>
      <c r="O206" s="170"/>
      <c r="P206" s="245"/>
      <c r="Q206" s="169"/>
      <c r="R206" s="171"/>
      <c r="S206" s="374"/>
      <c r="T206" s="379"/>
      <c r="U206" s="379"/>
      <c r="V206" s="379"/>
      <c r="W206" s="379"/>
      <c r="X206" s="379"/>
    </row>
    <row r="207" spans="1:24" s="305" customFormat="1" hidden="1" outlineLevel="1">
      <c r="A207" s="174"/>
      <c r="B207" s="336">
        <v>1</v>
      </c>
      <c r="C207" s="175"/>
      <c r="D207" s="168"/>
      <c r="E207" s="169"/>
      <c r="F207" s="172"/>
      <c r="G207" s="257"/>
      <c r="H207" s="170"/>
      <c r="I207" s="170"/>
      <c r="J207" s="170"/>
      <c r="K207" s="170"/>
      <c r="L207" s="170"/>
      <c r="M207" s="245"/>
      <c r="N207" s="170"/>
      <c r="O207" s="170"/>
      <c r="P207" s="245"/>
      <c r="Q207" s="169"/>
      <c r="R207" s="171"/>
      <c r="S207" s="374"/>
      <c r="T207" s="379"/>
      <c r="U207" s="379"/>
      <c r="V207" s="379"/>
      <c r="W207" s="379"/>
      <c r="X207" s="379"/>
    </row>
    <row r="208" spans="1:24" s="305" customFormat="1" hidden="1" outlineLevel="1">
      <c r="A208" s="174"/>
      <c r="B208" s="336">
        <v>2</v>
      </c>
      <c r="C208" s="175"/>
      <c r="D208" s="168"/>
      <c r="E208" s="169"/>
      <c r="F208" s="172"/>
      <c r="G208" s="257"/>
      <c r="H208" s="170"/>
      <c r="I208" s="170"/>
      <c r="J208" s="170"/>
      <c r="K208" s="170"/>
      <c r="L208" s="170"/>
      <c r="M208" s="245"/>
      <c r="N208" s="170"/>
      <c r="O208" s="170"/>
      <c r="P208" s="245"/>
      <c r="Q208" s="169"/>
      <c r="R208" s="171"/>
      <c r="S208" s="374"/>
      <c r="T208" s="379"/>
      <c r="U208" s="379"/>
      <c r="V208" s="379"/>
      <c r="W208" s="379"/>
      <c r="X208" s="379"/>
    </row>
    <row r="209" spans="1:24" s="305" customFormat="1" hidden="1" outlineLevel="1">
      <c r="A209" s="174"/>
      <c r="B209" s="336">
        <v>3</v>
      </c>
      <c r="C209" s="175"/>
      <c r="D209" s="168"/>
      <c r="E209" s="169"/>
      <c r="F209" s="169"/>
      <c r="G209" s="257"/>
      <c r="H209" s="170"/>
      <c r="I209" s="170"/>
      <c r="J209" s="170"/>
      <c r="K209" s="170"/>
      <c r="L209" s="170"/>
      <c r="M209" s="245"/>
      <c r="N209" s="170"/>
      <c r="O209" s="170"/>
      <c r="P209" s="245"/>
      <c r="Q209" s="169"/>
      <c r="R209" s="171"/>
      <c r="S209" s="374"/>
      <c r="T209" s="379"/>
      <c r="U209" s="379"/>
      <c r="V209" s="379"/>
      <c r="W209" s="379"/>
      <c r="X209" s="379"/>
    </row>
    <row r="210" spans="1:24" s="305" customFormat="1" hidden="1" outlineLevel="1">
      <c r="A210" s="174"/>
      <c r="B210" s="336">
        <v>4</v>
      </c>
      <c r="C210" s="175"/>
      <c r="D210" s="168"/>
      <c r="E210" s="169"/>
      <c r="F210" s="172"/>
      <c r="G210" s="257"/>
      <c r="H210" s="170"/>
      <c r="I210" s="170"/>
      <c r="J210" s="170"/>
      <c r="K210" s="170"/>
      <c r="L210" s="170"/>
      <c r="M210" s="245"/>
      <c r="N210" s="170"/>
      <c r="O210" s="170"/>
      <c r="P210" s="245"/>
      <c r="Q210" s="169"/>
      <c r="R210" s="171"/>
      <c r="S210" s="374"/>
      <c r="T210" s="379"/>
      <c r="U210" s="379"/>
      <c r="V210" s="379"/>
      <c r="W210" s="379"/>
      <c r="X210" s="379"/>
    </row>
    <row r="211" spans="1:24" s="305" customFormat="1" hidden="1" outlineLevel="1">
      <c r="A211" s="174"/>
      <c r="B211" s="336">
        <v>5</v>
      </c>
      <c r="C211" s="175"/>
      <c r="D211" s="168"/>
      <c r="E211" s="169"/>
      <c r="F211" s="169"/>
      <c r="G211" s="257"/>
      <c r="H211" s="170"/>
      <c r="I211" s="170"/>
      <c r="J211" s="170"/>
      <c r="K211" s="170"/>
      <c r="L211" s="170"/>
      <c r="M211" s="245"/>
      <c r="N211" s="170"/>
      <c r="O211" s="170"/>
      <c r="P211" s="245"/>
      <c r="Q211" s="169"/>
      <c r="R211" s="171"/>
      <c r="S211" s="374"/>
      <c r="T211" s="379"/>
      <c r="U211" s="379"/>
      <c r="V211" s="379"/>
      <c r="W211" s="379"/>
      <c r="X211" s="379"/>
    </row>
    <row r="212" spans="1:24" s="305" customFormat="1" hidden="1" outlineLevel="1">
      <c r="A212" s="174"/>
      <c r="B212" s="336">
        <v>6</v>
      </c>
      <c r="C212" s="175"/>
      <c r="D212" s="168"/>
      <c r="E212" s="169"/>
      <c r="F212" s="169"/>
      <c r="G212" s="257"/>
      <c r="H212" s="170"/>
      <c r="I212" s="170"/>
      <c r="J212" s="170"/>
      <c r="K212" s="170"/>
      <c r="L212" s="170"/>
      <c r="M212" s="245"/>
      <c r="N212" s="170"/>
      <c r="O212" s="170"/>
      <c r="P212" s="245"/>
      <c r="Q212" s="169"/>
      <c r="R212" s="171"/>
      <c r="S212" s="374"/>
      <c r="T212" s="379"/>
      <c r="U212" s="379"/>
      <c r="V212" s="379"/>
      <c r="W212" s="379"/>
      <c r="X212" s="379"/>
    </row>
    <row r="213" spans="1:24" s="305" customFormat="1" hidden="1" outlineLevel="1">
      <c r="A213" s="174"/>
      <c r="B213" s="336">
        <v>7</v>
      </c>
      <c r="C213" s="175"/>
      <c r="D213" s="168"/>
      <c r="E213" s="169"/>
      <c r="F213" s="169"/>
      <c r="G213" s="257"/>
      <c r="H213" s="170"/>
      <c r="I213" s="170"/>
      <c r="J213" s="170"/>
      <c r="K213" s="170"/>
      <c r="L213" s="170"/>
      <c r="M213" s="245"/>
      <c r="N213" s="170"/>
      <c r="O213" s="170"/>
      <c r="P213" s="245"/>
      <c r="Q213" s="169"/>
      <c r="R213" s="171"/>
      <c r="S213" s="374"/>
      <c r="T213" s="379"/>
      <c r="U213" s="379"/>
      <c r="V213" s="379"/>
      <c r="W213" s="379"/>
      <c r="X213" s="379"/>
    </row>
    <row r="214" spans="1:24" s="305" customFormat="1" ht="60" hidden="1" customHeight="1" outlineLevel="1">
      <c r="A214" s="174"/>
      <c r="B214" s="339" t="s">
        <v>353</v>
      </c>
      <c r="C214" s="175"/>
      <c r="D214" s="176"/>
      <c r="E214" s="169"/>
      <c r="F214" s="169"/>
      <c r="G214" s="265"/>
      <c r="H214" s="230"/>
      <c r="I214" s="230"/>
      <c r="J214" s="230"/>
      <c r="K214" s="230"/>
      <c r="L214" s="230"/>
      <c r="M214" s="238"/>
      <c r="N214" s="177"/>
      <c r="O214" s="177"/>
      <c r="P214" s="238"/>
      <c r="Q214" s="444"/>
      <c r="R214" s="171"/>
      <c r="S214" s="374"/>
      <c r="T214" s="379"/>
      <c r="U214" s="379"/>
      <c r="V214" s="379"/>
      <c r="W214" s="379"/>
      <c r="X214" s="379"/>
    </row>
    <row r="215" spans="1:24" s="306" customFormat="1" ht="31.5" collapsed="1">
      <c r="A215" s="243"/>
      <c r="B215" s="341" t="s">
        <v>392</v>
      </c>
      <c r="C215" s="335" t="s">
        <v>994</v>
      </c>
      <c r="D215" s="251"/>
      <c r="E215" s="255"/>
      <c r="F215" s="255"/>
      <c r="G215" s="256"/>
      <c r="H215" s="350" t="str">
        <f>IF(HasAffirmation(H217:H223,$O217:$O223),1,"")</f>
        <v/>
      </c>
      <c r="I215" s="350" t="str">
        <f>IF(HasAffirmation(I217:I223,$O217:$O223),1,"")</f>
        <v/>
      </c>
      <c r="J215" s="350" t="str">
        <f>IF(HasAffirmation(J217:J223,$O217:$O223),1,"")</f>
        <v/>
      </c>
      <c r="K215" s="350" t="str">
        <f>IF(HasAffirmation(K217:K223,$O217:$O223),1,"")</f>
        <v/>
      </c>
      <c r="L215" s="350" t="str">
        <f>IF(HasAffirmation(L217:L223,$O217:$O223),1,"")</f>
        <v/>
      </c>
      <c r="M215" s="254"/>
      <c r="N215" s="350">
        <f>COUNTA(N217:N223)</f>
        <v>0</v>
      </c>
      <c r="O215" s="350">
        <f>SUM(H215:L215)</f>
        <v>0</v>
      </c>
      <c r="P215" s="244"/>
      <c r="Q215" s="443" t="str">
        <f>IF(COUNTA(Q216:Q224)=0,"",COUNTA(Q216:Q224))</f>
        <v/>
      </c>
      <c r="R215" s="229"/>
      <c r="S215" s="351">
        <f>IF(R215=Instructions!$B$25,Instructions!$C$25,IF(R215=Instructions!$B$26,Instructions!$C$26,IF(R215=Instructions!$B$27,Instructions!$C$27,0)))</f>
        <v>0</v>
      </c>
      <c r="T215" s="384"/>
      <c r="U215" s="384"/>
      <c r="V215" s="384"/>
      <c r="W215" s="384"/>
      <c r="X215" s="384"/>
    </row>
    <row r="216" spans="1:24" s="305" customFormat="1" ht="314.25" hidden="1" customHeight="1" outlineLevel="2">
      <c r="A216" s="178"/>
      <c r="B216" s="4"/>
      <c r="C216" s="337" t="s">
        <v>679</v>
      </c>
      <c r="D216" s="168"/>
      <c r="E216" s="169"/>
      <c r="F216" s="169"/>
      <c r="G216" s="257"/>
      <c r="H216" s="170"/>
      <c r="I216" s="170"/>
      <c r="J216" s="170"/>
      <c r="K216" s="170"/>
      <c r="L216" s="170"/>
      <c r="M216" s="245"/>
      <c r="N216" s="170"/>
      <c r="O216" s="170"/>
      <c r="P216" s="245"/>
      <c r="Q216" s="169"/>
      <c r="R216" s="171"/>
      <c r="S216" s="374"/>
      <c r="T216" s="379"/>
      <c r="U216" s="379"/>
      <c r="V216" s="379"/>
      <c r="W216" s="379"/>
      <c r="X216" s="379"/>
    </row>
    <row r="217" spans="1:24" s="305" customFormat="1" hidden="1" outlineLevel="1">
      <c r="A217" s="174"/>
      <c r="B217" s="336">
        <v>1</v>
      </c>
      <c r="C217" s="175"/>
      <c r="D217" s="168"/>
      <c r="E217" s="169"/>
      <c r="F217" s="172"/>
      <c r="G217" s="257"/>
      <c r="H217" s="170"/>
      <c r="I217" s="170"/>
      <c r="J217" s="170"/>
      <c r="K217" s="170"/>
      <c r="L217" s="170"/>
      <c r="M217" s="245"/>
      <c r="N217" s="170"/>
      <c r="O217" s="170"/>
      <c r="P217" s="245"/>
      <c r="Q217" s="169"/>
      <c r="R217" s="171"/>
      <c r="S217" s="374"/>
      <c r="T217" s="379"/>
      <c r="U217" s="379"/>
      <c r="V217" s="379"/>
      <c r="W217" s="379"/>
      <c r="X217" s="379"/>
    </row>
    <row r="218" spans="1:24" s="305" customFormat="1" hidden="1" outlineLevel="1">
      <c r="A218" s="174"/>
      <c r="B218" s="336">
        <v>2</v>
      </c>
      <c r="C218" s="175"/>
      <c r="D218" s="168"/>
      <c r="E218" s="169"/>
      <c r="F218" s="172"/>
      <c r="G218" s="257"/>
      <c r="H218" s="170"/>
      <c r="I218" s="170"/>
      <c r="J218" s="170"/>
      <c r="K218" s="170"/>
      <c r="L218" s="170"/>
      <c r="M218" s="245"/>
      <c r="N218" s="170"/>
      <c r="O218" s="170"/>
      <c r="P218" s="245"/>
      <c r="Q218" s="169"/>
      <c r="R218" s="171"/>
      <c r="S218" s="374"/>
      <c r="T218" s="379"/>
      <c r="U218" s="379"/>
      <c r="V218" s="379"/>
      <c r="W218" s="379"/>
      <c r="X218" s="379"/>
    </row>
    <row r="219" spans="1:24" s="305" customFormat="1" hidden="1" outlineLevel="1">
      <c r="A219" s="174"/>
      <c r="B219" s="336">
        <v>3</v>
      </c>
      <c r="C219" s="175"/>
      <c r="D219" s="168"/>
      <c r="E219" s="169"/>
      <c r="F219" s="169"/>
      <c r="G219" s="257"/>
      <c r="H219" s="170"/>
      <c r="I219" s="170"/>
      <c r="J219" s="170"/>
      <c r="K219" s="170"/>
      <c r="L219" s="170"/>
      <c r="M219" s="245"/>
      <c r="N219" s="170"/>
      <c r="O219" s="170"/>
      <c r="P219" s="245"/>
      <c r="Q219" s="169"/>
      <c r="R219" s="171"/>
      <c r="S219" s="374"/>
      <c r="T219" s="379"/>
      <c r="U219" s="379"/>
      <c r="V219" s="379"/>
      <c r="W219" s="379"/>
      <c r="X219" s="379"/>
    </row>
    <row r="220" spans="1:24" s="305" customFormat="1" hidden="1" outlineLevel="1">
      <c r="A220" s="174"/>
      <c r="B220" s="336">
        <v>4</v>
      </c>
      <c r="C220" s="175"/>
      <c r="D220" s="168"/>
      <c r="E220" s="169"/>
      <c r="F220" s="172"/>
      <c r="G220" s="257"/>
      <c r="H220" s="170"/>
      <c r="I220" s="170"/>
      <c r="J220" s="170"/>
      <c r="K220" s="170"/>
      <c r="L220" s="170"/>
      <c r="M220" s="245"/>
      <c r="N220" s="170"/>
      <c r="O220" s="170"/>
      <c r="P220" s="245"/>
      <c r="Q220" s="169"/>
      <c r="R220" s="171"/>
      <c r="S220" s="374"/>
      <c r="T220" s="379"/>
      <c r="U220" s="379"/>
      <c r="V220" s="379"/>
      <c r="W220" s="379"/>
      <c r="X220" s="379"/>
    </row>
    <row r="221" spans="1:24" s="305" customFormat="1" hidden="1" outlineLevel="1">
      <c r="A221" s="174"/>
      <c r="B221" s="336">
        <v>5</v>
      </c>
      <c r="C221" s="175"/>
      <c r="D221" s="168"/>
      <c r="E221" s="169"/>
      <c r="F221" s="169"/>
      <c r="G221" s="257"/>
      <c r="H221" s="170"/>
      <c r="I221" s="170"/>
      <c r="J221" s="170"/>
      <c r="K221" s="170"/>
      <c r="L221" s="170"/>
      <c r="M221" s="245"/>
      <c r="N221" s="170"/>
      <c r="O221" s="170"/>
      <c r="P221" s="245"/>
      <c r="Q221" s="169"/>
      <c r="R221" s="171"/>
      <c r="S221" s="374"/>
      <c r="T221" s="379"/>
      <c r="U221" s="379"/>
      <c r="V221" s="379"/>
      <c r="W221" s="379"/>
      <c r="X221" s="379"/>
    </row>
    <row r="222" spans="1:24" s="305" customFormat="1" hidden="1" outlineLevel="1">
      <c r="A222" s="174"/>
      <c r="B222" s="336">
        <v>6</v>
      </c>
      <c r="C222" s="175"/>
      <c r="D222" s="168"/>
      <c r="E222" s="169"/>
      <c r="F222" s="169"/>
      <c r="G222" s="257"/>
      <c r="H222" s="170"/>
      <c r="I222" s="170"/>
      <c r="J222" s="170"/>
      <c r="K222" s="170"/>
      <c r="L222" s="170"/>
      <c r="M222" s="245"/>
      <c r="N222" s="170"/>
      <c r="O222" s="170"/>
      <c r="P222" s="245"/>
      <c r="Q222" s="169"/>
      <c r="R222" s="171"/>
      <c r="S222" s="374"/>
      <c r="T222" s="379"/>
      <c r="U222" s="379"/>
      <c r="V222" s="379"/>
      <c r="W222" s="379"/>
      <c r="X222" s="379"/>
    </row>
    <row r="223" spans="1:24" s="305" customFormat="1" hidden="1" outlineLevel="1">
      <c r="A223" s="174"/>
      <c r="B223" s="336">
        <v>7</v>
      </c>
      <c r="C223" s="175"/>
      <c r="D223" s="168"/>
      <c r="E223" s="169"/>
      <c r="F223" s="169"/>
      <c r="G223" s="257"/>
      <c r="H223" s="170"/>
      <c r="I223" s="170"/>
      <c r="J223" s="170"/>
      <c r="K223" s="170"/>
      <c r="L223" s="170"/>
      <c r="M223" s="245"/>
      <c r="N223" s="170"/>
      <c r="O223" s="170"/>
      <c r="P223" s="245"/>
      <c r="Q223" s="169"/>
      <c r="R223" s="171"/>
      <c r="S223" s="374"/>
      <c r="T223" s="379"/>
      <c r="U223" s="379"/>
      <c r="V223" s="379"/>
      <c r="W223" s="379"/>
      <c r="X223" s="379"/>
    </row>
    <row r="224" spans="1:24" s="305" customFormat="1" ht="60" hidden="1" customHeight="1" outlineLevel="1">
      <c r="A224" s="174"/>
      <c r="B224" s="339" t="s">
        <v>353</v>
      </c>
      <c r="C224" s="175"/>
      <c r="D224" s="176"/>
      <c r="E224" s="169"/>
      <c r="F224" s="169"/>
      <c r="G224" s="265"/>
      <c r="H224" s="230"/>
      <c r="I224" s="230"/>
      <c r="J224" s="230"/>
      <c r="K224" s="230"/>
      <c r="L224" s="230"/>
      <c r="M224" s="238"/>
      <c r="N224" s="177"/>
      <c r="O224" s="177"/>
      <c r="P224" s="238"/>
      <c r="Q224" s="444"/>
      <c r="R224" s="171"/>
      <c r="S224" s="374"/>
      <c r="T224" s="379"/>
      <c r="U224" s="379"/>
      <c r="V224" s="379"/>
      <c r="W224" s="379"/>
      <c r="X224" s="379"/>
    </row>
    <row r="225" spans="1:24" s="306" customFormat="1" ht="31.5" collapsed="1">
      <c r="A225" s="243"/>
      <c r="B225" s="341" t="s">
        <v>393</v>
      </c>
      <c r="C225" s="335" t="s">
        <v>158</v>
      </c>
      <c r="D225" s="251"/>
      <c r="E225" s="255"/>
      <c r="F225" s="255"/>
      <c r="G225" s="256"/>
      <c r="H225" s="350" t="str">
        <f>IF(HasAffirmation(H227:H233,$O227:$O233),1,"")</f>
        <v/>
      </c>
      <c r="I225" s="350" t="str">
        <f>IF(HasAffirmation(I227:I233,$O227:$O233),1,"")</f>
        <v/>
      </c>
      <c r="J225" s="350" t="str">
        <f>IF(HasAffirmation(J227:J233,$O227:$O233),1,"")</f>
        <v/>
      </c>
      <c r="K225" s="350" t="str">
        <f>IF(HasAffirmation(K227:K233,$O227:$O233),1,"")</f>
        <v/>
      </c>
      <c r="L225" s="350" t="str">
        <f>IF(HasAffirmation(L227:L233,$O227:$O233),1,"")</f>
        <v/>
      </c>
      <c r="M225" s="254"/>
      <c r="N225" s="350">
        <f>COUNTA(N227:N233)</f>
        <v>0</v>
      </c>
      <c r="O225" s="350">
        <f>SUM(H225:L225)</f>
        <v>0</v>
      </c>
      <c r="P225" s="244"/>
      <c r="Q225" s="443" t="str">
        <f>IF(COUNTA(Q226:Q234)=0,"",COUNTA(Q226:Q234))</f>
        <v/>
      </c>
      <c r="R225" s="229"/>
      <c r="S225" s="351">
        <f>IF(R225=Instructions!$B$25,Instructions!$C$25,IF(R225=Instructions!$B$26,Instructions!$C$26,IF(R225=Instructions!$B$27,Instructions!$C$27,0)))</f>
        <v>0</v>
      </c>
      <c r="T225" s="384"/>
      <c r="U225" s="384"/>
      <c r="V225" s="384"/>
      <c r="W225" s="384"/>
      <c r="X225" s="384"/>
    </row>
    <row r="226" spans="1:24" s="305" customFormat="1" ht="135.75" hidden="1" customHeight="1" outlineLevel="2">
      <c r="A226" s="178"/>
      <c r="B226" s="4"/>
      <c r="C226" s="337" t="s">
        <v>614</v>
      </c>
      <c r="D226" s="168"/>
      <c r="E226" s="169"/>
      <c r="F226" s="169"/>
      <c r="G226" s="257"/>
      <c r="H226" s="170"/>
      <c r="I226" s="170"/>
      <c r="J226" s="170"/>
      <c r="K226" s="170"/>
      <c r="L226" s="170"/>
      <c r="M226" s="245"/>
      <c r="N226" s="170"/>
      <c r="O226" s="170"/>
      <c r="P226" s="245"/>
      <c r="Q226" s="169"/>
      <c r="R226" s="171"/>
      <c r="S226" s="374"/>
      <c r="T226" s="379"/>
      <c r="U226" s="379"/>
      <c r="V226" s="379"/>
      <c r="W226" s="379"/>
      <c r="X226" s="379"/>
    </row>
    <row r="227" spans="1:24"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79"/>
      <c r="U227" s="379"/>
      <c r="V227" s="379"/>
      <c r="W227" s="379"/>
      <c r="X227" s="379"/>
    </row>
    <row r="228" spans="1:24"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79"/>
      <c r="U228" s="379"/>
      <c r="V228" s="379"/>
      <c r="W228" s="379"/>
      <c r="X228" s="379"/>
    </row>
    <row r="229" spans="1:24"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79"/>
      <c r="U229" s="379"/>
      <c r="V229" s="379"/>
      <c r="W229" s="379"/>
      <c r="X229" s="379"/>
    </row>
    <row r="230" spans="1:24"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79"/>
      <c r="U230" s="379"/>
      <c r="V230" s="379"/>
      <c r="W230" s="379"/>
      <c r="X230" s="379"/>
    </row>
    <row r="231" spans="1:24"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79"/>
      <c r="U231" s="379"/>
      <c r="V231" s="379"/>
      <c r="W231" s="379"/>
      <c r="X231" s="379"/>
    </row>
    <row r="232" spans="1:24"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79"/>
      <c r="U232" s="379"/>
      <c r="V232" s="379"/>
      <c r="W232" s="379"/>
      <c r="X232" s="379"/>
    </row>
    <row r="233" spans="1:24"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79"/>
      <c r="U233" s="379"/>
      <c r="V233" s="379"/>
      <c r="W233" s="379"/>
      <c r="X233" s="379"/>
    </row>
    <row r="234" spans="1:24"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79"/>
      <c r="U234" s="379"/>
      <c r="V234" s="379"/>
      <c r="W234" s="379"/>
      <c r="X234" s="379"/>
    </row>
    <row r="235" spans="1:24" s="305" customFormat="1" ht="27.75">
      <c r="A235" s="239"/>
      <c r="B235" s="332" t="s">
        <v>399</v>
      </c>
      <c r="C235" s="333" t="s">
        <v>398</v>
      </c>
      <c r="D235" s="240"/>
      <c r="E235" s="241"/>
      <c r="F235" s="241"/>
      <c r="G235" s="242"/>
      <c r="H235" s="347">
        <f>SUM(H236,H247)</f>
        <v>0</v>
      </c>
      <c r="I235" s="347">
        <f>SUM(I236,I247)</f>
        <v>0</v>
      </c>
      <c r="J235" s="347">
        <f>SUM(J236,J247)</f>
        <v>0</v>
      </c>
      <c r="K235" s="347">
        <f>SUM(K236,K247)</f>
        <v>0</v>
      </c>
      <c r="L235" s="347">
        <f>SUM(L236,L247)</f>
        <v>0</v>
      </c>
      <c r="M235" s="237"/>
      <c r="N235" s="237"/>
      <c r="O235" s="348">
        <f>SUM(H235:L235)/(COUNT(H235:L235)*2)</f>
        <v>0</v>
      </c>
      <c r="P235" s="242"/>
      <c r="Q235" s="235"/>
      <c r="R235" s="228"/>
      <c r="S235" s="349">
        <f>AVERAGE(S236:S257)</f>
        <v>0</v>
      </c>
      <c r="T235" s="379"/>
      <c r="U235" s="379"/>
      <c r="V235" s="379"/>
      <c r="W235" s="379"/>
      <c r="X235" s="379"/>
    </row>
    <row r="236" spans="1:24" s="306" customFormat="1" ht="31.5" collapsed="1">
      <c r="A236" s="243"/>
      <c r="B236" s="341" t="s">
        <v>395</v>
      </c>
      <c r="C236" s="335" t="s">
        <v>159</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384"/>
      <c r="U236" s="384"/>
      <c r="V236" s="384"/>
      <c r="W236" s="384"/>
      <c r="X236" s="384"/>
    </row>
    <row r="237" spans="1:24" s="305" customFormat="1" ht="102" hidden="1" outlineLevel="2">
      <c r="A237" s="178"/>
      <c r="B237" s="4"/>
      <c r="C237" s="337" t="s">
        <v>583</v>
      </c>
      <c r="D237" s="168"/>
      <c r="E237" s="169"/>
      <c r="F237" s="169"/>
      <c r="G237" s="257"/>
      <c r="H237" s="170"/>
      <c r="I237" s="170"/>
      <c r="J237" s="170"/>
      <c r="K237" s="170"/>
      <c r="L237" s="170"/>
      <c r="M237" s="245"/>
      <c r="N237" s="170"/>
      <c r="O237" s="170"/>
      <c r="P237" s="245"/>
      <c r="Q237" s="169"/>
      <c r="R237" s="171"/>
      <c r="S237" s="374"/>
      <c r="T237" s="385"/>
      <c r="U237" s="385"/>
      <c r="V237" s="385"/>
      <c r="W237" s="385"/>
      <c r="X237" s="385"/>
    </row>
    <row r="238" spans="1:24" s="305" customFormat="1" ht="206.25" hidden="1" customHeight="1" outlineLevel="2">
      <c r="A238" s="178"/>
      <c r="B238" s="4"/>
      <c r="C238" s="337" t="s">
        <v>574</v>
      </c>
      <c r="D238" s="168"/>
      <c r="E238" s="169"/>
      <c r="F238" s="169"/>
      <c r="G238" s="257"/>
      <c r="H238" s="170"/>
      <c r="I238" s="170"/>
      <c r="J238" s="170"/>
      <c r="K238" s="170"/>
      <c r="L238" s="170"/>
      <c r="M238" s="245"/>
      <c r="N238" s="170"/>
      <c r="O238" s="170"/>
      <c r="P238" s="245"/>
      <c r="Q238" s="169"/>
      <c r="R238" s="171"/>
      <c r="S238" s="374"/>
      <c r="T238" s="379"/>
      <c r="U238" s="379"/>
      <c r="V238" s="379"/>
      <c r="W238" s="379"/>
      <c r="X238" s="379"/>
    </row>
    <row r="239" spans="1:24"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79"/>
      <c r="U239" s="379"/>
      <c r="V239" s="379"/>
      <c r="W239" s="379"/>
      <c r="X239" s="379"/>
    </row>
    <row r="240" spans="1:24"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79"/>
      <c r="U240" s="379"/>
      <c r="V240" s="379"/>
      <c r="W240" s="379"/>
      <c r="X240" s="379"/>
    </row>
    <row r="241" spans="1:24"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79"/>
      <c r="U241" s="379"/>
      <c r="V241" s="379"/>
      <c r="W241" s="379"/>
      <c r="X241" s="379"/>
    </row>
    <row r="242" spans="1:24"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79"/>
      <c r="U242" s="379"/>
      <c r="V242" s="379"/>
      <c r="W242" s="379"/>
      <c r="X242" s="379"/>
    </row>
    <row r="243" spans="1:24"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79"/>
      <c r="U243" s="379"/>
      <c r="V243" s="379"/>
      <c r="W243" s="379"/>
      <c r="X243" s="379"/>
    </row>
    <row r="244" spans="1:24"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79"/>
      <c r="U244" s="379"/>
      <c r="V244" s="379"/>
      <c r="W244" s="379"/>
      <c r="X244" s="379"/>
    </row>
    <row r="245" spans="1:24"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79"/>
      <c r="U245" s="379"/>
      <c r="V245" s="379"/>
      <c r="W245" s="379"/>
      <c r="X245" s="379"/>
    </row>
    <row r="246" spans="1:24"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79"/>
      <c r="U246" s="379"/>
      <c r="V246" s="379"/>
      <c r="W246" s="379"/>
      <c r="X246" s="379"/>
    </row>
    <row r="247" spans="1:24" s="306" customFormat="1" ht="47.25" collapsed="1">
      <c r="A247" s="243"/>
      <c r="B247" s="341" t="s">
        <v>397</v>
      </c>
      <c r="C247" s="335" t="s">
        <v>995</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c r="T247" s="384"/>
      <c r="U247" s="384"/>
      <c r="V247" s="384"/>
      <c r="W247" s="384"/>
      <c r="X247" s="384"/>
    </row>
    <row r="248" spans="1:24" s="305" customFormat="1" ht="63.75" hidden="1" outlineLevel="2">
      <c r="A248" s="178"/>
      <c r="B248" s="375"/>
      <c r="C248" s="352" t="s">
        <v>644</v>
      </c>
      <c r="D248" s="168"/>
      <c r="E248" s="169"/>
      <c r="F248" s="169"/>
      <c r="G248" s="257"/>
      <c r="H248" s="170"/>
      <c r="I248" s="170"/>
      <c r="J248" s="170"/>
      <c r="K248" s="170"/>
      <c r="L248" s="170"/>
      <c r="M248" s="245"/>
      <c r="N248" s="170"/>
      <c r="O248" s="170"/>
      <c r="P248" s="245"/>
      <c r="Q248" s="169"/>
      <c r="R248" s="171"/>
      <c r="S248" s="374"/>
      <c r="T248" s="385"/>
      <c r="U248" s="385"/>
      <c r="V248" s="385"/>
      <c r="W248" s="385"/>
      <c r="X248" s="385"/>
    </row>
    <row r="249" spans="1:24" s="305" customFormat="1" ht="196.5" hidden="1" customHeight="1" outlineLevel="2">
      <c r="A249" s="178"/>
      <c r="B249" s="375"/>
      <c r="C249" s="352" t="s">
        <v>615</v>
      </c>
      <c r="D249" s="168"/>
      <c r="E249" s="169"/>
      <c r="F249" s="169"/>
      <c r="G249" s="257"/>
      <c r="H249" s="170"/>
      <c r="I249" s="170"/>
      <c r="J249" s="170"/>
      <c r="K249" s="170"/>
      <c r="L249" s="170"/>
      <c r="M249" s="245"/>
      <c r="N249" s="170"/>
      <c r="O249" s="170"/>
      <c r="P249" s="245"/>
      <c r="Q249" s="169"/>
      <c r="R249" s="171"/>
      <c r="S249" s="374"/>
      <c r="T249" s="379"/>
      <c r="U249" s="379"/>
      <c r="V249" s="379"/>
      <c r="W249" s="379"/>
      <c r="X249" s="379"/>
    </row>
    <row r="250" spans="1:24" s="305" customFormat="1" hidden="1" outlineLevel="1">
      <c r="A250" s="174"/>
      <c r="B250" s="336">
        <v>1</v>
      </c>
      <c r="C250" s="175"/>
      <c r="D250" s="168"/>
      <c r="E250" s="169"/>
      <c r="F250" s="172"/>
      <c r="G250" s="257"/>
      <c r="H250" s="170"/>
      <c r="I250" s="170"/>
      <c r="J250" s="170"/>
      <c r="K250" s="170"/>
      <c r="L250" s="170"/>
      <c r="M250" s="245"/>
      <c r="N250" s="170"/>
      <c r="O250" s="170"/>
      <c r="P250" s="245"/>
      <c r="Q250" s="169"/>
      <c r="R250" s="171"/>
      <c r="S250" s="374"/>
      <c r="T250" s="379"/>
      <c r="U250" s="379"/>
      <c r="V250" s="379"/>
      <c r="W250" s="379"/>
      <c r="X250" s="379"/>
    </row>
    <row r="251" spans="1:24" s="305" customFormat="1" hidden="1" outlineLevel="1">
      <c r="A251" s="174"/>
      <c r="B251" s="336">
        <v>2</v>
      </c>
      <c r="C251" s="175"/>
      <c r="D251" s="168"/>
      <c r="E251" s="169"/>
      <c r="F251" s="172"/>
      <c r="G251" s="257"/>
      <c r="H251" s="170"/>
      <c r="I251" s="170"/>
      <c r="J251" s="170"/>
      <c r="K251" s="170"/>
      <c r="L251" s="170"/>
      <c r="M251" s="245"/>
      <c r="N251" s="170"/>
      <c r="O251" s="170"/>
      <c r="P251" s="245"/>
      <c r="Q251" s="169"/>
      <c r="R251" s="171"/>
      <c r="S251" s="374"/>
      <c r="T251" s="379"/>
      <c r="U251" s="379"/>
      <c r="V251" s="379"/>
      <c r="W251" s="379"/>
      <c r="X251" s="379"/>
    </row>
    <row r="252" spans="1:24" s="305" customFormat="1" hidden="1" outlineLevel="1">
      <c r="A252" s="174"/>
      <c r="B252" s="336">
        <v>3</v>
      </c>
      <c r="C252" s="175"/>
      <c r="D252" s="168"/>
      <c r="E252" s="169"/>
      <c r="F252" s="169"/>
      <c r="G252" s="257"/>
      <c r="H252" s="170"/>
      <c r="I252" s="170"/>
      <c r="J252" s="170"/>
      <c r="K252" s="170"/>
      <c r="L252" s="170"/>
      <c r="M252" s="245"/>
      <c r="N252" s="170"/>
      <c r="O252" s="170"/>
      <c r="P252" s="245"/>
      <c r="Q252" s="169"/>
      <c r="R252" s="171"/>
      <c r="S252" s="374"/>
      <c r="T252" s="379"/>
      <c r="U252" s="379"/>
      <c r="V252" s="379"/>
      <c r="W252" s="379"/>
      <c r="X252" s="379"/>
    </row>
    <row r="253" spans="1:24" s="305" customFormat="1" hidden="1" outlineLevel="1">
      <c r="A253" s="174"/>
      <c r="B253" s="336">
        <v>4</v>
      </c>
      <c r="C253" s="175"/>
      <c r="D253" s="168"/>
      <c r="E253" s="169"/>
      <c r="F253" s="172"/>
      <c r="G253" s="257"/>
      <c r="H253" s="170"/>
      <c r="I253" s="170"/>
      <c r="J253" s="170"/>
      <c r="K253" s="170"/>
      <c r="L253" s="170"/>
      <c r="M253" s="245"/>
      <c r="N253" s="170"/>
      <c r="O253" s="170"/>
      <c r="P253" s="245"/>
      <c r="Q253" s="169"/>
      <c r="R253" s="171"/>
      <c r="S253" s="374"/>
      <c r="T253" s="379"/>
      <c r="U253" s="379"/>
      <c r="V253" s="379"/>
      <c r="W253" s="379"/>
      <c r="X253" s="379"/>
    </row>
    <row r="254" spans="1:24" s="305" customFormat="1" hidden="1" outlineLevel="1">
      <c r="A254" s="174"/>
      <c r="B254" s="336">
        <v>5</v>
      </c>
      <c r="C254" s="175"/>
      <c r="D254" s="168"/>
      <c r="E254" s="169"/>
      <c r="F254" s="169"/>
      <c r="G254" s="257"/>
      <c r="H254" s="170"/>
      <c r="I254" s="170"/>
      <c r="J254" s="170"/>
      <c r="K254" s="170"/>
      <c r="L254" s="170"/>
      <c r="M254" s="245"/>
      <c r="N254" s="170"/>
      <c r="O254" s="170"/>
      <c r="P254" s="245"/>
      <c r="Q254" s="169"/>
      <c r="R254" s="171"/>
      <c r="S254" s="374"/>
      <c r="T254" s="379"/>
      <c r="U254" s="379"/>
      <c r="V254" s="379"/>
      <c r="W254" s="379"/>
      <c r="X254" s="379"/>
    </row>
    <row r="255" spans="1:24" s="305" customFormat="1" hidden="1" outlineLevel="1">
      <c r="A255" s="174"/>
      <c r="B255" s="336">
        <v>6</v>
      </c>
      <c r="C255" s="175"/>
      <c r="D255" s="168"/>
      <c r="E255" s="169"/>
      <c r="F255" s="169"/>
      <c r="G255" s="257"/>
      <c r="H255" s="170"/>
      <c r="I255" s="170"/>
      <c r="J255" s="170"/>
      <c r="K255" s="170"/>
      <c r="L255" s="170"/>
      <c r="M255" s="245"/>
      <c r="N255" s="170"/>
      <c r="O255" s="170"/>
      <c r="P255" s="245"/>
      <c r="Q255" s="169"/>
      <c r="R255" s="171"/>
      <c r="S255" s="374"/>
      <c r="T255" s="379"/>
      <c r="U255" s="379"/>
      <c r="V255" s="379"/>
      <c r="W255" s="379"/>
      <c r="X255" s="379"/>
    </row>
    <row r="256" spans="1:24" s="305" customFormat="1" hidden="1" outlineLevel="1">
      <c r="A256" s="174"/>
      <c r="B256" s="336">
        <v>7</v>
      </c>
      <c r="C256" s="175"/>
      <c r="D256" s="168"/>
      <c r="E256" s="169"/>
      <c r="F256" s="169"/>
      <c r="G256" s="257"/>
      <c r="H256" s="170"/>
      <c r="I256" s="170"/>
      <c r="J256" s="170"/>
      <c r="K256" s="170"/>
      <c r="L256" s="170"/>
      <c r="M256" s="245"/>
      <c r="N256" s="170"/>
      <c r="O256" s="170"/>
      <c r="P256" s="245"/>
      <c r="Q256" s="169"/>
      <c r="R256" s="171"/>
      <c r="S256" s="374"/>
      <c r="T256" s="379"/>
      <c r="U256" s="379"/>
      <c r="V256" s="379"/>
      <c r="W256" s="379"/>
      <c r="X256" s="379"/>
    </row>
    <row r="257" spans="1:24" s="305" customFormat="1"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c r="T257" s="379"/>
      <c r="U257" s="379"/>
      <c r="V257" s="379"/>
      <c r="W257" s="379"/>
      <c r="X257" s="379"/>
    </row>
    <row r="258" spans="1:24">
      <c r="A258" s="386"/>
      <c r="B258" s="387"/>
      <c r="C258" s="388"/>
      <c r="D258" s="389"/>
      <c r="E258" s="390"/>
      <c r="F258" s="390"/>
      <c r="G258" s="391"/>
      <c r="H258" s="391"/>
      <c r="I258" s="391"/>
      <c r="J258" s="391"/>
      <c r="K258" s="391"/>
      <c r="L258" s="391"/>
      <c r="M258" s="391"/>
      <c r="N258" s="391"/>
      <c r="O258" s="391"/>
      <c r="P258" s="391"/>
      <c r="Q258" s="390"/>
      <c r="R258" s="391"/>
      <c r="S258" s="392"/>
      <c r="T258" s="393"/>
      <c r="U258" s="393"/>
      <c r="V258" s="393"/>
      <c r="W258" s="393"/>
      <c r="X258" s="393"/>
    </row>
    <row r="259" spans="1:24">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c r="X259" s="393"/>
    </row>
    <row r="260" spans="1:24">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c r="X260" s="393"/>
    </row>
    <row r="261" spans="1:24">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c r="X261" s="393"/>
    </row>
    <row r="262" spans="1:24">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c r="X262" s="393"/>
    </row>
    <row r="263" spans="1:24">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c r="X263" s="393"/>
    </row>
    <row r="264" spans="1:24">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c r="X264" s="393"/>
    </row>
    <row r="265" spans="1:24">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c r="X265" s="393"/>
    </row>
    <row r="266" spans="1:24">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c r="X266" s="393"/>
    </row>
    <row r="267" spans="1:24">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c r="X267" s="393"/>
    </row>
    <row r="268" spans="1:24">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c r="X268" s="393"/>
    </row>
    <row r="269" spans="1:24">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c r="X269" s="393"/>
    </row>
    <row r="270" spans="1:24">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c r="X270" s="393"/>
    </row>
    <row r="271" spans="1:24">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c r="X271" s="393"/>
    </row>
    <row r="272" spans="1:24">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c r="X272" s="393"/>
    </row>
    <row r="273" spans="1:24">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c r="X273" s="393"/>
    </row>
    <row r="274" spans="1:24">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c r="X274" s="393"/>
    </row>
    <row r="275" spans="1:24">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c r="X275" s="393"/>
    </row>
    <row r="276" spans="1:24">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c r="X276" s="393"/>
    </row>
    <row r="277" spans="1:24">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c r="X277" s="393"/>
    </row>
    <row r="278" spans="1:24">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c r="X278" s="393"/>
    </row>
    <row r="279" spans="1:24">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c r="X279" s="393"/>
    </row>
    <row r="280" spans="1:24">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c r="X280" s="393"/>
    </row>
    <row r="281" spans="1:24">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c r="X281" s="393"/>
    </row>
    <row r="282" spans="1:24">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c r="X282" s="393"/>
    </row>
    <row r="283" spans="1:24">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c r="X283" s="393"/>
    </row>
    <row r="284" spans="1:24">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c r="X284" s="393"/>
    </row>
    <row r="285" spans="1:24">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c r="X285" s="393"/>
    </row>
    <row r="286" spans="1:24">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c r="X286" s="393"/>
    </row>
    <row r="287" spans="1:24">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c r="X287" s="393"/>
    </row>
    <row r="288" spans="1:24">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c r="X288" s="393"/>
    </row>
    <row r="289" spans="1:24">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c r="X289" s="393"/>
    </row>
    <row r="290" spans="1:24">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c r="X290" s="393"/>
    </row>
    <row r="291" spans="1:24">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c r="X291" s="393"/>
    </row>
    <row r="292" spans="1:24">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c r="X292" s="393"/>
    </row>
    <row r="293" spans="1:24">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c r="X293" s="393"/>
    </row>
    <row r="294" spans="1:24">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c r="X294" s="393"/>
    </row>
    <row r="295" spans="1:24">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c r="X295" s="393"/>
    </row>
    <row r="296" spans="1:24">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c r="X296" s="393"/>
    </row>
    <row r="297" spans="1:24">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c r="X297" s="393"/>
    </row>
    <row r="298" spans="1:24">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c r="X298" s="393"/>
    </row>
    <row r="299" spans="1:24">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c r="X299" s="393"/>
    </row>
    <row r="300" spans="1:24">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c r="X300" s="393"/>
    </row>
    <row r="301" spans="1:24">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c r="X301" s="393"/>
    </row>
    <row r="302" spans="1:24">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c r="X302" s="393"/>
    </row>
    <row r="303" spans="1:24">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c r="X303" s="393"/>
    </row>
    <row r="304" spans="1:24">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c r="X304" s="393"/>
    </row>
    <row r="305" spans="1:24">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c r="X305" s="393"/>
    </row>
    <row r="306" spans="1:24">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c r="X306" s="393"/>
    </row>
    <row r="307" spans="1:24">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c r="X307" s="393"/>
    </row>
    <row r="308" spans="1:24">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c r="X308" s="393"/>
    </row>
    <row r="309" spans="1:24">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c r="X309" s="393"/>
    </row>
    <row r="310" spans="1:24">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c r="X310" s="393"/>
    </row>
    <row r="311" spans="1:24">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c r="X311" s="393"/>
    </row>
    <row r="312" spans="1:24">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c r="X312" s="393"/>
    </row>
    <row r="313" spans="1:24">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c r="X313" s="393"/>
    </row>
    <row r="314" spans="1:24">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c r="X314" s="393"/>
    </row>
    <row r="315" spans="1:24">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c r="X315" s="393"/>
    </row>
    <row r="316" spans="1:24">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c r="X316" s="393"/>
    </row>
    <row r="317" spans="1:24">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c r="X317" s="393"/>
    </row>
    <row r="318" spans="1:24">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c r="X318" s="393"/>
    </row>
    <row r="319" spans="1:24">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c r="X319" s="393"/>
    </row>
    <row r="320" spans="1:24">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c r="X320" s="393"/>
    </row>
    <row r="321" spans="1:24">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c r="X321" s="393"/>
    </row>
    <row r="322" spans="1:24">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c r="X322" s="393"/>
    </row>
    <row r="323" spans="1:24">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c r="X323" s="393"/>
    </row>
    <row r="324" spans="1:24">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c r="X324" s="393"/>
    </row>
    <row r="325" spans="1:24">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c r="X325" s="393"/>
    </row>
    <row r="326" spans="1:24">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c r="X326" s="393"/>
    </row>
    <row r="327" spans="1:24">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c r="X327" s="393"/>
    </row>
    <row r="328" spans="1:24">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c r="X328" s="393"/>
    </row>
    <row r="329" spans="1:24">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c r="X329" s="393"/>
    </row>
    <row r="330" spans="1:24">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c r="X330" s="393"/>
    </row>
    <row r="331" spans="1:24">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c r="X331" s="393"/>
    </row>
    <row r="332" spans="1:24">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c r="X332" s="393"/>
    </row>
    <row r="333" spans="1:24">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c r="X333" s="393"/>
    </row>
    <row r="334" spans="1:24">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c r="X334" s="393"/>
    </row>
    <row r="335" spans="1:24">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c r="X335" s="393"/>
    </row>
    <row r="336" spans="1:24">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c r="X336" s="393"/>
    </row>
    <row r="337" spans="1:24">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c r="X337" s="393"/>
    </row>
    <row r="338" spans="1:24">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c r="X338" s="393"/>
    </row>
    <row r="339" spans="1:24">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c r="X339" s="393"/>
    </row>
    <row r="340" spans="1:24">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c r="X340" s="393"/>
    </row>
    <row r="341" spans="1:24">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c r="X341" s="393"/>
    </row>
    <row r="342" spans="1:24">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c r="X342" s="393"/>
    </row>
    <row r="343" spans="1:24">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c r="X343" s="393"/>
    </row>
    <row r="344" spans="1:24">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c r="X344" s="393"/>
    </row>
    <row r="345" spans="1:24">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c r="X345" s="393"/>
    </row>
    <row r="346" spans="1:24">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c r="X346" s="393"/>
    </row>
    <row r="347" spans="1:24">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c r="X347" s="393"/>
    </row>
    <row r="348" spans="1:24">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c r="X348" s="393"/>
    </row>
    <row r="349" spans="1:24">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c r="X349" s="393"/>
    </row>
    <row r="350" spans="1:24">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c r="X350" s="393"/>
    </row>
    <row r="351" spans="1:24">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c r="X351" s="393"/>
    </row>
    <row r="352" spans="1:24">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c r="X352" s="393"/>
    </row>
    <row r="353" spans="1:24">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c r="X353" s="393"/>
    </row>
    <row r="354" spans="1:24">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c r="X354" s="393"/>
    </row>
    <row r="355" spans="1:24">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c r="X355" s="393"/>
    </row>
    <row r="356" spans="1:24">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c r="X356" s="393"/>
    </row>
    <row r="357" spans="1:24">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c r="X357" s="393"/>
    </row>
    <row r="358" spans="1:24">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c r="X358" s="393"/>
    </row>
    <row r="359" spans="1:24">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c r="X359" s="393"/>
    </row>
    <row r="360" spans="1:24">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c r="X360" s="393"/>
    </row>
    <row r="361" spans="1:24">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c r="X361" s="393"/>
    </row>
    <row r="362" spans="1:24">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c r="X362" s="393"/>
    </row>
    <row r="363" spans="1:24">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c r="X363" s="393"/>
    </row>
    <row r="364" spans="1:24">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c r="X364" s="393"/>
    </row>
    <row r="365" spans="1:24">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c r="X365" s="393"/>
    </row>
    <row r="366" spans="1:24">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c r="X366" s="393"/>
    </row>
    <row r="367" spans="1:24">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c r="X367" s="393"/>
    </row>
    <row r="368" spans="1:24">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c r="X368" s="393"/>
    </row>
    <row r="369" spans="1:24">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c r="X369" s="393"/>
    </row>
    <row r="370" spans="1:24">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c r="X370" s="393"/>
    </row>
    <row r="371" spans="1:24">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c r="X371" s="393"/>
    </row>
    <row r="372" spans="1:24">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c r="X372" s="393"/>
    </row>
    <row r="373" spans="1:24">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c r="X373" s="393"/>
    </row>
    <row r="374" spans="1:24">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c r="X374" s="393"/>
    </row>
    <row r="375" spans="1:24">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c r="X375" s="393"/>
    </row>
    <row r="376" spans="1:24">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c r="X376" s="393"/>
    </row>
    <row r="377" spans="1:24">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c r="X377" s="393"/>
    </row>
    <row r="378" spans="1:24">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c r="X378" s="393"/>
    </row>
    <row r="379" spans="1:24">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c r="X379" s="393"/>
    </row>
    <row r="380" spans="1:24">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c r="X380" s="393"/>
    </row>
    <row r="381" spans="1:24">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c r="X381" s="393"/>
    </row>
    <row r="382" spans="1:24">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c r="X382" s="393"/>
    </row>
    <row r="383" spans="1:24">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c r="X383" s="393"/>
    </row>
    <row r="384" spans="1:24">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c r="X384" s="393"/>
    </row>
    <row r="385" spans="1:24">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c r="X385" s="393"/>
    </row>
    <row r="386" spans="1:24">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c r="X386" s="393"/>
    </row>
    <row r="387" spans="1:24">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c r="X387" s="393"/>
    </row>
    <row r="388" spans="1:24">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c r="X388" s="393"/>
    </row>
    <row r="389" spans="1:24">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c r="X389" s="393"/>
    </row>
    <row r="390" spans="1:24">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c r="X390" s="393"/>
    </row>
    <row r="391" spans="1:24">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c r="X391" s="393"/>
    </row>
    <row r="392" spans="1:24">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c r="X392" s="393"/>
    </row>
    <row r="393" spans="1:24">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c r="X393" s="393"/>
    </row>
    <row r="394" spans="1:24">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c r="X394" s="393"/>
    </row>
    <row r="395" spans="1:24">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c r="X395" s="393"/>
    </row>
    <row r="396" spans="1:24">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c r="X396" s="393"/>
    </row>
    <row r="397" spans="1:24">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c r="X397" s="393"/>
    </row>
    <row r="398" spans="1:24">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c r="X398" s="393"/>
    </row>
    <row r="399" spans="1:24">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c r="X399" s="393"/>
    </row>
    <row r="400" spans="1:24">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c r="X400" s="393"/>
    </row>
    <row r="401" spans="1:24">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c r="X401" s="393"/>
    </row>
    <row r="402" spans="1:24">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c r="X402" s="393"/>
    </row>
    <row r="403" spans="1:24">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c r="X403" s="393"/>
    </row>
    <row r="404" spans="1:24">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c r="X404" s="393"/>
    </row>
    <row r="405" spans="1:24">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c r="X405" s="393"/>
    </row>
    <row r="406" spans="1:24">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c r="X406" s="393"/>
    </row>
    <row r="407" spans="1:24">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c r="X407" s="393"/>
    </row>
    <row r="408" spans="1:24">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c r="X408" s="393"/>
    </row>
    <row r="409" spans="1:24">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c r="X409" s="393"/>
    </row>
    <row r="410" spans="1:24">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c r="X410" s="393"/>
    </row>
    <row r="411" spans="1:24">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c r="X411" s="393"/>
    </row>
    <row r="412" spans="1:24">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c r="X412" s="393"/>
    </row>
    <row r="413" spans="1:24">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c r="X413" s="393"/>
    </row>
    <row r="414" spans="1:24">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c r="X414" s="393"/>
    </row>
    <row r="415" spans="1:24">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c r="X415" s="393"/>
    </row>
    <row r="416" spans="1:24">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c r="X416" s="393"/>
    </row>
    <row r="417" spans="1:24">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c r="X417" s="393"/>
    </row>
    <row r="418" spans="1:24">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c r="X418" s="393"/>
    </row>
    <row r="419" spans="1:24">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c r="X419" s="393"/>
    </row>
    <row r="420" spans="1:24">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c r="X420" s="393"/>
    </row>
    <row r="421" spans="1:24">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c r="X421" s="393"/>
    </row>
    <row r="422" spans="1:24">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c r="X422" s="393"/>
    </row>
    <row r="423" spans="1:24">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c r="X423" s="393"/>
    </row>
    <row r="424" spans="1:24">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c r="X424" s="393"/>
    </row>
    <row r="425" spans="1:24">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c r="X425" s="393"/>
    </row>
    <row r="426" spans="1:24">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c r="X426" s="393"/>
    </row>
    <row r="427" spans="1:24">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c r="X427" s="393"/>
    </row>
    <row r="428" spans="1:24">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c r="X428" s="393"/>
    </row>
    <row r="429" spans="1:24">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c r="X429" s="393"/>
    </row>
    <row r="430" spans="1:24">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c r="X430" s="393"/>
    </row>
    <row r="431" spans="1:24">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c r="X431" s="393"/>
    </row>
    <row r="432" spans="1:24">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c r="X432" s="393"/>
    </row>
    <row r="433" spans="1:24">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c r="X433" s="393"/>
    </row>
    <row r="434" spans="1:24">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c r="X434" s="393"/>
    </row>
    <row r="435" spans="1:24">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c r="X435" s="393"/>
    </row>
    <row r="436" spans="1:24">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c r="X436" s="393"/>
    </row>
    <row r="437" spans="1:24">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c r="X437" s="393"/>
    </row>
    <row r="438" spans="1:24">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c r="X438" s="393"/>
    </row>
    <row r="439" spans="1:24">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c r="X439" s="393"/>
    </row>
    <row r="440" spans="1:24">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c r="X440" s="393"/>
    </row>
    <row r="441" spans="1:24">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c r="X441" s="393"/>
    </row>
    <row r="442" spans="1:24">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c r="X442" s="393"/>
    </row>
    <row r="443" spans="1:24">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c r="X443" s="393"/>
    </row>
    <row r="444" spans="1:24">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c r="X444" s="393"/>
    </row>
    <row r="445" spans="1:24">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c r="X445" s="393"/>
    </row>
    <row r="446" spans="1:24">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c r="X446" s="393"/>
    </row>
    <row r="447" spans="1:24">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c r="X447" s="393"/>
    </row>
    <row r="448" spans="1:24">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c r="X448" s="393"/>
    </row>
    <row r="449" spans="1:24">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c r="X449" s="393"/>
    </row>
    <row r="450" spans="1:24">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c r="X450" s="393"/>
    </row>
    <row r="451" spans="1:24">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c r="X451" s="393"/>
    </row>
    <row r="452" spans="1:24">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c r="X452" s="393"/>
    </row>
    <row r="453" spans="1:24">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c r="X453" s="393"/>
    </row>
    <row r="454" spans="1:24">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c r="X454" s="393"/>
    </row>
    <row r="455" spans="1:24">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c r="X455" s="393"/>
    </row>
    <row r="456" spans="1:24">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c r="X456" s="393"/>
    </row>
    <row r="457" spans="1:24">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c r="X457" s="393"/>
    </row>
    <row r="458" spans="1:24">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c r="X458" s="393"/>
    </row>
    <row r="459" spans="1:24">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c r="X459" s="393"/>
    </row>
    <row r="460" spans="1:24">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c r="X460" s="393"/>
    </row>
    <row r="461" spans="1:24">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c r="X461" s="393"/>
    </row>
    <row r="462" spans="1:24">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c r="X462" s="393"/>
    </row>
    <row r="463" spans="1:24">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c r="X463" s="393"/>
    </row>
    <row r="464" spans="1:24">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c r="X464" s="393"/>
    </row>
    <row r="465" spans="1:24">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c r="X465" s="393"/>
    </row>
    <row r="466" spans="1:24">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c r="X466" s="393"/>
    </row>
    <row r="467" spans="1:24">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c r="X467" s="393"/>
    </row>
    <row r="468" spans="1:24">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c r="X468" s="393"/>
    </row>
    <row r="469" spans="1:24">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c r="X469" s="393"/>
    </row>
    <row r="470" spans="1:24">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c r="X470" s="393"/>
    </row>
    <row r="471" spans="1:24">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c r="X471" s="393"/>
    </row>
    <row r="472" spans="1:24">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c r="X472" s="393"/>
    </row>
    <row r="473" spans="1:24">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c r="X473" s="393"/>
    </row>
    <row r="474" spans="1:24">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c r="X474" s="393"/>
    </row>
    <row r="475" spans="1:24">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c r="X475" s="393"/>
    </row>
    <row r="476" spans="1:24">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c r="X476" s="393"/>
    </row>
    <row r="477" spans="1:24">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c r="X477" s="393"/>
    </row>
    <row r="478" spans="1:24">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c r="X478" s="393"/>
    </row>
    <row r="479" spans="1:24">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c r="X479" s="393"/>
    </row>
    <row r="480" spans="1:24">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c r="X480" s="393"/>
    </row>
    <row r="481" spans="1:24">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c r="X481" s="393"/>
    </row>
    <row r="482" spans="1:24">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c r="X482" s="393"/>
    </row>
    <row r="483" spans="1:24">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c r="X483" s="393"/>
    </row>
    <row r="484" spans="1:24">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c r="X484" s="393"/>
    </row>
    <row r="485" spans="1:24">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c r="X485" s="393"/>
    </row>
    <row r="486" spans="1:24">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c r="X486" s="393"/>
    </row>
    <row r="487" spans="1:24">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c r="X487" s="393"/>
    </row>
    <row r="488" spans="1:24">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c r="X488" s="393"/>
    </row>
    <row r="489" spans="1:24">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c r="X489" s="393"/>
    </row>
    <row r="490" spans="1:24">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c r="X490" s="393"/>
    </row>
    <row r="491" spans="1:24">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c r="X491" s="393"/>
    </row>
    <row r="492" spans="1:24">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c r="X492" s="393"/>
    </row>
    <row r="493" spans="1:24">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c r="X493" s="393"/>
    </row>
    <row r="494" spans="1:24">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c r="X494" s="393"/>
    </row>
    <row r="495" spans="1:24">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c r="X495" s="393"/>
    </row>
    <row r="496" spans="1:24">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c r="X496" s="393"/>
    </row>
    <row r="497" spans="1:24">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c r="X497" s="393"/>
    </row>
    <row r="498" spans="1:24">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c r="X498" s="393"/>
    </row>
    <row r="499" spans="1:24">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c r="X499" s="393"/>
    </row>
    <row r="500" spans="1:24">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c r="X500" s="393"/>
    </row>
    <row r="501" spans="1:24">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c r="X501" s="393"/>
    </row>
    <row r="502" spans="1:24">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c r="X502" s="393"/>
    </row>
    <row r="503" spans="1:24">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c r="X503" s="393"/>
    </row>
    <row r="504" spans="1:24">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c r="X504" s="393"/>
    </row>
    <row r="505" spans="1:24">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c r="X505" s="393"/>
    </row>
    <row r="506" spans="1:24">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c r="X506" s="393"/>
    </row>
    <row r="507" spans="1:24">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c r="X507" s="393"/>
    </row>
    <row r="508" spans="1:24">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c r="X508" s="393"/>
    </row>
    <row r="509" spans="1:24">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c r="X509" s="393"/>
    </row>
    <row r="510" spans="1:24">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c r="X510" s="393"/>
    </row>
    <row r="511" spans="1:24">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c r="X511" s="393"/>
    </row>
    <row r="512" spans="1:24">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c r="X512" s="393"/>
    </row>
    <row r="513" spans="1:24">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c r="X513" s="393"/>
    </row>
    <row r="514" spans="1:24">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c r="X514" s="393"/>
    </row>
    <row r="515" spans="1:24">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c r="X515" s="393"/>
    </row>
    <row r="516" spans="1:24">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c r="X516" s="393"/>
    </row>
    <row r="517" spans="1:24">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c r="X517" s="393"/>
    </row>
    <row r="518" spans="1:24">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c r="X518" s="393"/>
    </row>
    <row r="519" spans="1:24">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c r="X519" s="393"/>
    </row>
    <row r="520" spans="1:24">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c r="X520" s="393"/>
    </row>
    <row r="521" spans="1:24">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c r="X521" s="393"/>
    </row>
    <row r="522" spans="1:24">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c r="X522" s="393"/>
    </row>
    <row r="523" spans="1:24">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c r="X523" s="393"/>
    </row>
    <row r="524" spans="1:24">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c r="X524" s="393"/>
    </row>
    <row r="525" spans="1:24">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c r="X525" s="393"/>
    </row>
    <row r="526" spans="1:24">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c r="X526" s="393"/>
    </row>
    <row r="527" spans="1:24">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c r="X527" s="393"/>
    </row>
    <row r="528" spans="1:24">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c r="X528" s="393"/>
    </row>
    <row r="529" spans="1:24">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c r="X529" s="393"/>
    </row>
    <row r="530" spans="1:24">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c r="X530" s="393"/>
    </row>
    <row r="531" spans="1:24">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c r="X531" s="393"/>
    </row>
    <row r="532" spans="1:24">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c r="X532" s="393"/>
    </row>
    <row r="533" spans="1:24">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c r="X533" s="393"/>
    </row>
    <row r="534" spans="1:24">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c r="X534" s="393"/>
    </row>
    <row r="535" spans="1:24">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c r="X535" s="393"/>
    </row>
    <row r="536" spans="1:24">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c r="X536" s="393"/>
    </row>
    <row r="537" spans="1:24">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c r="X537" s="393"/>
    </row>
    <row r="538" spans="1:24">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c r="X538" s="393"/>
    </row>
    <row r="539" spans="1:24">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c r="X539" s="393"/>
    </row>
    <row r="540" spans="1:24">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c r="X540" s="393"/>
    </row>
    <row r="541" spans="1:24">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c r="X541" s="393"/>
    </row>
    <row r="542" spans="1:24">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c r="X542" s="393"/>
    </row>
    <row r="543" spans="1:24">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c r="X543" s="393"/>
    </row>
    <row r="544" spans="1:24">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c r="X544" s="393"/>
    </row>
    <row r="545" spans="1:24">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c r="X545" s="393"/>
    </row>
    <row r="546" spans="1:24">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c r="X546" s="393"/>
    </row>
    <row r="547" spans="1:24">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c r="X547" s="393"/>
    </row>
    <row r="548" spans="1:24">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c r="X548" s="393"/>
    </row>
    <row r="549" spans="1:24">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c r="X549" s="393"/>
    </row>
    <row r="550" spans="1:24">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c r="X550" s="393"/>
    </row>
    <row r="551" spans="1:24">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c r="X551" s="393"/>
    </row>
    <row r="552" spans="1:24">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c r="X552" s="393"/>
    </row>
    <row r="553" spans="1:24">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c r="X553" s="393"/>
    </row>
    <row r="554" spans="1:24">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c r="X554" s="393"/>
    </row>
    <row r="555" spans="1:24">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c r="X555" s="393"/>
    </row>
    <row r="556" spans="1:24">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c r="X556" s="393"/>
    </row>
    <row r="557" spans="1:24">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c r="X557" s="393"/>
    </row>
    <row r="558" spans="1:24">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c r="X558" s="393"/>
    </row>
    <row r="559" spans="1:24">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c r="X559" s="393"/>
    </row>
    <row r="560" spans="1:24">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c r="X560" s="393"/>
    </row>
    <row r="561" spans="1:24">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c r="X561" s="393"/>
    </row>
    <row r="562" spans="1:24">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c r="X562" s="393"/>
    </row>
    <row r="563" spans="1:24">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c r="X563" s="393"/>
    </row>
    <row r="564" spans="1:24">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c r="X564" s="393"/>
    </row>
    <row r="565" spans="1:24">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c r="X565" s="393"/>
    </row>
    <row r="566" spans="1:24">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c r="X566" s="393"/>
    </row>
    <row r="567" spans="1:24">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c r="X567" s="393"/>
    </row>
    <row r="568" spans="1:24">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c r="X568" s="393"/>
    </row>
    <row r="569" spans="1:24">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c r="X569" s="393"/>
    </row>
    <row r="570" spans="1:24">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c r="X570" s="393"/>
    </row>
    <row r="571" spans="1:24">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c r="X571" s="393"/>
    </row>
    <row r="572" spans="1:24">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c r="X572" s="393"/>
    </row>
    <row r="573" spans="1:24">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c r="X573" s="393"/>
    </row>
    <row r="574" spans="1:24">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c r="X574" s="393"/>
    </row>
    <row r="575" spans="1:24">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c r="X575" s="393"/>
    </row>
    <row r="576" spans="1:24">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c r="X576" s="393"/>
    </row>
    <row r="577" spans="1:24">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c r="X577" s="393"/>
    </row>
    <row r="578" spans="1:24">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c r="X578" s="393"/>
    </row>
    <row r="579" spans="1:24">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c r="X579" s="393"/>
    </row>
    <row r="580" spans="1:24">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c r="X580" s="393"/>
    </row>
    <row r="581" spans="1:24">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c r="X581" s="393"/>
    </row>
    <row r="582" spans="1:24">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c r="X582" s="393"/>
    </row>
    <row r="583" spans="1:24">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c r="X583" s="393"/>
    </row>
    <row r="584" spans="1:24">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c r="X584" s="393"/>
    </row>
    <row r="585" spans="1:24">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c r="X585" s="393"/>
    </row>
    <row r="586" spans="1:24">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c r="X586" s="393"/>
    </row>
    <row r="587" spans="1:24">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c r="X587" s="393"/>
    </row>
    <row r="588" spans="1:24">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c r="X588" s="393"/>
    </row>
    <row r="589" spans="1:24">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c r="X589" s="393"/>
    </row>
    <row r="590" spans="1:24">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c r="X590" s="393"/>
    </row>
    <row r="591" spans="1:24">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c r="X591" s="393"/>
    </row>
    <row r="592" spans="1:24">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c r="X592" s="393"/>
    </row>
    <row r="593" spans="1:24">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c r="X593" s="393"/>
    </row>
    <row r="594" spans="1:24">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c r="X594" s="393"/>
    </row>
    <row r="595" spans="1:24">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c r="X595" s="393"/>
    </row>
    <row r="596" spans="1:24">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c r="X596" s="393"/>
    </row>
    <row r="597" spans="1:24">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c r="X597" s="393"/>
    </row>
    <row r="598" spans="1:24">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c r="X598" s="393"/>
    </row>
    <row r="599" spans="1:24">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c r="X599" s="393"/>
    </row>
    <row r="600" spans="1:24">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c r="X600" s="393"/>
    </row>
    <row r="601" spans="1:24">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c r="X601" s="393"/>
    </row>
    <row r="602" spans="1:24">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c r="X602" s="393"/>
    </row>
    <row r="603" spans="1:24">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c r="X603" s="393"/>
    </row>
    <row r="604" spans="1:24">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c r="X604" s="393"/>
    </row>
    <row r="605" spans="1:24">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c r="X605" s="393"/>
    </row>
    <row r="606" spans="1:24">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c r="X606" s="393"/>
    </row>
    <row r="607" spans="1:24">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c r="X607" s="393"/>
    </row>
    <row r="608" spans="1:24">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c r="X608" s="393"/>
    </row>
    <row r="609" spans="1:24">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c r="X609" s="393"/>
    </row>
    <row r="610" spans="1:24">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c r="X610" s="393"/>
    </row>
    <row r="611" spans="1:24">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c r="X611" s="393"/>
    </row>
    <row r="612" spans="1:24">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c r="X612" s="393"/>
    </row>
    <row r="613" spans="1:24">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c r="X613" s="393"/>
    </row>
    <row r="614" spans="1:24">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c r="X614" s="393"/>
    </row>
    <row r="615" spans="1:24">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c r="X615" s="393"/>
    </row>
    <row r="616" spans="1:24">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c r="X616" s="393"/>
    </row>
    <row r="617" spans="1:24">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c r="X617" s="393"/>
    </row>
    <row r="618" spans="1:24">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c r="X618" s="393"/>
    </row>
    <row r="619" spans="1:24">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c r="X619" s="393"/>
    </row>
    <row r="620" spans="1:24">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c r="X620" s="393"/>
    </row>
    <row r="621" spans="1:24">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c r="X621" s="393"/>
    </row>
    <row r="622" spans="1:24">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c r="X622" s="393"/>
    </row>
    <row r="623" spans="1:24">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c r="X623" s="393"/>
    </row>
    <row r="624" spans="1:24">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c r="X624" s="393"/>
    </row>
    <row r="625" spans="1:24">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c r="X625" s="393"/>
    </row>
    <row r="626" spans="1:24">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c r="X626" s="393"/>
    </row>
    <row r="627" spans="1:24">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c r="X627" s="393"/>
    </row>
    <row r="628" spans="1:24">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c r="X628" s="393"/>
    </row>
    <row r="629" spans="1:24">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c r="X629" s="393"/>
    </row>
    <row r="630" spans="1:24">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c r="X630" s="393"/>
    </row>
    <row r="631" spans="1:24">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c r="X631" s="393"/>
    </row>
    <row r="632" spans="1:24">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c r="X632" s="393"/>
    </row>
    <row r="633" spans="1:24">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c r="X633" s="393"/>
    </row>
    <row r="634" spans="1:24">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c r="X634" s="393"/>
    </row>
    <row r="635" spans="1:24">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c r="X635" s="393"/>
    </row>
    <row r="636" spans="1:24">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c r="X636" s="393"/>
    </row>
    <row r="637" spans="1:24">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c r="X637" s="393"/>
    </row>
    <row r="638" spans="1:24">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c r="X638" s="393"/>
    </row>
    <row r="639" spans="1:24">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c r="X639" s="393"/>
    </row>
    <row r="640" spans="1:24">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c r="X640" s="393"/>
    </row>
    <row r="641" spans="1:24">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c r="X641" s="393"/>
    </row>
    <row r="642" spans="1:24">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c r="X642" s="393"/>
    </row>
    <row r="643" spans="1:24">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c r="X643" s="393"/>
    </row>
    <row r="644" spans="1:24">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c r="X644" s="393"/>
    </row>
    <row r="645" spans="1:24">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c r="X645" s="393"/>
    </row>
    <row r="646" spans="1:24">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c r="X646" s="393"/>
    </row>
    <row r="647" spans="1:24">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c r="X647" s="393"/>
    </row>
    <row r="648" spans="1:24">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c r="X648" s="393"/>
    </row>
    <row r="649" spans="1:24">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c r="X649" s="393"/>
    </row>
    <row r="650" spans="1:24">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c r="X650" s="393"/>
    </row>
    <row r="651" spans="1:24">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c r="X651" s="393"/>
    </row>
    <row r="652" spans="1:24">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c r="X652" s="393"/>
    </row>
    <row r="653" spans="1:24">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c r="X653" s="393"/>
    </row>
    <row r="654" spans="1:24">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c r="X654" s="393"/>
    </row>
    <row r="655" spans="1:24">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c r="X655" s="393"/>
    </row>
    <row r="656" spans="1:24">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c r="X656" s="393"/>
    </row>
    <row r="657" spans="1:24">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c r="X657" s="393"/>
    </row>
    <row r="658" spans="1:24">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c r="X658" s="393"/>
    </row>
    <row r="659" spans="1:24">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c r="X659" s="393"/>
    </row>
    <row r="660" spans="1:24">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c r="X660" s="393"/>
    </row>
    <row r="661" spans="1:24">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c r="X661" s="393"/>
    </row>
    <row r="662" spans="1:24">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c r="X662" s="393"/>
    </row>
    <row r="663" spans="1:24">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c r="X663" s="393"/>
    </row>
    <row r="664" spans="1:24">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c r="X664" s="393"/>
    </row>
    <row r="665" spans="1:24">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c r="X665" s="393"/>
    </row>
    <row r="666" spans="1:24">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c r="X666" s="393"/>
    </row>
    <row r="667" spans="1:24">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c r="X667" s="393"/>
    </row>
    <row r="668" spans="1:24">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c r="X668" s="393"/>
    </row>
    <row r="669" spans="1:24">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c r="X669" s="393"/>
    </row>
    <row r="670" spans="1:24">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c r="X670" s="393"/>
    </row>
    <row r="671" spans="1:24">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c r="X671" s="393"/>
    </row>
    <row r="672" spans="1:24">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c r="X672" s="393"/>
    </row>
    <row r="673" spans="1:24">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c r="X673" s="393"/>
    </row>
    <row r="674" spans="1:24">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c r="X674" s="393"/>
    </row>
    <row r="675" spans="1:24">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c r="X675" s="393"/>
    </row>
    <row r="676" spans="1:24">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c r="X676" s="393"/>
    </row>
    <row r="677" spans="1:24">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c r="X677" s="393"/>
    </row>
    <row r="678" spans="1:24">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c r="X678" s="393"/>
    </row>
    <row r="679" spans="1:24">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c r="X679" s="393"/>
    </row>
    <row r="680" spans="1:24">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c r="X680" s="393"/>
    </row>
    <row r="681" spans="1:24">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c r="X681" s="393"/>
    </row>
    <row r="682" spans="1:24">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c r="X682" s="393"/>
    </row>
    <row r="683" spans="1:24">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c r="X683" s="393"/>
    </row>
    <row r="684" spans="1:24">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c r="X684" s="393"/>
    </row>
    <row r="685" spans="1:24">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c r="X685" s="393"/>
    </row>
    <row r="686" spans="1:24">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c r="X686" s="393"/>
    </row>
    <row r="687" spans="1:24">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c r="X687" s="393"/>
    </row>
    <row r="688" spans="1:24">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c r="X688" s="393"/>
    </row>
    <row r="689" spans="1:24">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c r="X689" s="393"/>
    </row>
    <row r="690" spans="1:24">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c r="X690" s="393"/>
    </row>
    <row r="691" spans="1:24">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c r="X691" s="393"/>
    </row>
    <row r="692" spans="1:24">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c r="X692" s="393"/>
    </row>
    <row r="693" spans="1:24">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c r="X693" s="393"/>
    </row>
    <row r="694" spans="1:24">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c r="X694" s="393"/>
    </row>
    <row r="695" spans="1:24">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c r="X695" s="393"/>
    </row>
    <row r="696" spans="1:24">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c r="X696" s="393"/>
    </row>
    <row r="697" spans="1:24">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c r="X697" s="393"/>
    </row>
    <row r="698" spans="1:24">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c r="X698" s="393"/>
    </row>
    <row r="699" spans="1:24">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c r="X699" s="393"/>
    </row>
    <row r="700" spans="1:24">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c r="X700" s="393"/>
    </row>
    <row r="701" spans="1:24">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c r="X701" s="393"/>
    </row>
    <row r="702" spans="1:24">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c r="X702" s="393"/>
    </row>
    <row r="703" spans="1:24">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c r="X703" s="393"/>
    </row>
    <row r="704" spans="1:24">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c r="X704" s="393"/>
    </row>
    <row r="705" spans="1:24">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c r="X705" s="393"/>
    </row>
    <row r="706" spans="1:24">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c r="X706" s="393"/>
    </row>
    <row r="707" spans="1:24">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c r="X707" s="393"/>
    </row>
    <row r="708" spans="1:24">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c r="X708" s="393"/>
    </row>
    <row r="709" spans="1:24">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c r="X709" s="393"/>
    </row>
    <row r="710" spans="1:24">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c r="X710" s="393"/>
    </row>
    <row r="711" spans="1:24">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c r="X711" s="393"/>
    </row>
    <row r="712" spans="1:24">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c r="X712" s="393"/>
    </row>
    <row r="713" spans="1:24">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c r="X713" s="393"/>
    </row>
    <row r="714" spans="1:24">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c r="X714" s="393"/>
    </row>
    <row r="715" spans="1:24">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c r="X715" s="393"/>
    </row>
    <row r="716" spans="1:24">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c r="X716" s="393"/>
    </row>
    <row r="717" spans="1:24">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c r="X717" s="393"/>
    </row>
    <row r="718" spans="1:24">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c r="X718" s="393"/>
    </row>
    <row r="719" spans="1:24">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c r="X719" s="393"/>
    </row>
    <row r="720" spans="1:24">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c r="X720" s="393"/>
    </row>
    <row r="721" spans="1:24">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c r="X721" s="393"/>
    </row>
    <row r="722" spans="1:24">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c r="X722" s="393"/>
    </row>
    <row r="723" spans="1:24">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c r="X723" s="393"/>
    </row>
    <row r="724" spans="1:24">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c r="X724" s="393"/>
    </row>
    <row r="725" spans="1:24">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c r="X725" s="393"/>
    </row>
    <row r="726" spans="1:24">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c r="X726" s="393"/>
    </row>
    <row r="727" spans="1:24">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c r="X727" s="393"/>
    </row>
    <row r="728" spans="1:24">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c r="X728" s="393"/>
    </row>
    <row r="729" spans="1:24">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c r="X729" s="393"/>
    </row>
    <row r="730" spans="1:24">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c r="X730" s="393"/>
    </row>
    <row r="731" spans="1:24">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c r="X731" s="393"/>
    </row>
    <row r="732" spans="1:24">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c r="X732" s="393"/>
    </row>
    <row r="733" spans="1:24">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c r="X733" s="393"/>
    </row>
    <row r="734" spans="1:24">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c r="X734" s="393"/>
    </row>
    <row r="735" spans="1:24">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c r="X735" s="393"/>
    </row>
    <row r="736" spans="1:24">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c r="X736" s="393"/>
    </row>
    <row r="737" spans="1:24">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c r="X737" s="393"/>
    </row>
    <row r="738" spans="1:24">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c r="X738" s="393"/>
    </row>
    <row r="739" spans="1:24">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c r="X739" s="393"/>
    </row>
    <row r="740" spans="1:24">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c r="X740" s="393"/>
    </row>
    <row r="741" spans="1:24">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c r="X741" s="393"/>
    </row>
    <row r="742" spans="1:24">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c r="X742" s="393"/>
    </row>
    <row r="743" spans="1:24">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c r="X743" s="393"/>
    </row>
    <row r="744" spans="1:24">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c r="X744" s="393"/>
    </row>
    <row r="745" spans="1:24">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c r="X745" s="393"/>
    </row>
    <row r="746" spans="1:24">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c r="X746" s="393"/>
    </row>
    <row r="747" spans="1:24">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c r="X747" s="393"/>
    </row>
    <row r="748" spans="1:24">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c r="X748" s="393"/>
    </row>
    <row r="749" spans="1:24">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c r="X749" s="393"/>
    </row>
    <row r="750" spans="1:24">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c r="X750" s="393"/>
    </row>
    <row r="751" spans="1:24">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c r="X751" s="393"/>
    </row>
    <row r="752" spans="1:24">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c r="X752" s="393"/>
    </row>
    <row r="753" spans="1:24">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c r="X753" s="393"/>
    </row>
    <row r="754" spans="1:24">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c r="X754" s="393"/>
    </row>
    <row r="755" spans="1:24">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c r="X755" s="393"/>
    </row>
    <row r="756" spans="1:24">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c r="X756" s="393"/>
    </row>
    <row r="757" spans="1:24">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c r="X757" s="393"/>
    </row>
    <row r="758" spans="1:24">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c r="X758" s="393"/>
    </row>
    <row r="759" spans="1:24">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c r="X759" s="393"/>
    </row>
    <row r="760" spans="1:24">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c r="X760" s="393"/>
    </row>
    <row r="761" spans="1:24">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c r="X761" s="393"/>
    </row>
    <row r="762" spans="1:24">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c r="X762" s="393"/>
    </row>
    <row r="763" spans="1:24">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c r="X763" s="393"/>
    </row>
    <row r="764" spans="1:24">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c r="X764" s="393"/>
    </row>
    <row r="765" spans="1:24">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c r="X765" s="393"/>
    </row>
    <row r="766" spans="1:24">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c r="X766" s="393"/>
    </row>
    <row r="767" spans="1:24">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c r="X767" s="393"/>
    </row>
    <row r="768" spans="1:24">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c r="X768" s="393"/>
    </row>
    <row r="769" spans="1:24">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c r="X769" s="393"/>
    </row>
    <row r="770" spans="1:24">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c r="X770" s="393"/>
    </row>
    <row r="771" spans="1:24">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c r="X771" s="393"/>
    </row>
    <row r="772" spans="1:24">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c r="X772" s="393"/>
    </row>
    <row r="773" spans="1:24">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c r="X773" s="393"/>
    </row>
    <row r="774" spans="1:24">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c r="X774" s="393"/>
    </row>
    <row r="775" spans="1:24">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c r="X775" s="393"/>
    </row>
    <row r="776" spans="1:24">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c r="X776" s="393"/>
    </row>
    <row r="777" spans="1:24">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c r="X777" s="393"/>
    </row>
    <row r="778" spans="1:24">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c r="X778" s="393"/>
    </row>
    <row r="779" spans="1:24">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c r="X779" s="393"/>
    </row>
    <row r="780" spans="1:24">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c r="X780" s="393"/>
    </row>
    <row r="781" spans="1:24">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c r="X781" s="393"/>
    </row>
    <row r="782" spans="1:24">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c r="X782" s="393"/>
    </row>
    <row r="783" spans="1:24">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c r="X783" s="393"/>
    </row>
    <row r="784" spans="1:24">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c r="X784" s="393"/>
    </row>
    <row r="785" spans="1:24">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c r="X785" s="393"/>
    </row>
    <row r="786" spans="1:24">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c r="X786" s="393"/>
    </row>
    <row r="787" spans="1:24">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c r="X787" s="393"/>
    </row>
    <row r="788" spans="1:24">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c r="X788" s="393"/>
    </row>
    <row r="789" spans="1:24">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c r="X789" s="393"/>
    </row>
    <row r="790" spans="1:24">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c r="X790" s="393"/>
    </row>
    <row r="791" spans="1:24">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c r="X791" s="393"/>
    </row>
    <row r="792" spans="1:24">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c r="X792" s="393"/>
    </row>
    <row r="793" spans="1:24">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c r="X793" s="393"/>
    </row>
    <row r="794" spans="1:24">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c r="X794" s="393"/>
    </row>
    <row r="795" spans="1:24">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c r="X795" s="393"/>
    </row>
    <row r="796" spans="1:24">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c r="X796" s="393"/>
    </row>
    <row r="797" spans="1:24">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c r="X797" s="393"/>
    </row>
    <row r="798" spans="1:24">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c r="X798" s="393"/>
    </row>
    <row r="799" spans="1:24">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c r="X799" s="393"/>
    </row>
    <row r="800" spans="1:24">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c r="X800" s="393"/>
    </row>
    <row r="801" spans="1:24">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c r="X801" s="393"/>
    </row>
    <row r="802" spans="1:24">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c r="X802" s="393"/>
    </row>
    <row r="803" spans="1:24">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c r="X803" s="393"/>
    </row>
    <row r="804" spans="1:24">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c r="X804" s="393"/>
    </row>
    <row r="805" spans="1:24">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c r="X805" s="393"/>
    </row>
    <row r="806" spans="1:24">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c r="X806" s="393"/>
    </row>
    <row r="807" spans="1:24">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c r="X807" s="393"/>
    </row>
    <row r="808" spans="1:24">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c r="X808" s="393"/>
    </row>
    <row r="809" spans="1:24">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c r="X809" s="393"/>
    </row>
    <row r="810" spans="1:24">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c r="X810" s="393"/>
    </row>
    <row r="811" spans="1:24">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c r="X811" s="393"/>
    </row>
    <row r="812" spans="1:24">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c r="X812" s="393"/>
    </row>
    <row r="813" spans="1:24">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c r="X813" s="393"/>
    </row>
    <row r="814" spans="1:24">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c r="X814" s="393"/>
    </row>
    <row r="815" spans="1:24">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c r="X815" s="393"/>
    </row>
    <row r="816" spans="1:24">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c r="X816" s="393"/>
    </row>
    <row r="817" spans="1:24">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c r="X817" s="393"/>
    </row>
    <row r="818" spans="1:24">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c r="X818" s="393"/>
    </row>
    <row r="819" spans="1:24">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c r="X819" s="393"/>
    </row>
    <row r="820" spans="1:24">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c r="X820" s="393"/>
    </row>
    <row r="821" spans="1:24">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c r="X821" s="393"/>
    </row>
    <row r="822" spans="1:24">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c r="X822" s="393"/>
    </row>
    <row r="823" spans="1:24">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c r="X823" s="393"/>
    </row>
    <row r="824" spans="1:24">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c r="X824" s="393"/>
    </row>
    <row r="825" spans="1:24">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c r="X825" s="393"/>
    </row>
    <row r="826" spans="1:24">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c r="X826" s="393"/>
    </row>
    <row r="827" spans="1:24">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c r="X827" s="393"/>
    </row>
    <row r="828" spans="1:24">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c r="X828" s="393"/>
    </row>
    <row r="829" spans="1:24">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c r="X829" s="393"/>
    </row>
    <row r="830" spans="1:24">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c r="X830" s="393"/>
    </row>
    <row r="831" spans="1:24">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c r="X831" s="393"/>
    </row>
    <row r="832" spans="1:24">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c r="X832" s="393"/>
    </row>
    <row r="833" spans="1:24">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c r="X833" s="393"/>
    </row>
    <row r="834" spans="1:24">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c r="X834" s="393"/>
    </row>
    <row r="835" spans="1:24">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c r="X835" s="393"/>
    </row>
    <row r="836" spans="1:24">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c r="X836" s="393"/>
    </row>
    <row r="837" spans="1:24">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c r="X837" s="393"/>
    </row>
    <row r="838" spans="1:24">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c r="X838" s="393"/>
    </row>
    <row r="839" spans="1:24">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c r="X839" s="393"/>
    </row>
    <row r="840" spans="1:24">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c r="X840" s="393"/>
    </row>
    <row r="841" spans="1:24">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c r="X841" s="393"/>
    </row>
    <row r="842" spans="1:24">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c r="X842" s="393"/>
    </row>
    <row r="843" spans="1:24">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c r="X843" s="393"/>
    </row>
    <row r="844" spans="1:24">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c r="X844" s="393"/>
    </row>
    <row r="845" spans="1:24">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c r="X845" s="393"/>
    </row>
    <row r="846" spans="1:24">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c r="X846" s="393"/>
    </row>
    <row r="847" spans="1:24">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c r="X847" s="393"/>
    </row>
    <row r="848" spans="1:24">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c r="X848" s="393"/>
    </row>
    <row r="849" spans="1:24">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c r="X849" s="393"/>
    </row>
    <row r="850" spans="1:24">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c r="X850" s="393"/>
    </row>
    <row r="851" spans="1:24">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c r="X851" s="393"/>
    </row>
    <row r="852" spans="1:24">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c r="X852" s="393"/>
    </row>
    <row r="853" spans="1:24">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c r="X853" s="393"/>
    </row>
    <row r="854" spans="1:24">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c r="X854" s="393"/>
    </row>
    <row r="855" spans="1:24">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c r="X855" s="393"/>
    </row>
    <row r="856" spans="1:24">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c r="X856" s="393"/>
    </row>
    <row r="857" spans="1:24">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c r="X857" s="393"/>
    </row>
    <row r="858" spans="1:24">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c r="X858" s="393"/>
    </row>
    <row r="859" spans="1:24">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c r="X859" s="393"/>
    </row>
    <row r="860" spans="1:24">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c r="X860" s="393"/>
    </row>
    <row r="861" spans="1:24">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c r="X861" s="393"/>
    </row>
    <row r="862" spans="1:24">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c r="X862" s="393"/>
    </row>
    <row r="863" spans="1:24">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c r="X863" s="393"/>
    </row>
    <row r="864" spans="1:24">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c r="X864" s="393"/>
    </row>
    <row r="865" spans="1:24">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c r="X865" s="393"/>
    </row>
    <row r="866" spans="1:24">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c r="X866" s="393"/>
    </row>
    <row r="867" spans="1:24">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c r="X867" s="393"/>
    </row>
    <row r="868" spans="1:24">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c r="X868" s="393"/>
    </row>
    <row r="869" spans="1:24">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c r="X869" s="393"/>
    </row>
    <row r="870" spans="1:24">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c r="X870" s="393"/>
    </row>
    <row r="871" spans="1:24">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c r="X871" s="393"/>
    </row>
    <row r="872" spans="1:24">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c r="X872" s="393"/>
    </row>
    <row r="873" spans="1:24">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c r="X873" s="393"/>
    </row>
    <row r="874" spans="1:24">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c r="X874" s="393"/>
    </row>
    <row r="875" spans="1:24">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c r="X875" s="393"/>
    </row>
    <row r="876" spans="1:24">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c r="X876" s="393"/>
    </row>
    <row r="877" spans="1:24">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c r="X877" s="393"/>
    </row>
    <row r="878" spans="1:24">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c r="X878" s="393"/>
    </row>
    <row r="879" spans="1:24">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c r="X879" s="393"/>
    </row>
    <row r="880" spans="1:24">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c r="X880" s="393"/>
    </row>
    <row r="881" spans="1:24">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c r="X881" s="393"/>
    </row>
    <row r="882" spans="1:24">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c r="X882" s="393"/>
    </row>
    <row r="883" spans="1:24">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c r="X883" s="393"/>
    </row>
    <row r="884" spans="1:24">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c r="X884" s="393"/>
    </row>
    <row r="885" spans="1:24">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c r="X885" s="393"/>
    </row>
    <row r="886" spans="1:24">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c r="X886" s="393"/>
    </row>
    <row r="887" spans="1:24">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c r="X887" s="393"/>
    </row>
    <row r="888" spans="1:24">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c r="X888" s="393"/>
    </row>
    <row r="889" spans="1:24">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c r="X889" s="393"/>
    </row>
    <row r="890" spans="1:24">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c r="X890" s="393"/>
    </row>
    <row r="891" spans="1:24">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c r="X891" s="393"/>
    </row>
    <row r="892" spans="1:24">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c r="X892" s="393"/>
    </row>
    <row r="893" spans="1:24">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c r="X893" s="393"/>
    </row>
    <row r="894" spans="1:24">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c r="X894" s="393"/>
    </row>
    <row r="895" spans="1:24">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c r="X895" s="393"/>
    </row>
    <row r="896" spans="1:24">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c r="X896" s="393"/>
    </row>
    <row r="897" spans="1:24">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c r="X897" s="393"/>
    </row>
    <row r="898" spans="1:24">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c r="X898" s="393"/>
    </row>
    <row r="899" spans="1:24">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c r="X899" s="393"/>
    </row>
    <row r="900" spans="1:24">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c r="X900" s="393"/>
    </row>
    <row r="901" spans="1:24">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c r="X901" s="393"/>
    </row>
    <row r="902" spans="1:24">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c r="X902" s="393"/>
    </row>
    <row r="903" spans="1:24">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c r="X903" s="393"/>
    </row>
    <row r="904" spans="1:24">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c r="X904" s="393"/>
    </row>
    <row r="905" spans="1:24">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c r="X905" s="393"/>
    </row>
    <row r="906" spans="1:24">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c r="X906" s="393"/>
    </row>
    <row r="907" spans="1:24">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c r="X907" s="393"/>
    </row>
    <row r="908" spans="1:24">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c r="X908" s="393"/>
    </row>
    <row r="909" spans="1:24">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c r="X909" s="393"/>
    </row>
    <row r="910" spans="1:24">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c r="X910" s="393"/>
    </row>
    <row r="911" spans="1:24">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c r="X911" s="393"/>
    </row>
    <row r="912" spans="1:24">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c r="X912" s="393"/>
    </row>
    <row r="913" spans="1:24">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c r="X913" s="393"/>
    </row>
    <row r="914" spans="1:24">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c r="X914" s="393"/>
    </row>
    <row r="915" spans="1:24">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c r="X915" s="393"/>
    </row>
    <row r="916" spans="1:24">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c r="X916" s="393"/>
    </row>
    <row r="917" spans="1:24">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c r="X917" s="393"/>
    </row>
    <row r="918" spans="1:24">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c r="X918" s="393"/>
    </row>
    <row r="919" spans="1:24">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c r="X919" s="393"/>
    </row>
    <row r="920" spans="1:24">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c r="X920" s="393"/>
    </row>
    <row r="921" spans="1:24">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c r="X921" s="393"/>
    </row>
    <row r="922" spans="1:24">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c r="X922" s="393"/>
    </row>
    <row r="923" spans="1:24">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c r="X923" s="393"/>
    </row>
    <row r="924" spans="1:24">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c r="X924" s="393"/>
    </row>
    <row r="925" spans="1:24">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c r="X925" s="393"/>
    </row>
    <row r="926" spans="1:24">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c r="X926" s="393"/>
    </row>
    <row r="927" spans="1:24">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c r="X927" s="393"/>
    </row>
    <row r="928" spans="1:24">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c r="X928" s="393"/>
    </row>
    <row r="929" spans="1:24">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c r="X929" s="393"/>
    </row>
    <row r="930" spans="1:24">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c r="X930" s="393"/>
    </row>
    <row r="931" spans="1:24">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c r="X931" s="393"/>
    </row>
    <row r="932" spans="1:24">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c r="X932" s="393"/>
    </row>
    <row r="933" spans="1:24">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c r="X933" s="393"/>
    </row>
    <row r="934" spans="1:24">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c r="X934" s="393"/>
    </row>
    <row r="935" spans="1:24">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c r="X935" s="393"/>
    </row>
    <row r="936" spans="1:24">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c r="X936" s="393"/>
    </row>
    <row r="937" spans="1:24">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c r="X937" s="393"/>
    </row>
    <row r="938" spans="1:24">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c r="X938" s="393"/>
    </row>
    <row r="939" spans="1:24">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c r="X939" s="393"/>
    </row>
    <row r="940" spans="1:24">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c r="X940" s="393"/>
    </row>
    <row r="941" spans="1:24">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c r="X941" s="393"/>
    </row>
    <row r="942" spans="1:24">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c r="X942" s="393"/>
    </row>
    <row r="943" spans="1:24">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c r="X943" s="393"/>
    </row>
    <row r="944" spans="1:24">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c r="X944" s="393"/>
    </row>
    <row r="945" spans="1:24">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c r="X945" s="393"/>
    </row>
    <row r="946" spans="1:24">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c r="X946" s="393"/>
    </row>
    <row r="947" spans="1:24">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c r="X947" s="393"/>
    </row>
    <row r="948" spans="1:24">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c r="X948" s="393"/>
    </row>
    <row r="949" spans="1:24">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c r="X949" s="393"/>
    </row>
    <row r="950" spans="1:24">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c r="X950" s="393"/>
    </row>
    <row r="951" spans="1:24">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c r="X951" s="393"/>
    </row>
    <row r="952" spans="1:24">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c r="X952" s="393"/>
    </row>
    <row r="953" spans="1:24">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c r="X953" s="393"/>
    </row>
    <row r="954" spans="1:24">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c r="X954" s="393"/>
    </row>
    <row r="955" spans="1:24">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c r="X955" s="393"/>
    </row>
    <row r="956" spans="1:24">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c r="X956" s="393"/>
    </row>
    <row r="957" spans="1:24">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c r="X957" s="393"/>
    </row>
    <row r="958" spans="1:24">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c r="X958" s="393"/>
    </row>
    <row r="959" spans="1:24">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c r="X959" s="393"/>
    </row>
    <row r="960" spans="1:24">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c r="X960" s="393"/>
    </row>
    <row r="961" spans="1:24">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c r="X961" s="393"/>
    </row>
    <row r="962" spans="1:24">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c r="X962" s="393"/>
    </row>
    <row r="963" spans="1:24">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c r="X963" s="393"/>
    </row>
    <row r="964" spans="1:24">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c r="X964" s="393"/>
    </row>
    <row r="965" spans="1:24">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c r="X965" s="393"/>
    </row>
    <row r="966" spans="1:24">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c r="X966" s="393"/>
    </row>
    <row r="967" spans="1:24">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c r="X967" s="393"/>
    </row>
    <row r="968" spans="1:24">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c r="X968" s="393"/>
    </row>
    <row r="969" spans="1:24">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c r="X969" s="393"/>
    </row>
    <row r="970" spans="1:24">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c r="X970" s="393"/>
    </row>
    <row r="971" spans="1:24">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c r="X971" s="393"/>
    </row>
    <row r="972" spans="1:24">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c r="X972" s="393"/>
    </row>
    <row r="973" spans="1:24">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c r="X973" s="393"/>
    </row>
    <row r="974" spans="1:24">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c r="X974" s="393"/>
    </row>
    <row r="975" spans="1:24">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c r="X975" s="393"/>
    </row>
    <row r="976" spans="1:24">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c r="X976" s="393"/>
    </row>
    <row r="977" spans="1:24">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c r="X977" s="393"/>
    </row>
    <row r="978" spans="1:24">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c r="X978" s="393"/>
    </row>
    <row r="979" spans="1:24">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c r="X979" s="393"/>
    </row>
    <row r="980" spans="1:24">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c r="X980" s="393"/>
    </row>
    <row r="981" spans="1:24">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c r="X981" s="393"/>
    </row>
    <row r="982" spans="1:24">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c r="X982" s="393"/>
    </row>
    <row r="983" spans="1:24">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c r="X983" s="393"/>
    </row>
    <row r="984" spans="1:24">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c r="X984" s="393"/>
    </row>
    <row r="985" spans="1:24">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c r="X985" s="393"/>
    </row>
    <row r="986" spans="1:24">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c r="X986" s="393"/>
    </row>
    <row r="987" spans="1:24">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c r="X987" s="393"/>
    </row>
    <row r="988" spans="1:24">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c r="X988" s="393"/>
    </row>
    <row r="989" spans="1:24">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c r="X989" s="393"/>
    </row>
    <row r="990" spans="1:24">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c r="X990" s="393"/>
    </row>
    <row r="991" spans="1:24">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c r="X991" s="393"/>
    </row>
    <row r="992" spans="1:24">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c r="X992" s="393"/>
    </row>
    <row r="993" spans="1:24">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c r="X993" s="393"/>
    </row>
    <row r="994" spans="1:24">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c r="X994" s="393"/>
    </row>
    <row r="995" spans="1:24">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c r="X995" s="393"/>
    </row>
    <row r="996" spans="1:24">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c r="X996" s="393"/>
    </row>
    <row r="997" spans="1:24">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c r="X997" s="393"/>
    </row>
    <row r="998" spans="1:24">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c r="X998" s="393"/>
    </row>
    <row r="999" spans="1:24">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c r="X999" s="393"/>
    </row>
    <row r="1000" spans="1:24">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c r="X1000" s="393"/>
    </row>
    <row r="1001" spans="1:24">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c r="X1001" s="393"/>
    </row>
    <row r="1002" spans="1:24">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c r="X1002" s="393"/>
    </row>
    <row r="1003" spans="1:24">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c r="X1003" s="393"/>
    </row>
    <row r="1004" spans="1:24">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c r="X1004" s="393"/>
    </row>
    <row r="1005" spans="1:24">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c r="X1005" s="393"/>
    </row>
    <row r="1006" spans="1:24">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c r="X1006" s="393"/>
    </row>
    <row r="1007" spans="1:24">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c r="X1007" s="393"/>
    </row>
    <row r="1008" spans="1:24">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c r="X1008" s="393"/>
    </row>
    <row r="1009" spans="1:24">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c r="X1009" s="393"/>
    </row>
    <row r="1010" spans="1:24">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c r="X1010" s="393"/>
    </row>
    <row r="1011" spans="1:24">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c r="X1011" s="393"/>
    </row>
    <row r="1012" spans="1:24">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c r="X1012" s="393"/>
    </row>
    <row r="1013" spans="1:24">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c r="X1013" s="393"/>
    </row>
    <row r="1014" spans="1:24">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c r="X1014" s="393"/>
    </row>
    <row r="1015" spans="1:24">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c r="X1015" s="393"/>
    </row>
    <row r="1016" spans="1:24">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c r="X1016" s="393"/>
    </row>
    <row r="1017" spans="1:24">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c r="X1017" s="393"/>
    </row>
    <row r="1018" spans="1:24">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c r="X1018" s="393"/>
    </row>
    <row r="1019" spans="1:24">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c r="X1019" s="393"/>
    </row>
    <row r="1020" spans="1:24">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c r="X1020" s="393"/>
    </row>
    <row r="1021" spans="1:24">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c r="X1021" s="393"/>
    </row>
    <row r="1022" spans="1:24">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c r="X1022" s="393"/>
    </row>
    <row r="1023" spans="1:24">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c r="X1023" s="393"/>
    </row>
    <row r="1024" spans="1:24">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c r="X1024" s="393"/>
    </row>
    <row r="1025" spans="1:24">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c r="X1025" s="393"/>
    </row>
    <row r="1026" spans="1:24">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c r="X1026" s="393"/>
    </row>
    <row r="1027" spans="1:24">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c r="X1027" s="393"/>
    </row>
    <row r="1028" spans="1:24">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c r="X1028" s="393"/>
    </row>
    <row r="1029" spans="1:24">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c r="X1029" s="393"/>
    </row>
    <row r="1030" spans="1:24">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c r="X1030" s="393"/>
    </row>
    <row r="1031" spans="1:24">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c r="X1031" s="393"/>
    </row>
    <row r="1032" spans="1:24">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c r="X1032" s="393"/>
    </row>
    <row r="1033" spans="1:24">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c r="X1033" s="393"/>
    </row>
    <row r="1034" spans="1:24">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c r="X1034" s="393"/>
    </row>
    <row r="1035" spans="1:24">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c r="X1035" s="393"/>
    </row>
    <row r="1036" spans="1:24">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c r="X1036" s="393"/>
    </row>
    <row r="1037" spans="1:24">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c r="X1037" s="393"/>
    </row>
    <row r="1038" spans="1:24">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c r="X1038" s="393"/>
    </row>
    <row r="1039" spans="1:24">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c r="X1039" s="393"/>
    </row>
    <row r="1040" spans="1:24">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c r="X1040" s="393"/>
    </row>
    <row r="1041" spans="1:24">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c r="X1041" s="393"/>
    </row>
    <row r="1042" spans="1:24">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c r="X1042" s="393"/>
    </row>
    <row r="1043" spans="1:24">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c r="X1043" s="393"/>
    </row>
    <row r="1044" spans="1:24">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c r="X1044" s="393"/>
    </row>
    <row r="1045" spans="1:24">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c r="X1045" s="393"/>
    </row>
    <row r="1046" spans="1:24">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c r="X1046" s="393"/>
    </row>
    <row r="1047" spans="1:24">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c r="X1047" s="393"/>
    </row>
    <row r="1048" spans="1:24">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c r="X1048" s="393"/>
    </row>
    <row r="1049" spans="1:24">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c r="X1049" s="393"/>
    </row>
    <row r="1050" spans="1:24">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c r="X1050" s="393"/>
    </row>
    <row r="1051" spans="1:24">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c r="X1051" s="393"/>
    </row>
    <row r="1052" spans="1:24">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c r="X1052" s="393"/>
    </row>
    <row r="1053" spans="1:24">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c r="X1053" s="393"/>
    </row>
    <row r="1054" spans="1:24">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c r="X1054" s="393"/>
    </row>
    <row r="1055" spans="1:24">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c r="X1055" s="393"/>
    </row>
    <row r="1056" spans="1:24">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c r="X1056" s="393"/>
    </row>
    <row r="1057" spans="1:24">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c r="X1057" s="393"/>
    </row>
    <row r="1058" spans="1:24">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c r="X1058" s="393"/>
    </row>
    <row r="1059" spans="1:24">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c r="X1059" s="393"/>
    </row>
    <row r="1060" spans="1:24">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c r="X1060" s="393"/>
    </row>
    <row r="1061" spans="1:24">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c r="X1061" s="393"/>
    </row>
    <row r="1062" spans="1:24">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c r="X1062" s="393"/>
    </row>
    <row r="1063" spans="1:24">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c r="X1063" s="393"/>
    </row>
    <row r="1064" spans="1:24">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c r="X1064" s="393"/>
    </row>
    <row r="1065" spans="1:24">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c r="X1065" s="393"/>
    </row>
    <row r="1066" spans="1:24">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c r="X1066" s="393"/>
    </row>
    <row r="1067" spans="1:24">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c r="X1067" s="393"/>
    </row>
    <row r="1068" spans="1:24">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c r="X1068" s="393"/>
    </row>
    <row r="1069" spans="1:24">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c r="X1069" s="393"/>
    </row>
    <row r="1070" spans="1:24">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c r="X1070" s="393"/>
    </row>
    <row r="1071" spans="1:24">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c r="X1071" s="393"/>
    </row>
    <row r="1072" spans="1:24">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c r="X1072" s="393"/>
    </row>
    <row r="1073" spans="1:24">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c r="X1073" s="393"/>
    </row>
    <row r="1074" spans="1:24">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c r="X1074" s="393"/>
    </row>
    <row r="1075" spans="1:24">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c r="X1075" s="393"/>
    </row>
    <row r="1076" spans="1:24">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c r="X1076" s="393"/>
    </row>
    <row r="1077" spans="1:24">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c r="X1077" s="393"/>
    </row>
    <row r="1078" spans="1:24">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c r="X1078" s="393"/>
    </row>
    <row r="1079" spans="1:24">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c r="X1079" s="393"/>
    </row>
    <row r="1080" spans="1:24">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c r="X1080" s="393"/>
    </row>
    <row r="1081" spans="1:24">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c r="X1081" s="393"/>
    </row>
    <row r="1082" spans="1:24">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c r="X1082" s="393"/>
    </row>
    <row r="1083" spans="1:24">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c r="X1083" s="393"/>
    </row>
    <row r="1084" spans="1:24">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c r="X1084" s="393"/>
    </row>
    <row r="1085" spans="1:24">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c r="X1085" s="393"/>
    </row>
    <row r="1086" spans="1:24">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c r="X1086" s="393"/>
    </row>
    <row r="1087" spans="1:24">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c r="X1087" s="393"/>
    </row>
    <row r="1088" spans="1:24">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c r="X1088" s="393"/>
    </row>
    <row r="1089" spans="1:24">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c r="X1089" s="393"/>
    </row>
    <row r="1090" spans="1:24">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c r="X1090" s="393"/>
    </row>
    <row r="1091" spans="1:24">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c r="X1091" s="393"/>
    </row>
    <row r="1092" spans="1:24">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c r="X1092" s="393"/>
    </row>
    <row r="1093" spans="1:24">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c r="X1093" s="393"/>
    </row>
    <row r="1094" spans="1:24">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c r="X1094" s="393"/>
    </row>
    <row r="1095" spans="1:24">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c r="X1095" s="393"/>
    </row>
    <row r="1096" spans="1:24">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c r="X1096" s="393"/>
    </row>
    <row r="1097" spans="1:24">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c r="X1097" s="393"/>
    </row>
    <row r="1098" spans="1:24">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c r="X1098" s="393"/>
    </row>
    <row r="1099" spans="1:24">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c r="X1099" s="393"/>
    </row>
    <row r="1100" spans="1:24">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c r="X1100" s="393"/>
    </row>
    <row r="1101" spans="1:24">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c r="X1101" s="393"/>
    </row>
    <row r="1102" spans="1:24">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c r="X1102" s="393"/>
    </row>
    <row r="1103" spans="1:24">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c r="X1103" s="393"/>
    </row>
    <row r="1104" spans="1:24">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c r="X1104" s="393"/>
    </row>
    <row r="1105" spans="1:24">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c r="X1105" s="393"/>
    </row>
    <row r="1106" spans="1:24">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c r="X1106" s="393"/>
    </row>
    <row r="1107" spans="1:24">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c r="X1107" s="393"/>
    </row>
    <row r="1108" spans="1:24">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c r="X1108" s="393"/>
    </row>
    <row r="1109" spans="1:24">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c r="X1109" s="393"/>
    </row>
    <row r="1110" spans="1:24">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c r="X1110" s="393"/>
    </row>
    <row r="1111" spans="1:24">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c r="X1111" s="393"/>
    </row>
    <row r="1112" spans="1:24">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c r="X1112" s="393"/>
    </row>
    <row r="1113" spans="1:24">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c r="X1113" s="393"/>
    </row>
    <row r="1114" spans="1:24">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c r="X1114" s="393"/>
    </row>
    <row r="1115" spans="1:24">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c r="X1115" s="393"/>
    </row>
    <row r="1116" spans="1:24">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c r="X1116" s="393"/>
    </row>
    <row r="1117" spans="1:24">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c r="X1117" s="393"/>
    </row>
    <row r="1118" spans="1:24">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c r="X1118" s="393"/>
    </row>
    <row r="1119" spans="1:24">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c r="X1119" s="393"/>
    </row>
    <row r="1120" spans="1:24">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c r="X1120" s="393"/>
    </row>
    <row r="1121" spans="1:24">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c r="X1121" s="393"/>
    </row>
    <row r="1122" spans="1:24">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c r="X1122" s="393"/>
    </row>
    <row r="1123" spans="1:24">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c r="X1123" s="393"/>
    </row>
    <row r="1124" spans="1:24">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c r="X1124" s="393"/>
    </row>
    <row r="1125" spans="1:24">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c r="X1125" s="393"/>
    </row>
    <row r="1126" spans="1:24">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c r="X1126" s="393"/>
    </row>
    <row r="1127" spans="1:24">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c r="X1127" s="393"/>
    </row>
    <row r="1128" spans="1:24">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c r="X1128" s="393"/>
    </row>
    <row r="1129" spans="1:24">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c r="X1129" s="393"/>
    </row>
    <row r="1130" spans="1:24">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c r="X1130" s="393"/>
    </row>
    <row r="1131" spans="1:24">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c r="X1131" s="393"/>
    </row>
    <row r="1132" spans="1:24">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c r="X1132" s="393"/>
    </row>
    <row r="1133" spans="1:24">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c r="X1133" s="393"/>
    </row>
    <row r="1134" spans="1:24">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c r="X1134" s="393"/>
    </row>
    <row r="1135" spans="1:24">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c r="X1135" s="393"/>
    </row>
    <row r="1136" spans="1:24">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c r="X1136" s="393"/>
    </row>
    <row r="1137" spans="1:24">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c r="X1137" s="393"/>
    </row>
    <row r="1138" spans="1:24">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c r="X1138" s="393"/>
    </row>
    <row r="1139" spans="1:24">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c r="X1139" s="393"/>
    </row>
    <row r="1140" spans="1:24">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c r="X1140" s="393"/>
    </row>
    <row r="1141" spans="1:24">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c r="X1141" s="393"/>
    </row>
    <row r="1142" spans="1:24">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c r="X1142" s="393"/>
    </row>
    <row r="1143" spans="1:24">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c r="X1143" s="393"/>
    </row>
    <row r="1144" spans="1:24">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c r="X1144" s="393"/>
    </row>
    <row r="1145" spans="1:24">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c r="X1145" s="393"/>
    </row>
    <row r="1146" spans="1:24">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c r="X1146" s="393"/>
    </row>
    <row r="1147" spans="1:24">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c r="X1147" s="393"/>
    </row>
    <row r="1148" spans="1:24">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c r="X1148" s="393"/>
    </row>
    <row r="1149" spans="1:24">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c r="X1149" s="393"/>
    </row>
    <row r="1150" spans="1:24">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c r="X1150" s="393"/>
    </row>
    <row r="1151" spans="1:24">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c r="X1151" s="393"/>
    </row>
    <row r="1152" spans="1:24">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c r="X1152" s="393"/>
    </row>
    <row r="1153" spans="1:24">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c r="X1153" s="393"/>
    </row>
    <row r="1154" spans="1:24">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c r="X1154" s="393"/>
    </row>
    <row r="1155" spans="1:24">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c r="X1155" s="393"/>
    </row>
    <row r="1156" spans="1:24">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c r="X1156" s="393"/>
    </row>
    <row r="1157" spans="1:24">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c r="X1157" s="393"/>
    </row>
    <row r="1158" spans="1:24">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c r="X1158" s="393"/>
    </row>
    <row r="1159" spans="1:24">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c r="X1159" s="393"/>
    </row>
    <row r="1160" spans="1:24">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c r="X1160" s="393"/>
    </row>
    <row r="1161" spans="1:24">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c r="X1161" s="393"/>
    </row>
    <row r="1162" spans="1:24">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c r="X1162" s="393"/>
    </row>
    <row r="1163" spans="1:24">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c r="X1163" s="393"/>
    </row>
    <row r="1164" spans="1:24">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c r="X1164" s="393"/>
    </row>
    <row r="1165" spans="1:24">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c r="X1165" s="393"/>
    </row>
    <row r="1166" spans="1:24">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c r="X1166" s="393"/>
    </row>
    <row r="1167" spans="1:24">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c r="X1167" s="393"/>
    </row>
    <row r="1168" spans="1:24">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c r="X1168" s="393"/>
    </row>
    <row r="1169" spans="1:24">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c r="X1169" s="393"/>
    </row>
    <row r="1170" spans="1:24">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c r="X1170" s="393"/>
    </row>
    <row r="1171" spans="1:24">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c r="X1171" s="393"/>
    </row>
    <row r="1172" spans="1:24">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c r="X1172" s="393"/>
    </row>
    <row r="1173" spans="1:24">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c r="X1173" s="393"/>
    </row>
    <row r="1174" spans="1:24">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c r="X1174" s="393"/>
    </row>
    <row r="1175" spans="1:24">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c r="X1175" s="393"/>
    </row>
    <row r="1176" spans="1:24">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c r="X1176" s="393"/>
    </row>
    <row r="1177" spans="1:24">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c r="X1177" s="393"/>
    </row>
    <row r="1178" spans="1:24">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c r="X1178" s="393"/>
    </row>
    <row r="1179" spans="1:24">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c r="X1179" s="393"/>
    </row>
    <row r="1180" spans="1:24">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c r="X1180" s="393"/>
    </row>
    <row r="1181" spans="1:24">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c r="X1181" s="393"/>
    </row>
    <row r="1182" spans="1:24">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c r="X1182" s="393"/>
    </row>
    <row r="1183" spans="1:24">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c r="X1183" s="393"/>
    </row>
    <row r="1184" spans="1:24">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c r="X1184" s="393"/>
    </row>
    <row r="1185" spans="1:24">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c r="X1185" s="393"/>
    </row>
    <row r="1186" spans="1:24">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c r="X1186" s="393"/>
    </row>
    <row r="1187" spans="1:24">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c r="X1187" s="393"/>
    </row>
    <row r="1188" spans="1:24">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c r="X1188" s="393"/>
    </row>
    <row r="1189" spans="1:24">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c r="X1189" s="393"/>
    </row>
    <row r="1190" spans="1:24">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c r="X1190" s="393"/>
    </row>
    <row r="1191" spans="1:24">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c r="X1191" s="393"/>
    </row>
    <row r="1192" spans="1:24">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c r="X1192" s="393"/>
    </row>
    <row r="1193" spans="1:24">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c r="X1193" s="393"/>
    </row>
    <row r="1194" spans="1:24">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c r="X1194" s="393"/>
    </row>
    <row r="1195" spans="1:24">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c r="X1195" s="393"/>
    </row>
    <row r="1196" spans="1:24">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c r="X1196" s="393"/>
    </row>
    <row r="1197" spans="1:24">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c r="X1197" s="393"/>
    </row>
    <row r="1198" spans="1:24">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c r="X1198" s="393"/>
    </row>
    <row r="1199" spans="1:24">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c r="X1199" s="393"/>
    </row>
    <row r="1200" spans="1:24">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c r="X1200" s="393"/>
    </row>
    <row r="1201" spans="1:24">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c r="X1201" s="393"/>
    </row>
    <row r="1202" spans="1:24">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c r="X1202" s="393"/>
    </row>
    <row r="1203" spans="1:24">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c r="X1203" s="393"/>
    </row>
    <row r="1204" spans="1:24">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c r="X1204" s="393"/>
    </row>
    <row r="1205" spans="1:24">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c r="X1205" s="393"/>
    </row>
    <row r="1206" spans="1:24">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c r="X1206" s="393"/>
    </row>
    <row r="1207" spans="1:24">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c r="X1207" s="393"/>
    </row>
    <row r="1208" spans="1:24">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c r="X1208" s="393"/>
    </row>
    <row r="1209" spans="1:24">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c r="X1209" s="393"/>
    </row>
    <row r="1210" spans="1:24">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c r="X1210" s="393"/>
    </row>
    <row r="1211" spans="1:24">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c r="X1211" s="393"/>
    </row>
    <row r="1212" spans="1:24">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c r="X1212" s="393"/>
    </row>
    <row r="1213" spans="1:24">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c r="X1213" s="393"/>
    </row>
    <row r="1214" spans="1:24">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c r="X1214" s="393"/>
    </row>
    <row r="1215" spans="1:24">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c r="X1215" s="393"/>
    </row>
    <row r="1216" spans="1:24">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c r="X1216" s="393"/>
    </row>
    <row r="1217" spans="1:24">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c r="X1217" s="393"/>
    </row>
    <row r="1218" spans="1:24">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c r="X1218" s="393"/>
    </row>
    <row r="1219" spans="1:24">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c r="X1219" s="393"/>
    </row>
    <row r="1220" spans="1:24">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c r="X1220" s="393"/>
    </row>
    <row r="1221" spans="1:24">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c r="X1221" s="393"/>
    </row>
    <row r="1222" spans="1:24">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c r="X1222" s="393"/>
    </row>
    <row r="1223" spans="1:24">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c r="X1223" s="393"/>
    </row>
    <row r="1224" spans="1:24">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c r="X1224" s="393"/>
    </row>
    <row r="1225" spans="1:24">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c r="X1225" s="393"/>
    </row>
    <row r="1226" spans="1:24">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c r="X1226" s="393"/>
    </row>
    <row r="1227" spans="1:24">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c r="X1227" s="393"/>
    </row>
    <row r="1228" spans="1:24">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c r="X1228" s="393"/>
    </row>
    <row r="1229" spans="1:24">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c r="X1229" s="393"/>
    </row>
    <row r="1230" spans="1:24">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c r="X1230" s="393"/>
    </row>
    <row r="1231" spans="1:24">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c r="X1231" s="393"/>
    </row>
    <row r="1232" spans="1:24">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c r="X1232" s="393"/>
    </row>
    <row r="1233" spans="1:24">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c r="X1233" s="393"/>
    </row>
    <row r="1234" spans="1:24">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c r="X1234" s="393"/>
    </row>
    <row r="1235" spans="1:24">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c r="X1235" s="393"/>
    </row>
    <row r="1236" spans="1:24">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c r="X1236" s="393"/>
    </row>
    <row r="1237" spans="1:24">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c r="X1237" s="393"/>
    </row>
    <row r="1238" spans="1:24">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c r="X1238" s="393"/>
    </row>
    <row r="1239" spans="1:24">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c r="X1239" s="393"/>
    </row>
    <row r="1240" spans="1:24">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c r="X1240" s="393"/>
    </row>
    <row r="1241" spans="1:24">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c r="X1241" s="393"/>
    </row>
    <row r="1242" spans="1:24">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c r="X1242" s="393"/>
    </row>
    <row r="1243" spans="1:24">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c r="X1243" s="393"/>
    </row>
    <row r="1244" spans="1:24">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c r="X1244" s="393"/>
    </row>
    <row r="1245" spans="1:24">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c r="X1245" s="393"/>
    </row>
    <row r="1246" spans="1:24">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c r="X1246" s="393"/>
    </row>
    <row r="1247" spans="1:24">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c r="X1247" s="393"/>
    </row>
    <row r="1248" spans="1:24">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c r="X1248" s="393"/>
    </row>
    <row r="1249" spans="1:24">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c r="X1249" s="393"/>
    </row>
    <row r="1250" spans="1:24">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c r="X1250" s="393"/>
    </row>
    <row r="1251" spans="1:24">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c r="X1251" s="393"/>
    </row>
    <row r="1252" spans="1:24">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c r="X1252" s="393"/>
    </row>
    <row r="1253" spans="1:24">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c r="X1253" s="393"/>
    </row>
    <row r="1254" spans="1:24">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c r="X1254" s="393"/>
    </row>
    <row r="1255" spans="1:24">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c r="X1255" s="393"/>
    </row>
    <row r="1256" spans="1:24">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c r="X1256" s="393"/>
    </row>
    <row r="1257" spans="1:24">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c r="X1257" s="393"/>
    </row>
    <row r="1258" spans="1:24">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c r="X1258" s="393"/>
    </row>
    <row r="1259" spans="1:24">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c r="X1259" s="393"/>
    </row>
    <row r="1260" spans="1:24">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c r="X1260" s="393"/>
    </row>
    <row r="1261" spans="1:24">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c r="X1261" s="393"/>
    </row>
    <row r="1262" spans="1:24">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c r="X1262" s="393"/>
    </row>
    <row r="1263" spans="1:24">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c r="X1263" s="393"/>
    </row>
    <row r="1264" spans="1:24">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c r="X1264" s="393"/>
    </row>
    <row r="1265" spans="1:24">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c r="X1265" s="393"/>
    </row>
    <row r="1266" spans="1:24">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c r="X1266" s="393"/>
    </row>
    <row r="1267" spans="1:24">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c r="X1267" s="393"/>
    </row>
    <row r="1268" spans="1:24">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c r="X1268" s="393"/>
    </row>
    <row r="1269" spans="1:24">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c r="X1269" s="393"/>
    </row>
    <row r="1270" spans="1:24">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c r="X1270" s="393"/>
    </row>
    <row r="1271" spans="1:24">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c r="X1271" s="393"/>
    </row>
    <row r="1272" spans="1:24">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c r="X1272" s="393"/>
    </row>
    <row r="1273" spans="1:24">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c r="X1273" s="393"/>
    </row>
    <row r="1274" spans="1:24">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c r="X1274" s="393"/>
    </row>
    <row r="1275" spans="1:24">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c r="X1275" s="393"/>
    </row>
    <row r="1276" spans="1:24">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c r="X1276" s="393"/>
    </row>
    <row r="1277" spans="1:24">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c r="X1277" s="393"/>
    </row>
    <row r="1278" spans="1:24">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c r="X1278" s="393"/>
    </row>
    <row r="1279" spans="1:24">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c r="X1279" s="393"/>
    </row>
    <row r="1280" spans="1:24">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c r="X1280" s="393"/>
    </row>
    <row r="1281" spans="1:24">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c r="X1281" s="393"/>
    </row>
    <row r="1282" spans="1:24">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c r="X1282" s="393"/>
    </row>
    <row r="1283" spans="1:24">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c r="X1283" s="393"/>
    </row>
    <row r="1284" spans="1:24">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c r="X1284" s="393"/>
    </row>
    <row r="1285" spans="1:24">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c r="X1285" s="393"/>
    </row>
    <row r="1286" spans="1:24">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c r="X1286" s="393"/>
    </row>
    <row r="1287" spans="1:24">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c r="X1287" s="393"/>
    </row>
    <row r="1288" spans="1:24">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c r="X1288" s="393"/>
    </row>
    <row r="1289" spans="1:24">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c r="X1289" s="393"/>
    </row>
    <row r="1290" spans="1:24">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c r="X1290" s="393"/>
    </row>
    <row r="1291" spans="1:24">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c r="X1291" s="393"/>
    </row>
    <row r="1292" spans="1:24">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c r="X1292" s="393"/>
    </row>
    <row r="1293" spans="1:24">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c r="X1293" s="393"/>
    </row>
    <row r="1294" spans="1:24">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c r="X1294" s="393"/>
    </row>
    <row r="1295" spans="1:24">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c r="X1295" s="393"/>
    </row>
    <row r="1296" spans="1:24">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c r="X1296" s="393"/>
    </row>
    <row r="1297" spans="1:24">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c r="X1297" s="393"/>
    </row>
    <row r="1298" spans="1:24">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c r="X1298" s="393"/>
    </row>
    <row r="1299" spans="1:24">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c r="X1299" s="393"/>
    </row>
    <row r="1300" spans="1:24">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c r="X1300" s="393"/>
    </row>
    <row r="1301" spans="1:24">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c r="X1301" s="393"/>
    </row>
    <row r="1302" spans="1:24">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c r="X1302" s="393"/>
    </row>
    <row r="1303" spans="1:24">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c r="X1303" s="393"/>
    </row>
    <row r="1304" spans="1:24">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c r="X1304" s="393"/>
    </row>
    <row r="1305" spans="1:24">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c r="X1305" s="393"/>
    </row>
    <row r="1306" spans="1:24">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c r="X1306" s="393"/>
    </row>
    <row r="1307" spans="1:24">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c r="X1307" s="393"/>
    </row>
    <row r="1308" spans="1:24">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c r="X1308" s="393"/>
    </row>
    <row r="1309" spans="1:24">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c r="X1309" s="393"/>
    </row>
    <row r="1310" spans="1:24">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c r="X1310" s="393"/>
    </row>
    <row r="1311" spans="1:24">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c r="X1311" s="393"/>
    </row>
    <row r="1312" spans="1:24">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c r="X1312" s="393"/>
    </row>
    <row r="1313" spans="1:24">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c r="X1313" s="393"/>
    </row>
    <row r="1314" spans="1:24">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c r="X1314" s="393"/>
    </row>
    <row r="1315" spans="1:24">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c r="X1315" s="393"/>
    </row>
    <row r="1316" spans="1:24">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c r="X1316" s="393"/>
    </row>
    <row r="1317" spans="1:24">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c r="X1317" s="393"/>
    </row>
    <row r="1318" spans="1:24">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c r="X1318" s="393"/>
    </row>
    <row r="1319" spans="1:24">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c r="X1319" s="393"/>
    </row>
    <row r="1320" spans="1:24">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c r="X1320" s="393"/>
    </row>
    <row r="1321" spans="1:24">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c r="X1321" s="393"/>
    </row>
    <row r="1322" spans="1:24">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c r="X1322" s="393"/>
    </row>
    <row r="1323" spans="1:24">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c r="X1323" s="393"/>
    </row>
    <row r="1324" spans="1:24">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c r="X1324" s="393"/>
    </row>
    <row r="1325" spans="1:24">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c r="X1325" s="393"/>
    </row>
    <row r="1326" spans="1:24">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c r="X1326" s="393"/>
    </row>
    <row r="1327" spans="1:24">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c r="X1327" s="393"/>
    </row>
    <row r="1328" spans="1:24">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c r="X1328" s="393"/>
    </row>
    <row r="1329" spans="1:24">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c r="X1329" s="393"/>
    </row>
    <row r="1330" spans="1:24">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c r="X1330" s="393"/>
    </row>
    <row r="1331" spans="1:24">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c r="X1331" s="393"/>
    </row>
    <row r="1332" spans="1:24">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c r="X1332" s="393"/>
    </row>
    <row r="1333" spans="1:24">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c r="X1333" s="393"/>
    </row>
    <row r="1334" spans="1:24">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c r="X1334" s="393"/>
    </row>
    <row r="1335" spans="1:24">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c r="X1335" s="393"/>
    </row>
    <row r="1336" spans="1:24">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c r="X1336" s="393"/>
    </row>
    <row r="1337" spans="1:24">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c r="X1337" s="393"/>
    </row>
    <row r="1338" spans="1:24">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c r="X1338" s="393"/>
    </row>
    <row r="1339" spans="1:24">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c r="X1339" s="393"/>
    </row>
    <row r="1340" spans="1:24">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c r="X1340" s="393"/>
    </row>
    <row r="1341" spans="1:24">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c r="X1341" s="393"/>
    </row>
    <row r="1342" spans="1:24">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c r="X1342" s="393"/>
    </row>
    <row r="1343" spans="1:24">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c r="X1343" s="393"/>
    </row>
    <row r="1344" spans="1:24">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c r="X1344" s="393"/>
    </row>
    <row r="1345" spans="1:24">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c r="X1345" s="393"/>
    </row>
    <row r="1346" spans="1:24">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c r="X1346" s="393"/>
    </row>
    <row r="1347" spans="1:24">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c r="X1347" s="393"/>
    </row>
    <row r="1348" spans="1:24">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c r="X1348" s="393"/>
    </row>
    <row r="1349" spans="1:24">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c r="X1349" s="393"/>
    </row>
    <row r="1350" spans="1:24">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c r="X1350" s="393"/>
    </row>
    <row r="1351" spans="1:24">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c r="X1351" s="393"/>
    </row>
    <row r="1352" spans="1:24">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c r="X1352" s="393"/>
    </row>
    <row r="1353" spans="1:24">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c r="X1353" s="393"/>
    </row>
    <row r="1354" spans="1:24">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c r="X1354" s="393"/>
    </row>
    <row r="1355" spans="1:24">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c r="X1355" s="393"/>
    </row>
    <row r="1356" spans="1:24">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c r="X1356" s="393"/>
    </row>
    <row r="1357" spans="1:24">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c r="X1357" s="393"/>
    </row>
    <row r="1358" spans="1:24">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c r="X1358" s="393"/>
    </row>
    <row r="1359" spans="1:24">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c r="X1359" s="393"/>
    </row>
    <row r="1360" spans="1:24">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c r="X1360" s="393"/>
    </row>
    <row r="1361" spans="1:24">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c r="X1361" s="393"/>
    </row>
    <row r="1362" spans="1:24">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c r="X1362" s="393"/>
    </row>
    <row r="1363" spans="1:24">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c r="X1363" s="393"/>
    </row>
    <row r="1364" spans="1:24">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c r="X1364" s="393"/>
    </row>
    <row r="1365" spans="1:24">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c r="X1365" s="393"/>
    </row>
    <row r="1366" spans="1:24">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c r="X1366" s="393"/>
    </row>
    <row r="1367" spans="1:24">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c r="X1367" s="393"/>
    </row>
    <row r="1368" spans="1:24">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c r="X1368" s="393"/>
    </row>
    <row r="1369" spans="1:24">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c r="X1369" s="393"/>
    </row>
    <row r="1370" spans="1:24">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c r="X1370" s="393"/>
    </row>
    <row r="1371" spans="1:24">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c r="X1371" s="393"/>
    </row>
    <row r="1372" spans="1:24">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c r="X1372" s="393"/>
    </row>
    <row r="1373" spans="1:24">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c r="X1373" s="393"/>
    </row>
    <row r="1374" spans="1:24">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c r="X1374" s="393"/>
    </row>
    <row r="1375" spans="1:24">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c r="X1375" s="393"/>
    </row>
    <row r="1376" spans="1:24">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c r="X1376" s="393"/>
    </row>
    <row r="1377" spans="1:24">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c r="X1377" s="393"/>
    </row>
    <row r="1378" spans="1:24">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c r="X1378" s="393"/>
    </row>
    <row r="1379" spans="1:24">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c r="X1379" s="393"/>
    </row>
    <row r="1380" spans="1:24">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c r="X1380" s="393"/>
    </row>
    <row r="1381" spans="1:24">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c r="X1381" s="393"/>
    </row>
    <row r="1382" spans="1:24">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c r="X1382" s="393"/>
    </row>
    <row r="1383" spans="1:24">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c r="X1383" s="393"/>
    </row>
    <row r="1384" spans="1:24">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c r="X1384" s="393"/>
    </row>
    <row r="1385" spans="1:24">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c r="X1385" s="393"/>
    </row>
    <row r="1386" spans="1:24">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c r="X1386" s="393"/>
    </row>
    <row r="1387" spans="1:24">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c r="X1387" s="393"/>
    </row>
    <row r="1388" spans="1:24">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c r="X1388" s="393"/>
    </row>
    <row r="1389" spans="1:24">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c r="X1389" s="393"/>
    </row>
    <row r="1390" spans="1:24">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c r="X1390" s="393"/>
    </row>
    <row r="1391" spans="1:24">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c r="X1391" s="393"/>
    </row>
    <row r="1392" spans="1:24">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c r="X1392" s="393"/>
    </row>
    <row r="1393" spans="1:24">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c r="X1393" s="393"/>
    </row>
    <row r="1394" spans="1:24">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c r="X1394" s="393"/>
    </row>
    <row r="1395" spans="1:24">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c r="X1395" s="393"/>
    </row>
    <row r="1396" spans="1:24">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c r="X1396" s="393"/>
    </row>
    <row r="1397" spans="1:24">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c r="X1397" s="393"/>
    </row>
    <row r="1398" spans="1:24">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c r="X1398" s="393"/>
    </row>
    <row r="1399" spans="1:24">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c r="X1399" s="393"/>
    </row>
    <row r="1400" spans="1:24">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c r="X1400" s="393"/>
    </row>
    <row r="1401" spans="1:24">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c r="X1401" s="393"/>
    </row>
    <row r="1402" spans="1:24">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c r="X1402" s="393"/>
    </row>
    <row r="1403" spans="1:24">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c r="X1403" s="393"/>
    </row>
    <row r="1404" spans="1:24">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c r="X1404" s="393"/>
    </row>
    <row r="1405" spans="1:24">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c r="X1405" s="393"/>
    </row>
    <row r="1406" spans="1:24">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c r="X1406" s="393"/>
    </row>
    <row r="1407" spans="1:24">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c r="X1407" s="393"/>
    </row>
    <row r="1408" spans="1:24">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c r="X1408" s="393"/>
    </row>
    <row r="1409" spans="1:24">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c r="X1409" s="393"/>
    </row>
    <row r="1410" spans="1:24">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c r="X1410" s="393"/>
    </row>
    <row r="1411" spans="1:24">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c r="X1411" s="393"/>
    </row>
    <row r="1412" spans="1:24">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c r="X1412" s="393"/>
    </row>
    <row r="1413" spans="1:24">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c r="X1413" s="393"/>
    </row>
    <row r="1414" spans="1:24">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c r="X1414" s="393"/>
    </row>
    <row r="1415" spans="1:24">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c r="X1415" s="393"/>
    </row>
    <row r="1416" spans="1:24">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c r="X1416" s="393"/>
    </row>
    <row r="1417" spans="1:24">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c r="X1417" s="393"/>
    </row>
    <row r="1418" spans="1:24">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c r="X1418" s="393"/>
    </row>
    <row r="1419" spans="1:24">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c r="X1419" s="393"/>
    </row>
    <row r="1420" spans="1:24">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c r="X1420" s="393"/>
    </row>
    <row r="1421" spans="1:24">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c r="X1421" s="393"/>
    </row>
    <row r="1422" spans="1:24">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c r="X1422" s="393"/>
    </row>
    <row r="1423" spans="1:24">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c r="X1423" s="393"/>
    </row>
    <row r="1424" spans="1:24">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c r="X1424" s="393"/>
    </row>
    <row r="1425" spans="1:24">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c r="X1425" s="393"/>
    </row>
    <row r="1426" spans="1:24">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c r="X1426" s="393"/>
    </row>
    <row r="1427" spans="1:24">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c r="X1427" s="393"/>
    </row>
    <row r="1428" spans="1:24">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c r="X1428" s="393"/>
    </row>
    <row r="1429" spans="1:24">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c r="X1429" s="393"/>
    </row>
    <row r="1430" spans="1:24">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c r="X1430" s="393"/>
    </row>
    <row r="1431" spans="1:24">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c r="X1431" s="393"/>
    </row>
    <row r="1432" spans="1:24">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c r="X1432" s="393"/>
    </row>
    <row r="1433" spans="1:24">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c r="X1433" s="393"/>
    </row>
    <row r="1434" spans="1:24">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c r="X1434" s="393"/>
    </row>
    <row r="1435" spans="1:24">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c r="X1435" s="393"/>
    </row>
    <row r="1436" spans="1:24">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c r="X1436" s="393"/>
    </row>
    <row r="1437" spans="1:24">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c r="X1437" s="393"/>
    </row>
    <row r="1438" spans="1:24">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c r="X1438" s="393"/>
    </row>
    <row r="1439" spans="1:24">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c r="X1439" s="393"/>
    </row>
    <row r="1440" spans="1:24">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c r="X1440" s="393"/>
    </row>
    <row r="1441" spans="1:24">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c r="X1441" s="393"/>
    </row>
    <row r="1442" spans="1:24">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c r="X1442" s="393"/>
    </row>
    <row r="1443" spans="1:24">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c r="X1443" s="393"/>
    </row>
    <row r="1444" spans="1:24">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c r="X1444" s="393"/>
    </row>
    <row r="1445" spans="1:24">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c r="X1445" s="393"/>
    </row>
    <row r="1446" spans="1:24">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c r="X1446" s="393"/>
    </row>
    <row r="1447" spans="1:24">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c r="X1447" s="393"/>
    </row>
    <row r="1448" spans="1:24">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c r="X1448" s="393"/>
    </row>
    <row r="1449" spans="1:24">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c r="X1449" s="393"/>
    </row>
    <row r="1450" spans="1:24">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c r="X1450" s="393"/>
    </row>
    <row r="1451" spans="1:24">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c r="X1451" s="393"/>
    </row>
    <row r="1452" spans="1:24">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c r="X1452" s="393"/>
    </row>
    <row r="1453" spans="1:24">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c r="X1453" s="393"/>
    </row>
    <row r="1454" spans="1:24">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c r="X1454" s="393"/>
    </row>
    <row r="1455" spans="1:24">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c r="X1455" s="393"/>
    </row>
    <row r="1456" spans="1:24">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c r="X1456" s="393"/>
    </row>
    <row r="1457" spans="1:24">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c r="X1457" s="393"/>
    </row>
    <row r="1458" spans="1:24">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c r="X1458" s="393"/>
    </row>
    <row r="1459" spans="1:24">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c r="X1459" s="393"/>
    </row>
    <row r="1460" spans="1:24">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c r="X1460" s="393"/>
    </row>
    <row r="1461" spans="1:24">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c r="X1461" s="393"/>
    </row>
    <row r="1462" spans="1:24">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c r="X1462" s="393"/>
    </row>
    <row r="1463" spans="1:24">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c r="X1463" s="393"/>
    </row>
    <row r="1464" spans="1:24">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c r="X1464" s="393"/>
    </row>
    <row r="1465" spans="1:24">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c r="X1465" s="393"/>
    </row>
    <row r="1466" spans="1:24">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c r="X1466" s="393"/>
    </row>
    <row r="1467" spans="1:24">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c r="X1467" s="393"/>
    </row>
    <row r="1468" spans="1:24">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c r="X1468" s="393"/>
    </row>
    <row r="1469" spans="1:24">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c r="X1469" s="393"/>
    </row>
    <row r="1470" spans="1:24">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c r="X1470" s="393"/>
    </row>
    <row r="1471" spans="1:24">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c r="X1471" s="393"/>
    </row>
    <row r="1472" spans="1:24">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c r="X1472" s="393"/>
    </row>
    <row r="1473" spans="1:24">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c r="X1473" s="393"/>
    </row>
    <row r="1474" spans="1:24">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c r="X1474" s="393"/>
    </row>
    <row r="1475" spans="1:24">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c r="X1475" s="393"/>
    </row>
    <row r="1476" spans="1:24">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c r="X1476" s="393"/>
    </row>
    <row r="1477" spans="1:24">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c r="X1477" s="393"/>
    </row>
    <row r="1478" spans="1:24">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c r="X1478" s="393"/>
    </row>
    <row r="1479" spans="1:24">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c r="X1479" s="393"/>
    </row>
    <row r="1480" spans="1:24">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c r="X1480" s="393"/>
    </row>
    <row r="1481" spans="1:24">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c r="X1481" s="393"/>
    </row>
    <row r="1482" spans="1:24">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c r="X1482" s="393"/>
    </row>
    <row r="1483" spans="1:24">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c r="X1483" s="393"/>
    </row>
    <row r="1484" spans="1:24">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c r="X1484" s="393"/>
    </row>
    <row r="1485" spans="1:24">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c r="X1485" s="393"/>
    </row>
    <row r="1486" spans="1:24">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c r="X1486" s="393"/>
    </row>
    <row r="1487" spans="1:24">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c r="X1487" s="393"/>
    </row>
    <row r="1488" spans="1:24">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c r="X1488" s="393"/>
    </row>
    <row r="1489" spans="1:24">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c r="X1489" s="393"/>
    </row>
    <row r="1490" spans="1:24">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c r="X1490" s="393"/>
    </row>
    <row r="1491" spans="1:24">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c r="X1491" s="393"/>
    </row>
    <row r="1492" spans="1:24">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c r="X1492" s="393"/>
    </row>
    <row r="1493" spans="1:24">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c r="X1493" s="393"/>
    </row>
    <row r="1494" spans="1:24">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c r="X1494" s="393"/>
    </row>
    <row r="1495" spans="1:24">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c r="X1495" s="393"/>
    </row>
    <row r="1496" spans="1:24">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c r="X1496" s="393"/>
    </row>
    <row r="1497" spans="1:24">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c r="X1497" s="393"/>
    </row>
    <row r="1498" spans="1:24">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c r="X1498" s="393"/>
    </row>
    <row r="1499" spans="1:24">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c r="X1499" s="393"/>
    </row>
    <row r="1500" spans="1:24">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c r="X1500" s="393"/>
    </row>
    <row r="1501" spans="1:24">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c r="X1501" s="393"/>
    </row>
    <row r="1502" spans="1:24">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c r="X1502" s="393"/>
    </row>
    <row r="1503" spans="1:24">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c r="X1503" s="393"/>
    </row>
    <row r="1504" spans="1:24">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c r="X1504" s="393"/>
    </row>
    <row r="1505" spans="1:24">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c r="X1505" s="393"/>
    </row>
    <row r="1506" spans="1:24">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c r="X1506" s="393"/>
    </row>
    <row r="1507" spans="1:24">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c r="X1507" s="393"/>
    </row>
    <row r="1508" spans="1:24">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c r="X1508" s="393"/>
    </row>
    <row r="1509" spans="1:24">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c r="X1509" s="393"/>
    </row>
    <row r="1510" spans="1:24">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c r="X1510" s="393"/>
    </row>
    <row r="1511" spans="1:24">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c r="X1511" s="393"/>
    </row>
    <row r="1512" spans="1:24">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c r="X1512" s="393"/>
    </row>
    <row r="1513" spans="1:24">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c r="X1513" s="393"/>
    </row>
    <row r="1514" spans="1:24">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c r="X1514" s="393"/>
    </row>
    <row r="1515" spans="1:24">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c r="X1515" s="393"/>
    </row>
    <row r="1516" spans="1:24">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c r="X1516" s="393"/>
    </row>
    <row r="1517" spans="1:24">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c r="X1517" s="393"/>
    </row>
    <row r="1518" spans="1:24">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c r="X1518" s="393"/>
    </row>
    <row r="1519" spans="1:24">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c r="X1519" s="393"/>
    </row>
    <row r="1520" spans="1:24">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c r="X1520" s="393"/>
    </row>
    <row r="1521" spans="1:24">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c r="X1521" s="393"/>
    </row>
    <row r="1522" spans="1:24">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c r="X1522" s="393"/>
    </row>
    <row r="1523" spans="1:24">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c r="X1523" s="393"/>
    </row>
    <row r="1524" spans="1:24">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c r="X1524" s="393"/>
    </row>
    <row r="1525" spans="1:24">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c r="X1525" s="393"/>
    </row>
    <row r="1526" spans="1:24">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c r="X1526" s="393"/>
    </row>
    <row r="1527" spans="1:24">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c r="X1527" s="393"/>
    </row>
    <row r="1528" spans="1:24">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c r="X1528" s="393"/>
    </row>
    <row r="1529" spans="1:24">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c r="X1529" s="393"/>
    </row>
    <row r="1530" spans="1:24">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c r="X1530" s="393"/>
    </row>
    <row r="1531" spans="1:24">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c r="X1531" s="393"/>
    </row>
    <row r="1532" spans="1:24">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c r="X1532" s="393"/>
    </row>
    <row r="1533" spans="1:24">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c r="X1533" s="393"/>
    </row>
    <row r="1534" spans="1:24">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c r="X1534" s="393"/>
    </row>
    <row r="1535" spans="1:24">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c r="X1535" s="393"/>
    </row>
    <row r="1536" spans="1:24">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c r="X1536" s="393"/>
    </row>
    <row r="1537" spans="1:24">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c r="X1537" s="393"/>
    </row>
    <row r="1538" spans="1:24">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c r="X1538" s="393"/>
    </row>
    <row r="1539" spans="1:24">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c r="X1539" s="393"/>
    </row>
    <row r="1540" spans="1:24">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c r="X1540" s="393"/>
    </row>
    <row r="1541" spans="1:24">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c r="X1541" s="393"/>
    </row>
    <row r="1542" spans="1:24">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c r="X1542" s="393"/>
    </row>
    <row r="1543" spans="1:24">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c r="X1543" s="393"/>
    </row>
    <row r="1544" spans="1:24">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c r="X1544" s="393"/>
    </row>
    <row r="1545" spans="1:24">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c r="X1545" s="393"/>
    </row>
    <row r="1546" spans="1:24">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c r="X1546" s="393"/>
    </row>
    <row r="1547" spans="1:24">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c r="X1547" s="393"/>
    </row>
    <row r="1548" spans="1:24">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c r="X1548" s="393"/>
    </row>
    <row r="1549" spans="1:24">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c r="X1549" s="393"/>
    </row>
    <row r="1550" spans="1:24">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c r="X1550" s="393"/>
    </row>
    <row r="1551" spans="1:24">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c r="X1551" s="393"/>
    </row>
    <row r="1552" spans="1:24">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c r="X1552" s="393"/>
    </row>
    <row r="1553" spans="1:24">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c r="X1553" s="393"/>
    </row>
    <row r="1554" spans="1:24">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c r="X1554" s="393"/>
    </row>
    <row r="1555" spans="1:24">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c r="X1555" s="393"/>
    </row>
    <row r="1556" spans="1:24">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c r="X1556" s="393"/>
    </row>
    <row r="1557" spans="1:24">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c r="X1557" s="393"/>
    </row>
    <row r="1558" spans="1:24">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c r="X1558" s="393"/>
    </row>
    <row r="1559" spans="1:24">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c r="X1559" s="393"/>
    </row>
    <row r="1560" spans="1:24">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c r="X1560" s="393"/>
    </row>
    <row r="1561" spans="1:24">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c r="X1561" s="393"/>
    </row>
    <row r="1562" spans="1:24">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c r="X1562" s="393"/>
    </row>
    <row r="1563" spans="1:24">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c r="X1563" s="393"/>
    </row>
    <row r="1564" spans="1:24">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c r="X1564" s="393"/>
    </row>
    <row r="1565" spans="1:24">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c r="X1565" s="393"/>
    </row>
    <row r="1566" spans="1:24">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c r="X1566" s="393"/>
    </row>
    <row r="1567" spans="1:24">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c r="X1567" s="393"/>
    </row>
    <row r="1568" spans="1:24">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c r="X1568" s="393"/>
    </row>
    <row r="1569" spans="1:24">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c r="X1569" s="393"/>
    </row>
    <row r="1570" spans="1:24">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c r="X1570" s="393"/>
    </row>
    <row r="1571" spans="1:24">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c r="X1571" s="393"/>
    </row>
    <row r="1572" spans="1:24">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c r="X1572" s="393"/>
    </row>
    <row r="1573" spans="1:24">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c r="X1573" s="393"/>
    </row>
    <row r="1574" spans="1:24">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c r="X1574" s="393"/>
    </row>
    <row r="1575" spans="1:24">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c r="X1575" s="393"/>
    </row>
    <row r="1576" spans="1:24">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c r="X1576" s="393"/>
    </row>
    <row r="1577" spans="1:24">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c r="X1577" s="393"/>
    </row>
    <row r="1578" spans="1:24">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c r="X1578" s="393"/>
    </row>
    <row r="1579" spans="1:24">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c r="X1579" s="393"/>
    </row>
    <row r="1580" spans="1:24">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c r="X1580" s="393"/>
    </row>
    <row r="1581" spans="1:24">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c r="X1581" s="393"/>
    </row>
    <row r="1582" spans="1:24">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c r="X1582" s="393"/>
    </row>
    <row r="1583" spans="1:24">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c r="X1583" s="393"/>
    </row>
    <row r="1584" spans="1:24">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c r="X1584" s="393"/>
    </row>
    <row r="1585" spans="1:24">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c r="X1585" s="393"/>
    </row>
    <row r="1586" spans="1:24">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c r="X1586" s="393"/>
    </row>
    <row r="1587" spans="1:24">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c r="X1587" s="393"/>
    </row>
    <row r="1588" spans="1:24">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c r="X1588" s="393"/>
    </row>
    <row r="1589" spans="1:24">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c r="X1589" s="393"/>
    </row>
    <row r="1590" spans="1:24">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c r="X1590" s="393"/>
    </row>
    <row r="1591" spans="1:24">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c r="X1591" s="393"/>
    </row>
    <row r="1592" spans="1:24">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c r="X1592" s="393"/>
    </row>
    <row r="1593" spans="1:24">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c r="X1593" s="393"/>
    </row>
    <row r="1594" spans="1:24">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c r="X1594" s="393"/>
    </row>
    <row r="1595" spans="1:24">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c r="X1595" s="393"/>
    </row>
    <row r="1596" spans="1:24">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c r="X1596" s="393"/>
    </row>
    <row r="1597" spans="1:24">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c r="X1597" s="393"/>
    </row>
    <row r="1598" spans="1:24">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c r="X1598" s="393"/>
    </row>
    <row r="1599" spans="1:24">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c r="X1599" s="393"/>
    </row>
    <row r="1600" spans="1:24">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c r="X1600" s="393"/>
    </row>
    <row r="1601" spans="1:24">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c r="X1601" s="393"/>
    </row>
    <row r="1602" spans="1:24">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c r="X1602" s="393"/>
    </row>
    <row r="1603" spans="1:24">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c r="X1603" s="393"/>
    </row>
    <row r="1604" spans="1:24">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c r="X1604" s="393"/>
    </row>
    <row r="1605" spans="1:24">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c r="X1605" s="393"/>
    </row>
    <row r="1606" spans="1:24">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c r="X1606" s="393"/>
    </row>
    <row r="1607" spans="1:24">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c r="X1607" s="393"/>
    </row>
    <row r="1608" spans="1:24">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c r="X1608" s="393"/>
    </row>
    <row r="1609" spans="1:24">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c r="X1609" s="393"/>
    </row>
    <row r="1610" spans="1:24">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c r="X1610" s="393"/>
    </row>
    <row r="1611" spans="1:24">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c r="X1611" s="393"/>
    </row>
    <row r="1612" spans="1:24">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c r="X1612" s="393"/>
    </row>
    <row r="1613" spans="1:24">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c r="X1613" s="393"/>
    </row>
    <row r="1614" spans="1:24">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c r="X1614" s="393"/>
    </row>
    <row r="1615" spans="1:24">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c r="X1615" s="393"/>
    </row>
    <row r="1616" spans="1:24">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c r="X1616" s="393"/>
    </row>
    <row r="1617" spans="1:24">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c r="X1617" s="393"/>
    </row>
    <row r="1618" spans="1:24">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c r="X1618" s="393"/>
    </row>
    <row r="1619" spans="1:24">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c r="X1619" s="393"/>
    </row>
    <row r="1620" spans="1:24">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c r="X1620" s="393"/>
    </row>
    <row r="1621" spans="1:24">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c r="X1621" s="393"/>
    </row>
    <row r="1622" spans="1:24">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c r="X1622" s="393"/>
    </row>
    <row r="1623" spans="1:24">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c r="X1623" s="393"/>
    </row>
    <row r="1624" spans="1:24">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c r="X1624" s="393"/>
    </row>
    <row r="1625" spans="1:24">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c r="X1625" s="393"/>
    </row>
    <row r="1626" spans="1:24">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c r="X1626" s="393"/>
    </row>
    <row r="1627" spans="1:24">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c r="X1627" s="393"/>
    </row>
    <row r="1628" spans="1:24">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c r="X1628" s="393"/>
    </row>
    <row r="1629" spans="1:24">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c r="X1629" s="393"/>
    </row>
    <row r="1630" spans="1:24">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c r="X1630" s="393"/>
    </row>
    <row r="1631" spans="1:24">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c r="X1631" s="393"/>
    </row>
    <row r="1632" spans="1:24">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c r="X1632" s="393"/>
    </row>
    <row r="1633" spans="1:24">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c r="X1633" s="393"/>
    </row>
    <row r="1634" spans="1:24">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c r="X1634" s="393"/>
    </row>
    <row r="1635" spans="1:24">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c r="X1635" s="393"/>
    </row>
    <row r="1636" spans="1:24">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c r="X1636" s="393"/>
    </row>
    <row r="1637" spans="1:24">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c r="X1637" s="393"/>
    </row>
    <row r="1638" spans="1:24">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c r="X1638" s="393"/>
    </row>
    <row r="1639" spans="1:24">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c r="X1639" s="393"/>
    </row>
    <row r="1640" spans="1:24">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c r="X1640" s="393"/>
    </row>
    <row r="1641" spans="1:24">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c r="X1641" s="393"/>
    </row>
    <row r="1642" spans="1:24">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c r="X1642" s="393"/>
    </row>
    <row r="1643" spans="1:24">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c r="X1643" s="393"/>
    </row>
    <row r="1644" spans="1:24">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c r="X1644" s="393"/>
    </row>
    <row r="1645" spans="1:24">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c r="X1645" s="393"/>
    </row>
    <row r="1646" spans="1:24">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c r="X1646" s="393"/>
    </row>
    <row r="1647" spans="1:24">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c r="X1647" s="393"/>
    </row>
    <row r="1648" spans="1:24">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c r="X1648" s="393"/>
    </row>
    <row r="1649" spans="1:24">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c r="X1649" s="393"/>
    </row>
    <row r="1650" spans="1:24">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c r="X1650" s="393"/>
    </row>
    <row r="1651" spans="1:24">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c r="X1651" s="393"/>
    </row>
    <row r="1652" spans="1:24">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c r="X1652" s="393"/>
    </row>
    <row r="1653" spans="1:24">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c r="X1653" s="393"/>
    </row>
    <row r="1654" spans="1:24">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c r="X1654" s="393"/>
    </row>
    <row r="1655" spans="1:24">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c r="X1655" s="393"/>
    </row>
    <row r="1656" spans="1:24">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c r="X1656" s="393"/>
    </row>
    <row r="1657" spans="1:24">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c r="X1657" s="393"/>
    </row>
    <row r="1658" spans="1:24">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c r="X1658" s="393"/>
    </row>
    <row r="1659" spans="1:24">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c r="X1659" s="393"/>
    </row>
    <row r="1660" spans="1:24">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c r="X1660" s="393"/>
    </row>
    <row r="1661" spans="1:24">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c r="X1661" s="393"/>
    </row>
    <row r="1662" spans="1:24">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c r="X1662" s="393"/>
    </row>
    <row r="1663" spans="1:24">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c r="X1663" s="393"/>
    </row>
    <row r="1664" spans="1:24">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c r="X1664" s="393"/>
    </row>
    <row r="1665" spans="1:24">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c r="X1665" s="393"/>
    </row>
    <row r="1666" spans="1:24">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c r="X1666" s="393"/>
    </row>
    <row r="1667" spans="1:24">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c r="X1667" s="393"/>
    </row>
    <row r="1668" spans="1:24">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c r="X1668" s="393"/>
    </row>
    <row r="1669" spans="1:24">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c r="X1669" s="393"/>
    </row>
    <row r="1670" spans="1:24">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c r="X1670" s="393"/>
    </row>
    <row r="1671" spans="1:24">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c r="X1671" s="393"/>
    </row>
    <row r="1672" spans="1:24">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c r="X1672" s="393"/>
    </row>
    <row r="1673" spans="1:24">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c r="X1673" s="393"/>
    </row>
    <row r="1674" spans="1:24">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c r="X1674" s="393"/>
    </row>
    <row r="1675" spans="1:24">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c r="X1675" s="393"/>
    </row>
    <row r="1676" spans="1:24">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c r="X1676" s="393"/>
    </row>
    <row r="1677" spans="1:24">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c r="X1677" s="393"/>
    </row>
    <row r="1678" spans="1:24">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c r="X1678" s="393"/>
    </row>
    <row r="1679" spans="1:24">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c r="X1679" s="393"/>
    </row>
    <row r="1680" spans="1:24">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c r="X1680" s="393"/>
    </row>
    <row r="1681" spans="1:24">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c r="X1681" s="393"/>
    </row>
    <row r="1682" spans="1:24">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c r="X1682" s="393"/>
    </row>
    <row r="1683" spans="1:24">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c r="X1683" s="393"/>
    </row>
    <row r="1684" spans="1:24">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c r="X1684" s="393"/>
    </row>
    <row r="1685" spans="1:24">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c r="X1685" s="393"/>
    </row>
    <row r="1686" spans="1:24">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c r="X1686" s="393"/>
    </row>
    <row r="1687" spans="1:24">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c r="X1687" s="393"/>
    </row>
    <row r="1688" spans="1:24">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c r="X1688" s="393"/>
    </row>
    <row r="1689" spans="1:24">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c r="X1689" s="393"/>
    </row>
    <row r="1690" spans="1:24">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c r="X1690" s="393"/>
    </row>
    <row r="1691" spans="1:24">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c r="X1691" s="393"/>
    </row>
    <row r="1692" spans="1:24">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c r="X1692" s="393"/>
    </row>
    <row r="1693" spans="1:24">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c r="X1693" s="393"/>
    </row>
    <row r="1694" spans="1:24">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c r="X1694" s="393"/>
    </row>
    <row r="1695" spans="1:24">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c r="X1695" s="393"/>
    </row>
    <row r="1696" spans="1:24">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c r="X1696" s="393"/>
    </row>
    <row r="1697" spans="1:24">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c r="X1697" s="393"/>
    </row>
    <row r="1698" spans="1:24">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c r="X1698" s="393"/>
    </row>
    <row r="1699" spans="1:24">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c r="X1699" s="393"/>
    </row>
    <row r="1700" spans="1:24">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c r="X1700" s="393"/>
    </row>
    <row r="1701" spans="1:24">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c r="X1701" s="393"/>
    </row>
    <row r="1702" spans="1:24">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c r="X1702" s="393"/>
    </row>
    <row r="1703" spans="1:24">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c r="X1703" s="393"/>
    </row>
    <row r="1704" spans="1:24">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c r="X1704" s="393"/>
    </row>
    <row r="1705" spans="1:24">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c r="X1705" s="393"/>
    </row>
    <row r="1706" spans="1:24">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c r="X1706" s="393"/>
    </row>
    <row r="1707" spans="1:24">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c r="X1707" s="393"/>
    </row>
    <row r="1708" spans="1:24">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c r="X1708" s="393"/>
    </row>
    <row r="1709" spans="1:24">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c r="X1709" s="393"/>
    </row>
    <row r="1710" spans="1:24">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c r="X1710" s="393"/>
    </row>
    <row r="1711" spans="1:24">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c r="X1711" s="393"/>
    </row>
    <row r="1712" spans="1:24">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c r="X1712" s="393"/>
    </row>
    <row r="1713" spans="1:24">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c r="X1713" s="393"/>
    </row>
    <row r="1714" spans="1:24">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c r="X1714" s="393"/>
    </row>
    <row r="1715" spans="1:24">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c r="X1715" s="393"/>
    </row>
    <row r="1716" spans="1:24">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c r="X1716" s="393"/>
    </row>
    <row r="1717" spans="1:24">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c r="X1717" s="393"/>
    </row>
    <row r="1718" spans="1:24">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c r="X1718" s="393"/>
    </row>
    <row r="1719" spans="1:24">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c r="X1719" s="393"/>
    </row>
    <row r="1720" spans="1:24">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c r="X1720" s="393"/>
    </row>
    <row r="1721" spans="1:24">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c r="X1721" s="393"/>
    </row>
    <row r="1722" spans="1:24">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c r="X1722" s="393"/>
    </row>
    <row r="1723" spans="1:24">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c r="X1723" s="393"/>
    </row>
    <row r="1724" spans="1:24">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c r="X1724" s="393"/>
    </row>
    <row r="1725" spans="1:24">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c r="X1725" s="393"/>
    </row>
    <row r="1726" spans="1:24">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c r="X1726" s="393"/>
    </row>
    <row r="1727" spans="1:24">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c r="X1727" s="393"/>
    </row>
    <row r="1728" spans="1:24">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c r="X1728" s="393"/>
    </row>
    <row r="1729" spans="1:24">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c r="X1729" s="393"/>
    </row>
    <row r="1730" spans="1:24">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c r="X1730" s="393"/>
    </row>
    <row r="1731" spans="1:24">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c r="X1731" s="393"/>
    </row>
    <row r="1732" spans="1:24">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c r="X1732" s="393"/>
    </row>
    <row r="1733" spans="1:24">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c r="X1733" s="393"/>
    </row>
    <row r="1734" spans="1:24">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c r="X1734" s="393"/>
    </row>
    <row r="1735" spans="1:24">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c r="X1735" s="393"/>
    </row>
    <row r="1736" spans="1:24">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c r="X1736" s="393"/>
    </row>
    <row r="1737" spans="1:24">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c r="X1737" s="393"/>
    </row>
    <row r="1738" spans="1:24">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c r="X1738" s="393"/>
    </row>
    <row r="1739" spans="1:24">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c r="X1739" s="393"/>
    </row>
    <row r="1740" spans="1:24">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c r="X1740" s="393"/>
    </row>
    <row r="1741" spans="1:24">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c r="X1741" s="393"/>
    </row>
    <row r="1742" spans="1:24">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c r="X1742" s="393"/>
    </row>
    <row r="1743" spans="1:24">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c r="X1743" s="393"/>
    </row>
    <row r="1744" spans="1:24">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c r="X1744" s="393"/>
    </row>
    <row r="1745" spans="1:24">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c r="X1745" s="393"/>
    </row>
    <row r="1746" spans="1:24">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c r="X1746" s="393"/>
    </row>
    <row r="1747" spans="1:24">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c r="X1747" s="393"/>
    </row>
    <row r="1748" spans="1:24">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c r="X1748" s="393"/>
    </row>
    <row r="1749" spans="1:24">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c r="X1749" s="393"/>
    </row>
    <row r="1750" spans="1:24">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c r="X1750" s="393"/>
    </row>
    <row r="1751" spans="1:24">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c r="X1751" s="393"/>
    </row>
    <row r="1752" spans="1:24">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c r="X1752" s="393"/>
    </row>
    <row r="1753" spans="1:24">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c r="X1753" s="393"/>
    </row>
    <row r="1754" spans="1:24">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c r="X1754" s="393"/>
    </row>
    <row r="1755" spans="1:24">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c r="X1755" s="393"/>
    </row>
    <row r="1756" spans="1:24">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c r="X1756" s="393"/>
    </row>
    <row r="1757" spans="1:24">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c r="X1757" s="393"/>
    </row>
    <row r="1758" spans="1:24">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c r="X1758" s="393"/>
    </row>
    <row r="1759" spans="1:24">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c r="X1759" s="393"/>
    </row>
    <row r="1760" spans="1:24">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c r="X1760" s="393"/>
    </row>
    <row r="1761" spans="1:24">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c r="X1761" s="393"/>
    </row>
    <row r="1762" spans="1:24">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c r="X1762" s="393"/>
    </row>
    <row r="1763" spans="1:24">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c r="X1763" s="393"/>
    </row>
    <row r="1764" spans="1:24">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c r="X1764" s="393"/>
    </row>
    <row r="1765" spans="1:24">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c r="X1765" s="393"/>
    </row>
    <row r="1766" spans="1:24">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c r="X1766" s="393"/>
    </row>
    <row r="1767" spans="1:24">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c r="X1767" s="393"/>
    </row>
    <row r="1768" spans="1:24">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c r="X1768" s="393"/>
    </row>
    <row r="1769" spans="1:24">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c r="X1769" s="393"/>
    </row>
    <row r="1770" spans="1:24">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c r="X1770" s="393"/>
    </row>
    <row r="1771" spans="1:24">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c r="X1771" s="393"/>
    </row>
    <row r="1772" spans="1:24">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c r="X1772" s="393"/>
    </row>
    <row r="1773" spans="1:24">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c r="X1773" s="393"/>
    </row>
    <row r="1774" spans="1:24">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c r="X1774" s="393"/>
    </row>
    <row r="1775" spans="1:24">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c r="X1775" s="393"/>
    </row>
    <row r="1776" spans="1:24">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c r="X1776" s="393"/>
    </row>
    <row r="1777" spans="1:24">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c r="X1777" s="393"/>
    </row>
    <row r="1778" spans="1:24">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c r="X1778" s="393"/>
    </row>
    <row r="1779" spans="1:24">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c r="X1779" s="393"/>
    </row>
    <row r="1780" spans="1:24">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c r="X1780" s="393"/>
    </row>
    <row r="1781" spans="1:24">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c r="X1781" s="393"/>
    </row>
    <row r="1782" spans="1:24">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c r="X1782" s="393"/>
    </row>
    <row r="1783" spans="1:24">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c r="X1783" s="393"/>
    </row>
    <row r="1784" spans="1:24">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c r="X1784" s="393"/>
    </row>
    <row r="1785" spans="1:24">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c r="X1785" s="393"/>
    </row>
    <row r="1786" spans="1:24">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c r="X1786" s="393"/>
    </row>
    <row r="1787" spans="1:24">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c r="X1787" s="393"/>
    </row>
    <row r="1788" spans="1:24">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c r="X1788" s="393"/>
    </row>
    <row r="1789" spans="1:24">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c r="X1789" s="393"/>
    </row>
    <row r="1790" spans="1:24">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c r="X1790" s="393"/>
    </row>
    <row r="1791" spans="1:24">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c r="X1791" s="393"/>
    </row>
    <row r="1792" spans="1:24">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c r="X1792" s="393"/>
    </row>
    <row r="1793" spans="1:24">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c r="X1793" s="393"/>
    </row>
    <row r="1794" spans="1:24">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c r="X1794" s="393"/>
    </row>
    <row r="1795" spans="1:24">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c r="X1795" s="393"/>
    </row>
    <row r="1796" spans="1:24">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c r="X1796" s="393"/>
    </row>
    <row r="1797" spans="1:24">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c r="X1797" s="393"/>
    </row>
    <row r="1798" spans="1:24">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c r="X1798" s="393"/>
    </row>
    <row r="1799" spans="1:24">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c r="X1799" s="393"/>
    </row>
    <row r="1800" spans="1:24">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c r="X1800" s="393"/>
    </row>
    <row r="1801" spans="1:24">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c r="X1801" s="393"/>
    </row>
    <row r="1802" spans="1:24">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c r="X1802" s="393"/>
    </row>
    <row r="1803" spans="1:24">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c r="X1803" s="393"/>
    </row>
    <row r="1804" spans="1:24">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c r="X1804" s="393"/>
    </row>
    <row r="1805" spans="1:24">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c r="X1805" s="393"/>
    </row>
    <row r="1806" spans="1:24">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c r="X1806" s="393"/>
    </row>
    <row r="1807" spans="1:24">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c r="X1807" s="393"/>
    </row>
    <row r="1808" spans="1:24">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c r="X1808" s="393"/>
    </row>
    <row r="1809" spans="1:24">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c r="X1809" s="393"/>
    </row>
    <row r="1810" spans="1:24">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c r="X1810" s="393"/>
    </row>
    <row r="1811" spans="1:24">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c r="X1811" s="393"/>
    </row>
    <row r="1812" spans="1:24">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c r="X1812" s="393"/>
    </row>
    <row r="1813" spans="1:24">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c r="X1813" s="393"/>
    </row>
    <row r="1814" spans="1:24">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c r="X1814" s="393"/>
    </row>
    <row r="1815" spans="1:24">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c r="X1815" s="393"/>
    </row>
    <row r="1816" spans="1:24">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c r="X1816" s="393"/>
    </row>
    <row r="1817" spans="1:24">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c r="X1817" s="393"/>
    </row>
    <row r="1818" spans="1:24">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c r="X1818" s="393"/>
    </row>
    <row r="1819" spans="1:24">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c r="X1819" s="393"/>
    </row>
    <row r="1820" spans="1:24">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c r="X1820" s="393"/>
    </row>
    <row r="1821" spans="1:24">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c r="X1821" s="393"/>
    </row>
    <row r="1822" spans="1:24">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c r="X1822" s="393"/>
    </row>
    <row r="1823" spans="1:24">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c r="X1823" s="393"/>
    </row>
    <row r="1824" spans="1:24">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c r="X1824" s="393"/>
    </row>
    <row r="1825" spans="1:24">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c r="X1825" s="393"/>
    </row>
    <row r="1826" spans="1:24">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c r="X1826" s="393"/>
    </row>
    <row r="1827" spans="1:24">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c r="X1827" s="393"/>
    </row>
    <row r="1828" spans="1:24">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c r="X1828" s="393"/>
    </row>
    <row r="1829" spans="1:24">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c r="X1829" s="393"/>
    </row>
    <row r="1830" spans="1:24">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c r="X1830" s="393"/>
    </row>
    <row r="1831" spans="1:24">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c r="X1831" s="393"/>
    </row>
    <row r="1832" spans="1:24">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c r="X1832" s="393"/>
    </row>
    <row r="1833" spans="1:24">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c r="X1833" s="393"/>
    </row>
    <row r="1834" spans="1:24">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c r="X1834" s="393"/>
    </row>
    <row r="1835" spans="1:24">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c r="X1835" s="393"/>
    </row>
    <row r="1836" spans="1:24">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c r="X1836" s="393"/>
    </row>
    <row r="1837" spans="1:24">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c r="X1837" s="393"/>
    </row>
    <row r="1838" spans="1:24">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c r="X1838" s="393"/>
    </row>
    <row r="1839" spans="1:24">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c r="X1839" s="393"/>
    </row>
    <row r="1840" spans="1:24">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c r="X1840" s="393"/>
    </row>
    <row r="1841" spans="1:24">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c r="X1841" s="393"/>
    </row>
    <row r="1842" spans="1:24">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c r="X1842" s="393"/>
    </row>
    <row r="1843" spans="1:24">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c r="X1843" s="393"/>
    </row>
    <row r="1844" spans="1:24">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c r="X1844" s="393"/>
    </row>
    <row r="1845" spans="1:24">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c r="X1845" s="393"/>
    </row>
    <row r="1846" spans="1:24">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c r="X1846" s="393"/>
    </row>
    <row r="1847" spans="1:24">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c r="X1847" s="393"/>
    </row>
    <row r="1848" spans="1:24">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c r="X1848" s="393"/>
    </row>
    <row r="1849" spans="1:24">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c r="X1849" s="393"/>
    </row>
    <row r="1850" spans="1:24">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c r="X1850" s="393"/>
    </row>
    <row r="1851" spans="1:24">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c r="X1851" s="393"/>
    </row>
    <row r="1852" spans="1:24">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c r="X1852" s="393"/>
    </row>
    <row r="1853" spans="1:24">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c r="X1853" s="393"/>
    </row>
    <row r="1854" spans="1:24">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c r="X1854" s="393"/>
    </row>
    <row r="1855" spans="1:24">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c r="X1855" s="393"/>
    </row>
    <row r="1856" spans="1:24">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c r="X1856" s="393"/>
    </row>
    <row r="1857" spans="1:24">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c r="X1857" s="393"/>
    </row>
    <row r="1858" spans="1:24">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c r="X1858" s="393"/>
    </row>
    <row r="1859" spans="1:24">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c r="X1859" s="393"/>
    </row>
    <row r="1860" spans="1:24">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c r="X1860" s="393"/>
    </row>
    <row r="1861" spans="1:24">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c r="X1861" s="393"/>
    </row>
    <row r="1862" spans="1:24">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c r="X1862" s="393"/>
    </row>
    <row r="1863" spans="1:24">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c r="X1863" s="393"/>
    </row>
    <row r="1864" spans="1:24">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c r="X1864" s="393"/>
    </row>
    <row r="1865" spans="1:24">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c r="X1865" s="393"/>
    </row>
    <row r="1866" spans="1:24">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c r="X1866" s="393"/>
    </row>
    <row r="1867" spans="1:24">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c r="X1867" s="393"/>
    </row>
    <row r="1868" spans="1:24">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c r="X1868" s="393"/>
    </row>
    <row r="1869" spans="1:24">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c r="X1869" s="393"/>
    </row>
    <row r="1870" spans="1:24">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c r="X1870" s="393"/>
    </row>
    <row r="1871" spans="1:24">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c r="X1871" s="393"/>
    </row>
    <row r="1872" spans="1:24">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c r="X1872" s="393"/>
    </row>
    <row r="1873" spans="1:24">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c r="X1873" s="393"/>
    </row>
    <row r="1874" spans="1:24">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c r="X1874" s="393"/>
    </row>
    <row r="1875" spans="1:24">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c r="X1875" s="393"/>
    </row>
    <row r="1876" spans="1:24">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c r="X1876" s="393"/>
    </row>
    <row r="1877" spans="1:24">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c r="X1877" s="393"/>
    </row>
    <row r="1878" spans="1:24">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c r="X1878" s="393"/>
    </row>
    <row r="1879" spans="1:24">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c r="X1879" s="393"/>
    </row>
    <row r="1880" spans="1:24">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c r="X1880" s="393"/>
    </row>
    <row r="1881" spans="1:24">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c r="X1881" s="393"/>
    </row>
    <row r="1882" spans="1:24">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c r="X1882" s="393"/>
    </row>
    <row r="1883" spans="1:24">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c r="X1883" s="393"/>
    </row>
    <row r="1884" spans="1:24">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c r="X1884" s="393"/>
    </row>
    <row r="1885" spans="1:24">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c r="X1885" s="393"/>
    </row>
    <row r="1886" spans="1:24">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c r="X1886" s="393"/>
    </row>
    <row r="1887" spans="1:24">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c r="X1887" s="393"/>
    </row>
    <row r="1888" spans="1:24">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c r="X1888" s="393"/>
    </row>
    <row r="1889" spans="1:24">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c r="X1889" s="393"/>
    </row>
    <row r="1890" spans="1:24">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c r="X1890" s="393"/>
    </row>
    <row r="1891" spans="1:24">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c r="X1891" s="393"/>
    </row>
    <row r="1892" spans="1:24">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c r="X1892" s="393"/>
    </row>
    <row r="1893" spans="1:24">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c r="X1893" s="393"/>
    </row>
    <row r="1894" spans="1:24">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c r="X1894" s="393"/>
    </row>
    <row r="1895" spans="1:24">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c r="X1895" s="393"/>
    </row>
    <row r="1896" spans="1:24">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c r="X1896" s="393"/>
    </row>
    <row r="1897" spans="1:24">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c r="X1897" s="393"/>
    </row>
    <row r="1898" spans="1:24">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c r="X1898" s="393"/>
    </row>
    <row r="1899" spans="1:24">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c r="X1899" s="393"/>
    </row>
    <row r="1900" spans="1:24">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c r="X1900" s="393"/>
    </row>
    <row r="1901" spans="1:24">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c r="X1901" s="393"/>
    </row>
    <row r="1902" spans="1:24">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c r="X1902" s="393"/>
    </row>
    <row r="1903" spans="1:24">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c r="X1903" s="393"/>
    </row>
    <row r="1904" spans="1:24">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c r="X1904" s="393"/>
    </row>
    <row r="1905" spans="1:24">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c r="X1905" s="393"/>
    </row>
    <row r="1906" spans="1:24">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c r="X1906" s="393"/>
    </row>
    <row r="1907" spans="1:24">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c r="X1907" s="393"/>
    </row>
    <row r="1908" spans="1:24">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c r="X1908" s="393"/>
    </row>
    <row r="1909" spans="1:24">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c r="X1909" s="393"/>
    </row>
    <row r="1910" spans="1:24">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c r="X1910" s="393"/>
    </row>
    <row r="1911" spans="1:24">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c r="X1911" s="393"/>
    </row>
    <row r="1912" spans="1:24">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c r="X1912" s="393"/>
    </row>
    <row r="1913" spans="1:24">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c r="X1913" s="393"/>
    </row>
    <row r="1914" spans="1:24">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c r="X1914" s="393"/>
    </row>
    <row r="1915" spans="1:24">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c r="X1915" s="393"/>
    </row>
    <row r="1916" spans="1:24">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c r="X1916" s="393"/>
    </row>
    <row r="1917" spans="1:24">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c r="X1917" s="393"/>
    </row>
    <row r="1918" spans="1:24">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c r="X1918" s="393"/>
    </row>
    <row r="1919" spans="1:24">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c r="X1919" s="393"/>
    </row>
    <row r="1920" spans="1:24">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c r="X1920" s="393"/>
    </row>
    <row r="1921" spans="1:24">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c r="X1921" s="393"/>
    </row>
    <row r="1922" spans="1:24">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c r="X1922" s="393"/>
    </row>
    <row r="1923" spans="1:24">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c r="X1923" s="393"/>
    </row>
    <row r="1924" spans="1:24">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c r="X1924" s="393"/>
    </row>
    <row r="1925" spans="1:24">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c r="X1925" s="393"/>
    </row>
    <row r="1926" spans="1:24">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c r="X1926" s="393"/>
    </row>
    <row r="1927" spans="1:24">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c r="X1927" s="393"/>
    </row>
    <row r="1928" spans="1:24">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c r="X1928" s="393"/>
    </row>
    <row r="1929" spans="1:24">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c r="X1929" s="393"/>
    </row>
    <row r="1930" spans="1:24">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c r="X1930" s="393"/>
    </row>
    <row r="1931" spans="1:24">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c r="X1931" s="393"/>
    </row>
    <row r="1932" spans="1:24">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c r="X1932" s="393"/>
    </row>
    <row r="1933" spans="1:24">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c r="X1933" s="393"/>
    </row>
    <row r="1934" spans="1:24">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c r="X1934" s="393"/>
    </row>
    <row r="1935" spans="1:24">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c r="X1935" s="393"/>
    </row>
    <row r="1936" spans="1:24">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c r="X1936" s="393"/>
    </row>
    <row r="1937" spans="1:24">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c r="X1937" s="393"/>
    </row>
    <row r="1938" spans="1:24">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c r="X1938" s="393"/>
    </row>
    <row r="1939" spans="1:24">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c r="X1939" s="393"/>
    </row>
    <row r="1940" spans="1:24">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c r="X1940" s="393"/>
    </row>
    <row r="1941" spans="1:24">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c r="X1941" s="393"/>
    </row>
    <row r="1942" spans="1:24">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c r="X1942" s="393"/>
    </row>
    <row r="1943" spans="1:24">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c r="X1943" s="393"/>
    </row>
    <row r="1944" spans="1:24">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c r="X1944" s="393"/>
    </row>
    <row r="1945" spans="1:24">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c r="X1945" s="393"/>
    </row>
    <row r="1946" spans="1:24">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c r="X1946" s="393"/>
    </row>
    <row r="1947" spans="1:24">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c r="X1947" s="393"/>
    </row>
    <row r="1948" spans="1:24">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c r="X1948" s="393"/>
    </row>
    <row r="1949" spans="1:24">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c r="X1949" s="393"/>
    </row>
    <row r="1950" spans="1:24">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c r="X1950" s="393"/>
    </row>
    <row r="1951" spans="1:24">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c r="X1951" s="393"/>
    </row>
    <row r="1952" spans="1:24">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c r="X1952" s="393"/>
    </row>
    <row r="1953" spans="1:24">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c r="X1953" s="393"/>
    </row>
    <row r="1954" spans="1:24">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c r="X1954" s="393"/>
    </row>
    <row r="1955" spans="1:24">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c r="X1955" s="393"/>
    </row>
    <row r="1956" spans="1:24">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c r="X1956" s="393"/>
    </row>
    <row r="1957" spans="1:24">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c r="X1957" s="393"/>
    </row>
    <row r="1958" spans="1:24">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c r="X1958" s="393"/>
    </row>
    <row r="1959" spans="1:24">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c r="X1959" s="393"/>
    </row>
    <row r="1960" spans="1:24">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c r="X1960" s="393"/>
    </row>
    <row r="1961" spans="1:24">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c r="X1961" s="393"/>
    </row>
    <row r="1962" spans="1:24">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c r="X1962" s="393"/>
    </row>
    <row r="1963" spans="1:24">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c r="X1963" s="393"/>
    </row>
    <row r="1964" spans="1:24">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c r="X1964" s="393"/>
    </row>
    <row r="1965" spans="1:24">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c r="X1965" s="393"/>
    </row>
    <row r="1966" spans="1:24">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c r="X1966" s="393"/>
    </row>
    <row r="1967" spans="1:24">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c r="X1967" s="393"/>
    </row>
    <row r="1968" spans="1:24">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c r="X1968" s="393"/>
    </row>
    <row r="1969" spans="1:24">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c r="X1969" s="393"/>
    </row>
    <row r="1970" spans="1:24">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c r="X1970" s="393"/>
    </row>
    <row r="1971" spans="1:24">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c r="X1971" s="393"/>
    </row>
    <row r="1972" spans="1:24">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c r="X1972" s="393"/>
    </row>
    <row r="1973" spans="1:24">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c r="X1973" s="393"/>
    </row>
    <row r="1974" spans="1:24">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c r="X1974" s="393"/>
    </row>
    <row r="1975" spans="1:24">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c r="X1975" s="393"/>
    </row>
    <row r="1976" spans="1:24">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c r="X1976" s="393"/>
    </row>
    <row r="1977" spans="1:24">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c r="X1977" s="393"/>
    </row>
    <row r="1978" spans="1:24">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c r="X1978" s="393"/>
    </row>
    <row r="1979" spans="1:24">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c r="X1979" s="393"/>
    </row>
    <row r="1980" spans="1:24">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c r="X1980" s="393"/>
    </row>
    <row r="1981" spans="1:24">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c r="X1981" s="393"/>
    </row>
    <row r="1982" spans="1:24">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c r="X1982" s="393"/>
    </row>
    <row r="1983" spans="1:24">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c r="X1983" s="393"/>
    </row>
    <row r="1984" spans="1:24">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c r="X1984" s="393"/>
    </row>
    <row r="1985" spans="1:24">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c r="X1985" s="393"/>
    </row>
    <row r="1986" spans="1:24">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c r="X1986" s="393"/>
    </row>
    <row r="1987" spans="1:24">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c r="X1987" s="393"/>
    </row>
    <row r="1988" spans="1:24">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c r="X1988" s="393"/>
    </row>
    <row r="1989" spans="1:24">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c r="X1989" s="393"/>
    </row>
    <row r="1990" spans="1:24">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c r="X1990" s="393"/>
    </row>
    <row r="1991" spans="1:24">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c r="X1991" s="393"/>
    </row>
    <row r="1992" spans="1:24">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c r="X1992" s="393"/>
    </row>
    <row r="1993" spans="1:24">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c r="X1993" s="393"/>
    </row>
    <row r="1994" spans="1:24">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c r="X1994" s="393"/>
    </row>
    <row r="1995" spans="1:24">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c r="X1995" s="393"/>
    </row>
    <row r="1996" spans="1:24">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c r="X1996" s="393"/>
    </row>
    <row r="1997" spans="1:24">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c r="X1997" s="393"/>
    </row>
    <row r="1998" spans="1:24">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c r="X1998" s="393"/>
    </row>
    <row r="1999" spans="1:24">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c r="X1999" s="393"/>
    </row>
    <row r="2000" spans="1:24">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c r="X2000" s="393"/>
    </row>
    <row r="2001" spans="1:24">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c r="X2001" s="393"/>
    </row>
    <row r="2002" spans="1:24">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c r="X2002" s="393"/>
    </row>
    <row r="2003" spans="1:24">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c r="X2003" s="393"/>
    </row>
    <row r="2004" spans="1:24">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c r="X2004" s="393"/>
    </row>
    <row r="2005" spans="1:24">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c r="X2005" s="393"/>
    </row>
    <row r="2006" spans="1:24">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c r="X2006" s="393"/>
    </row>
    <row r="2007" spans="1:24">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c r="X2007" s="393"/>
    </row>
    <row r="2008" spans="1:24">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c r="X2008" s="393"/>
    </row>
    <row r="2009" spans="1:24">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c r="X2009" s="393"/>
    </row>
    <row r="2010" spans="1:24">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c r="X2010" s="393"/>
    </row>
    <row r="2011" spans="1:24">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c r="X2011" s="393"/>
    </row>
    <row r="2012" spans="1:24">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c r="X2012" s="393"/>
    </row>
    <row r="2013" spans="1:24">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c r="X2013" s="393"/>
    </row>
    <row r="2014" spans="1:24">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c r="X2014" s="393"/>
    </row>
    <row r="2015" spans="1:24">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c r="X2015" s="393"/>
    </row>
    <row r="2016" spans="1:24">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c r="X2016" s="393"/>
    </row>
    <row r="2017" spans="1:24">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c r="X2017" s="393"/>
    </row>
    <row r="2018" spans="1:24">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c r="X2018" s="393"/>
    </row>
    <row r="2019" spans="1:24">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c r="X2019" s="393"/>
    </row>
    <row r="2020" spans="1:24">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c r="X2020" s="393"/>
    </row>
    <row r="2021" spans="1:24">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c r="X2021" s="393"/>
    </row>
    <row r="2022" spans="1:24">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c r="X2022" s="393"/>
    </row>
    <row r="2023" spans="1:24">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c r="X2023" s="393"/>
    </row>
    <row r="2024" spans="1:24">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c r="X2024" s="393"/>
    </row>
    <row r="2025" spans="1:24">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c r="X2025" s="393"/>
    </row>
    <row r="2026" spans="1:24">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c r="X2026" s="393"/>
    </row>
    <row r="2027" spans="1:24">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c r="X2027" s="393"/>
    </row>
    <row r="2028" spans="1:24">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c r="X2028" s="393"/>
    </row>
    <row r="2029" spans="1:24">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c r="X2029" s="393"/>
    </row>
    <row r="2030" spans="1:24">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c r="X2030" s="393"/>
    </row>
    <row r="2031" spans="1:24">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c r="X2031" s="393"/>
    </row>
    <row r="2032" spans="1:24">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c r="X2032" s="393"/>
    </row>
    <row r="2033" spans="1:24">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c r="X2033" s="393"/>
    </row>
    <row r="2034" spans="1:24">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c r="X2034" s="393"/>
    </row>
    <row r="2035" spans="1:24">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c r="X2035" s="393"/>
    </row>
    <row r="2036" spans="1:24">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c r="X2036" s="393"/>
    </row>
    <row r="2037" spans="1:24">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c r="X2037" s="393"/>
    </row>
    <row r="2038" spans="1:24">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c r="X2038" s="393"/>
    </row>
    <row r="2039" spans="1:24">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c r="X2039" s="393"/>
    </row>
    <row r="2040" spans="1:24">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c r="X2040" s="393"/>
    </row>
    <row r="2041" spans="1:24">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c r="X2041" s="393"/>
    </row>
    <row r="2042" spans="1:24">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c r="X2042" s="393"/>
    </row>
    <row r="2043" spans="1:24">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c r="X2043" s="393"/>
    </row>
    <row r="2044" spans="1:24">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c r="X2044" s="393"/>
    </row>
    <row r="2045" spans="1:24">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c r="X2045" s="393"/>
    </row>
    <row r="2046" spans="1:24">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c r="X2046" s="393"/>
    </row>
    <row r="2047" spans="1:24">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c r="X2047" s="393"/>
    </row>
    <row r="2048" spans="1:24">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c r="X2048" s="393"/>
    </row>
    <row r="2049" spans="1:24">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c r="X2049" s="393"/>
    </row>
    <row r="2050" spans="1:24">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c r="X2050" s="393"/>
    </row>
    <row r="2051" spans="1:24">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c r="X2051" s="393"/>
    </row>
    <row r="2052" spans="1:24">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c r="X2052" s="393"/>
    </row>
    <row r="2053" spans="1:24">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c r="X2053" s="393"/>
    </row>
    <row r="2054" spans="1:24">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c r="X2054" s="393"/>
    </row>
    <row r="2055" spans="1:24">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c r="X2055" s="393"/>
    </row>
    <row r="2056" spans="1:24">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c r="X2056" s="393"/>
    </row>
    <row r="2057" spans="1:24">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c r="X2057" s="393"/>
    </row>
    <row r="2058" spans="1:24">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c r="X2058" s="393"/>
    </row>
    <row r="2059" spans="1:24">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c r="X2059" s="393"/>
    </row>
    <row r="2060" spans="1:24">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c r="X2060" s="393"/>
    </row>
    <row r="2061" spans="1:24">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c r="X2061" s="393"/>
    </row>
    <row r="2062" spans="1:24">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c r="X2062" s="393"/>
    </row>
    <row r="2063" spans="1:24">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c r="X2063" s="393"/>
    </row>
    <row r="2064" spans="1:24">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c r="X2064" s="393"/>
    </row>
    <row r="2065" spans="1:24">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c r="X2065" s="393"/>
    </row>
    <row r="2066" spans="1:24">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c r="X2066" s="393"/>
    </row>
    <row r="2067" spans="1:24">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c r="X2067" s="393"/>
    </row>
    <row r="2068" spans="1:24">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c r="X2068" s="393"/>
    </row>
    <row r="2069" spans="1:24">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c r="X2069" s="393"/>
    </row>
    <row r="2070" spans="1:24">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c r="X2070" s="393"/>
    </row>
    <row r="2071" spans="1:24">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c r="X2071" s="393"/>
    </row>
    <row r="2072" spans="1:24">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c r="X2072" s="393"/>
    </row>
    <row r="2073" spans="1:24">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c r="X2073" s="393"/>
    </row>
    <row r="2074" spans="1:24">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c r="X2074" s="393"/>
    </row>
    <row r="2075" spans="1:24">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c r="X2075" s="393"/>
    </row>
    <row r="2076" spans="1:24">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c r="X2076" s="393"/>
    </row>
    <row r="2077" spans="1:24">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c r="X2077" s="393"/>
    </row>
    <row r="2078" spans="1:24">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c r="X2078" s="393"/>
    </row>
    <row r="2079" spans="1:24">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c r="X2079" s="393"/>
    </row>
    <row r="2080" spans="1:24">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c r="X2080" s="393"/>
    </row>
    <row r="2081" spans="1:24">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c r="X2081" s="393"/>
    </row>
    <row r="2082" spans="1:24">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c r="X2082" s="393"/>
    </row>
    <row r="2083" spans="1:24">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c r="X2083" s="393"/>
    </row>
    <row r="2084" spans="1:24">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c r="X2084" s="393"/>
    </row>
    <row r="2085" spans="1:24">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c r="X2085" s="393"/>
    </row>
    <row r="2086" spans="1:24">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c r="X2086" s="393"/>
    </row>
    <row r="2087" spans="1:24">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c r="X2087" s="393"/>
    </row>
    <row r="2088" spans="1:24">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c r="X2088" s="393"/>
    </row>
    <row r="2089" spans="1:24">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c r="X2089" s="393"/>
    </row>
    <row r="2090" spans="1:24">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c r="X2090" s="393"/>
    </row>
    <row r="2091" spans="1:24">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c r="X2091" s="393"/>
    </row>
    <row r="2092" spans="1:24">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c r="X2092" s="393"/>
    </row>
    <row r="2093" spans="1:24">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c r="X2093" s="393"/>
    </row>
    <row r="2094" spans="1:24">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c r="X2094" s="393"/>
    </row>
    <row r="2095" spans="1:24">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c r="X2095" s="393"/>
    </row>
    <row r="2096" spans="1:24">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c r="X2096" s="393"/>
    </row>
    <row r="2097" spans="1:24">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c r="X2097" s="393"/>
    </row>
    <row r="2098" spans="1:24">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c r="X2098" s="393"/>
    </row>
    <row r="2099" spans="1:24">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c r="X2099" s="393"/>
    </row>
    <row r="2100" spans="1:24">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c r="X2100" s="393"/>
    </row>
    <row r="2101" spans="1:24">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c r="X2101" s="393"/>
    </row>
    <row r="2102" spans="1:24">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c r="X2102" s="393"/>
    </row>
    <row r="2103" spans="1:24">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c r="X2103" s="393"/>
    </row>
    <row r="2104" spans="1:24">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c r="X2104" s="393"/>
    </row>
    <row r="2105" spans="1:24">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c r="X2105" s="393"/>
    </row>
    <row r="2106" spans="1:24">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c r="X2106" s="393"/>
    </row>
    <row r="2107" spans="1:24">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c r="X2107" s="393"/>
    </row>
    <row r="2108" spans="1:24">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c r="X2108" s="393"/>
    </row>
    <row r="2109" spans="1:24">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c r="X2109" s="393"/>
    </row>
    <row r="2110" spans="1:24">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c r="X2110" s="393"/>
    </row>
    <row r="2111" spans="1:24">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c r="X2111" s="393"/>
    </row>
    <row r="2112" spans="1:24">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c r="X2112" s="393"/>
    </row>
    <row r="2113" spans="1:24">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c r="X2113" s="393"/>
    </row>
    <row r="2114" spans="1:24">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c r="X2114" s="393"/>
    </row>
    <row r="2115" spans="1:24">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c r="X2115" s="393"/>
    </row>
    <row r="2116" spans="1:24">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c r="X2116" s="393"/>
    </row>
    <row r="2117" spans="1:24">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c r="X2117" s="393"/>
    </row>
    <row r="2118" spans="1:24">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c r="X2118" s="393"/>
    </row>
    <row r="2119" spans="1:24">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c r="X2119" s="393"/>
    </row>
    <row r="2120" spans="1:24">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c r="X2120" s="393"/>
    </row>
    <row r="2121" spans="1:24">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c r="X2121" s="393"/>
    </row>
    <row r="2122" spans="1:24">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c r="X2122" s="393"/>
    </row>
    <row r="2123" spans="1:24">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c r="X2123" s="393"/>
    </row>
    <row r="2124" spans="1:24">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c r="X2124" s="393"/>
    </row>
    <row r="2125" spans="1:24">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c r="X2125" s="393"/>
    </row>
    <row r="2126" spans="1:24">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c r="X2126" s="393"/>
    </row>
    <row r="2127" spans="1:24">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c r="X2127" s="393"/>
    </row>
    <row r="2128" spans="1:24">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c r="X2128" s="393"/>
    </row>
    <row r="2129" spans="1:24">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c r="X2129" s="393"/>
    </row>
    <row r="2130" spans="1:24">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c r="X2130" s="393"/>
    </row>
    <row r="2131" spans="1:24">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c r="X2131" s="393"/>
    </row>
    <row r="2132" spans="1:24">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c r="X2132" s="393"/>
    </row>
    <row r="2133" spans="1:24">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c r="X2133" s="393"/>
    </row>
    <row r="2134" spans="1:24">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c r="X2134" s="393"/>
    </row>
    <row r="2135" spans="1:24">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c r="X2135" s="393"/>
    </row>
    <row r="2136" spans="1:24">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c r="X2136" s="393"/>
    </row>
    <row r="2137" spans="1:24">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c r="X2137" s="393"/>
    </row>
    <row r="2138" spans="1:24">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c r="X2138" s="393"/>
    </row>
    <row r="2139" spans="1:24">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c r="X2139" s="393"/>
    </row>
    <row r="2140" spans="1:24">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c r="X2140" s="393"/>
    </row>
    <row r="2141" spans="1:24">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c r="X2141" s="393"/>
    </row>
    <row r="2142" spans="1:24">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c r="X2142" s="393"/>
    </row>
    <row r="2143" spans="1:24">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c r="X2143" s="393"/>
    </row>
    <row r="2144" spans="1:24">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c r="X2144" s="393"/>
    </row>
    <row r="2145" spans="1:24">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c r="X2145" s="393"/>
    </row>
    <row r="2146" spans="1:24">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c r="X2146" s="393"/>
    </row>
    <row r="2147" spans="1:24">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c r="X2147" s="393"/>
    </row>
    <row r="2148" spans="1:24">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c r="X2148" s="393"/>
    </row>
    <row r="2149" spans="1:24">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c r="X2149" s="393"/>
    </row>
    <row r="2150" spans="1:24">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c r="X2150" s="393"/>
    </row>
    <row r="2151" spans="1:24">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c r="X2151" s="393"/>
    </row>
    <row r="2152" spans="1:24">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c r="X2152" s="393"/>
    </row>
    <row r="2153" spans="1:24">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c r="X2153" s="393"/>
    </row>
    <row r="2154" spans="1:24">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c r="X2154" s="393"/>
    </row>
    <row r="2155" spans="1:24">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c r="X2155" s="393"/>
    </row>
    <row r="2156" spans="1:24">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c r="X2156" s="393"/>
    </row>
    <row r="2157" spans="1:24">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c r="X2157" s="393"/>
    </row>
    <row r="2158" spans="1:24">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c r="X2158" s="393"/>
    </row>
    <row r="2159" spans="1:24">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c r="X2159" s="393"/>
    </row>
    <row r="2160" spans="1:24">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c r="X2160" s="393"/>
    </row>
    <row r="2161" spans="1:24">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c r="X2161" s="393"/>
    </row>
    <row r="2162" spans="1:24">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c r="X2162" s="393"/>
    </row>
    <row r="2163" spans="1:24">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c r="X2163" s="393"/>
    </row>
    <row r="2164" spans="1:24">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c r="X2164" s="393"/>
    </row>
    <row r="2165" spans="1:24">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c r="X2165" s="393"/>
    </row>
    <row r="2166" spans="1:24">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c r="X2166" s="393"/>
    </row>
    <row r="2167" spans="1:24">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c r="X2167" s="393"/>
    </row>
    <row r="2168" spans="1:24">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c r="X2168" s="393"/>
    </row>
    <row r="2169" spans="1:24">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c r="X2169" s="393"/>
    </row>
    <row r="2170" spans="1:24">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c r="X2170" s="393"/>
    </row>
    <row r="2171" spans="1:24">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c r="X2171" s="393"/>
    </row>
    <row r="2172" spans="1:24">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c r="X2172" s="393"/>
    </row>
    <row r="2173" spans="1:24">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c r="X2173" s="393"/>
    </row>
    <row r="2174" spans="1:24">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c r="X2174" s="393"/>
    </row>
    <row r="2175" spans="1:24">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c r="X2175" s="393"/>
    </row>
    <row r="2176" spans="1:24">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c r="X2176" s="393"/>
    </row>
    <row r="2177" spans="1:24">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c r="X2177" s="393"/>
    </row>
    <row r="2178" spans="1:24">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c r="X2178" s="393"/>
    </row>
    <row r="2179" spans="1:24">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c r="X2179" s="393"/>
    </row>
    <row r="2180" spans="1:24">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c r="X2180" s="393"/>
    </row>
    <row r="2181" spans="1:24">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c r="X2181" s="393"/>
    </row>
    <row r="2182" spans="1:24">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c r="X2182" s="393"/>
    </row>
    <row r="2183" spans="1:24">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c r="X2183" s="393"/>
    </row>
    <row r="2184" spans="1:24">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c r="X2184" s="393"/>
    </row>
    <row r="2185" spans="1:24">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c r="X2185" s="393"/>
    </row>
    <row r="2186" spans="1:24">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c r="X2186" s="393"/>
    </row>
    <row r="2187" spans="1:24">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c r="X2187" s="393"/>
    </row>
    <row r="2188" spans="1:24">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c r="X2188" s="393"/>
    </row>
    <row r="2189" spans="1:24">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c r="X2189" s="393"/>
    </row>
    <row r="2190" spans="1:24">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c r="X2190" s="393"/>
    </row>
    <row r="2191" spans="1:24">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c r="X2191" s="393"/>
    </row>
    <row r="2192" spans="1:24">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c r="X2192" s="393"/>
    </row>
    <row r="2193" spans="1:24">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c r="X2193" s="393"/>
    </row>
    <row r="2194" spans="1:24">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c r="X2194" s="393"/>
    </row>
    <row r="2195" spans="1:24">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c r="X2195" s="393"/>
    </row>
    <row r="2196" spans="1:24">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c r="X2196" s="393"/>
    </row>
    <row r="2197" spans="1:24">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c r="X2197" s="393"/>
    </row>
    <row r="2198" spans="1:24">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c r="X2198" s="393"/>
    </row>
    <row r="2199" spans="1:24">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c r="X2199" s="393"/>
    </row>
    <row r="2200" spans="1:24">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c r="X2200" s="393"/>
    </row>
    <row r="2201" spans="1:24">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c r="X2201" s="393"/>
    </row>
    <row r="2202" spans="1:24">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c r="X2202" s="393"/>
    </row>
    <row r="2203" spans="1:24">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c r="X2203" s="393"/>
    </row>
    <row r="2204" spans="1:24">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c r="X2204" s="393"/>
    </row>
    <row r="2205" spans="1:24">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c r="X2205" s="393"/>
    </row>
    <row r="2206" spans="1:24">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c r="X2206" s="393"/>
    </row>
    <row r="2207" spans="1:24">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c r="X2207" s="393"/>
    </row>
    <row r="2208" spans="1:24">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c r="X2208" s="393"/>
    </row>
    <row r="2209" spans="1:24">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c r="X2209" s="393"/>
    </row>
    <row r="2210" spans="1:24">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c r="X2210" s="393"/>
    </row>
    <row r="2211" spans="1:24">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c r="X2211" s="393"/>
    </row>
    <row r="2212" spans="1:24">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c r="X2212" s="393"/>
    </row>
    <row r="2213" spans="1:24">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c r="X2213" s="393"/>
    </row>
    <row r="2214" spans="1:24">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c r="X2214" s="393"/>
    </row>
    <row r="2215" spans="1:24">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c r="X2215" s="393"/>
    </row>
    <row r="2216" spans="1:24">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c r="X2216" s="393"/>
    </row>
    <row r="2217" spans="1:24">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c r="X2217" s="393"/>
    </row>
    <row r="2218" spans="1:24">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c r="X2218" s="393"/>
    </row>
    <row r="2219" spans="1:24">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c r="X2219" s="393"/>
    </row>
    <row r="2220" spans="1:24">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c r="X2220" s="393"/>
    </row>
    <row r="2221" spans="1:24">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c r="X2221" s="393"/>
    </row>
    <row r="2222" spans="1:24">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c r="X2222" s="393"/>
    </row>
    <row r="2223" spans="1:24">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c r="X2223" s="393"/>
    </row>
    <row r="2224" spans="1:24">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c r="X2224" s="393"/>
    </row>
    <row r="2225" spans="1:24">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c r="X2225" s="393"/>
    </row>
    <row r="2226" spans="1:24">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c r="X2226" s="393"/>
    </row>
    <row r="2227" spans="1:24">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c r="X2227" s="393"/>
    </row>
    <row r="2228" spans="1:24">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c r="X2228" s="393"/>
    </row>
    <row r="2229" spans="1:24">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c r="X2229" s="393"/>
    </row>
    <row r="2230" spans="1:24">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c r="X2230" s="393"/>
    </row>
    <row r="2231" spans="1:24">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c r="X2231" s="393"/>
    </row>
    <row r="2232" spans="1:24">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c r="X2232" s="393"/>
    </row>
    <row r="2233" spans="1:24">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c r="X2233" s="393"/>
    </row>
    <row r="2234" spans="1:24">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c r="X2234" s="393"/>
    </row>
    <row r="2235" spans="1:24">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c r="X2235" s="393"/>
    </row>
    <row r="2236" spans="1:24">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c r="X2236" s="393"/>
    </row>
    <row r="2237" spans="1:24">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c r="X2237" s="393"/>
    </row>
    <row r="2238" spans="1:24">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c r="X2238" s="393"/>
    </row>
    <row r="2239" spans="1:24">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c r="X2239" s="393"/>
    </row>
    <row r="2240" spans="1:24">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c r="X2240" s="393"/>
    </row>
    <row r="2241" spans="1:24">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c r="X2241" s="393"/>
    </row>
    <row r="2242" spans="1:24">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c r="X2242" s="393"/>
    </row>
    <row r="2243" spans="1:24">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c r="X2243" s="393"/>
    </row>
    <row r="2244" spans="1:24">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c r="X2244" s="393"/>
    </row>
    <row r="2245" spans="1:24">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c r="X2245" s="393"/>
    </row>
    <row r="2246" spans="1:24">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c r="X2246" s="393"/>
    </row>
    <row r="2247" spans="1:24">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c r="X2247" s="393"/>
    </row>
    <row r="2248" spans="1:24">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c r="X2248" s="393"/>
    </row>
    <row r="2249" spans="1:24">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c r="X2249" s="393"/>
    </row>
    <row r="2250" spans="1:24">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c r="X2250" s="393"/>
    </row>
    <row r="2251" spans="1:24">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c r="X2251" s="393"/>
    </row>
    <row r="2252" spans="1:24">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c r="X2252" s="393"/>
    </row>
    <row r="2253" spans="1:24">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c r="X2253" s="393"/>
    </row>
    <row r="2254" spans="1:24">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c r="X2254" s="393"/>
    </row>
    <row r="2255" spans="1:24">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c r="X2255" s="393"/>
    </row>
    <row r="2256" spans="1:24">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c r="X2256" s="393"/>
    </row>
    <row r="2257" spans="1:24">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c r="X2257" s="393"/>
    </row>
    <row r="2258" spans="1:24">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c r="X2258" s="393"/>
    </row>
    <row r="2259" spans="1:24">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c r="X2259" s="393"/>
    </row>
    <row r="2260" spans="1:24">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c r="X2260" s="393"/>
    </row>
    <row r="2261" spans="1:24">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c r="X2261" s="393"/>
    </row>
    <row r="2262" spans="1:24">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c r="X2262" s="393"/>
    </row>
    <row r="2263" spans="1:24">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c r="X2263" s="393"/>
    </row>
    <row r="2264" spans="1:24">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c r="X2264" s="393"/>
    </row>
    <row r="2265" spans="1:24">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c r="X2265" s="393"/>
    </row>
    <row r="2266" spans="1:24">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c r="X2266" s="393"/>
    </row>
    <row r="2267" spans="1:24">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c r="X2267" s="393"/>
    </row>
    <row r="2268" spans="1:24">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c r="X2268" s="393"/>
    </row>
    <row r="2269" spans="1:24">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c r="X2269" s="393"/>
    </row>
    <row r="2270" spans="1:24">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c r="X2270" s="393"/>
    </row>
    <row r="2271" spans="1:24">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c r="X2271" s="393"/>
    </row>
    <row r="2272" spans="1:24">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c r="X2272" s="393"/>
    </row>
    <row r="2273" spans="1:24">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c r="X2273" s="393"/>
    </row>
    <row r="2274" spans="1:24">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c r="X2274" s="393"/>
    </row>
    <row r="2275" spans="1:24">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c r="X2275" s="393"/>
    </row>
    <row r="2276" spans="1:24">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c r="X2276" s="393"/>
    </row>
    <row r="2277" spans="1:24">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c r="X2277" s="393"/>
    </row>
    <row r="2278" spans="1:24">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c r="X2278" s="393"/>
    </row>
    <row r="2279" spans="1:24">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c r="X2279" s="393"/>
    </row>
    <row r="2280" spans="1:24">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c r="X2280" s="393"/>
    </row>
    <row r="2281" spans="1:24">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c r="X2281" s="393"/>
    </row>
    <row r="2282" spans="1:24">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c r="X2282" s="393"/>
    </row>
    <row r="2283" spans="1:24">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c r="X2283" s="393"/>
    </row>
    <row r="2284" spans="1:24">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c r="X2284" s="393"/>
    </row>
    <row r="2285" spans="1:24">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c r="X2285" s="393"/>
    </row>
    <row r="2286" spans="1:24">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c r="X2286" s="393"/>
    </row>
    <row r="2287" spans="1:24">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c r="X2287" s="393"/>
    </row>
    <row r="2288" spans="1:24">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c r="X2288" s="393"/>
    </row>
    <row r="2289" spans="1:24">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c r="X2289" s="393"/>
    </row>
    <row r="2290" spans="1:24">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c r="X2290" s="393"/>
    </row>
    <row r="2291" spans="1:24">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c r="X2291" s="393"/>
    </row>
    <row r="2292" spans="1:24">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c r="X2292" s="393"/>
    </row>
    <row r="2293" spans="1:24">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c r="X2293" s="393"/>
    </row>
    <row r="2294" spans="1:24">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c r="X2294" s="393"/>
    </row>
    <row r="2295" spans="1:24">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c r="X2295" s="393"/>
    </row>
    <row r="2296" spans="1:24">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c r="X2296" s="393"/>
    </row>
    <row r="2297" spans="1:24">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c r="X2297" s="393"/>
    </row>
    <row r="2298" spans="1:24">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c r="X2298" s="393"/>
    </row>
    <row r="2299" spans="1:24">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c r="X2299" s="393"/>
    </row>
    <row r="2300" spans="1:24">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c r="X2300" s="393"/>
    </row>
    <row r="2301" spans="1:24">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c r="X2301" s="393"/>
    </row>
    <row r="2302" spans="1:24">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c r="X2302" s="393"/>
    </row>
    <row r="2303" spans="1:24">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c r="X2303" s="393"/>
    </row>
    <row r="2304" spans="1:24">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c r="X2304" s="393"/>
    </row>
    <row r="2305" spans="1:24">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c r="X2305" s="393"/>
    </row>
    <row r="2306" spans="1:24">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c r="X2306" s="393"/>
    </row>
    <row r="2307" spans="1:24">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c r="X2307" s="393"/>
    </row>
    <row r="2308" spans="1:24">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c r="X2308" s="393"/>
    </row>
    <row r="2309" spans="1:24">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c r="X2309" s="393"/>
    </row>
    <row r="2310" spans="1:24">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c r="X2310" s="393"/>
    </row>
    <row r="2311" spans="1:24">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c r="X2311" s="393"/>
    </row>
    <row r="2312" spans="1:24">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c r="X2312" s="393"/>
    </row>
    <row r="2313" spans="1:24">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c r="X2313" s="393"/>
    </row>
    <row r="2314" spans="1:24">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c r="X2314" s="393"/>
    </row>
    <row r="2315" spans="1:24">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c r="X2315" s="393"/>
    </row>
    <row r="2316" spans="1:24">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c r="X2316" s="393"/>
    </row>
    <row r="2317" spans="1:24">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c r="X2317" s="393"/>
    </row>
    <row r="2318" spans="1:24">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c r="X2318" s="393"/>
    </row>
    <row r="2319" spans="1:24">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c r="X2319" s="393"/>
    </row>
    <row r="2320" spans="1:24">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c r="X2320" s="393"/>
    </row>
    <row r="2321" spans="1:24">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c r="X2321" s="393"/>
    </row>
    <row r="2322" spans="1:24">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c r="X2322" s="393"/>
    </row>
    <row r="2323" spans="1:24">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c r="X2323" s="393"/>
    </row>
    <row r="2324" spans="1:24">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c r="X2324" s="393"/>
    </row>
    <row r="2325" spans="1:24">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c r="X2325" s="393"/>
    </row>
    <row r="2326" spans="1:24">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c r="X2326" s="393"/>
    </row>
    <row r="2327" spans="1:24">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c r="X2327" s="393"/>
    </row>
    <row r="2328" spans="1:24">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c r="X2328" s="393"/>
    </row>
    <row r="2329" spans="1:24">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c r="X2329" s="393"/>
    </row>
    <row r="2330" spans="1:24">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c r="X2330" s="393"/>
    </row>
    <row r="2331" spans="1:24">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c r="X2331" s="393"/>
    </row>
    <row r="2332" spans="1:24">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c r="X2332" s="393"/>
    </row>
    <row r="2333" spans="1:24">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c r="X2333" s="393"/>
    </row>
    <row r="2334" spans="1:24">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c r="X2334" s="393"/>
    </row>
    <row r="2335" spans="1:24">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c r="X2335" s="393"/>
    </row>
    <row r="2336" spans="1:24">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c r="X2336" s="393"/>
    </row>
    <row r="2337" spans="1:24">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c r="X2337" s="393"/>
    </row>
    <row r="2338" spans="1:24">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c r="X2338" s="393"/>
    </row>
    <row r="2339" spans="1:24">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c r="X2339" s="393"/>
    </row>
    <row r="2340" spans="1:24">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c r="X2340" s="393"/>
    </row>
    <row r="2341" spans="1:24">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c r="X2341" s="393"/>
    </row>
    <row r="2342" spans="1:24">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c r="X2342" s="393"/>
    </row>
    <row r="2343" spans="1:24">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c r="X2343" s="393"/>
    </row>
    <row r="2344" spans="1:24">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c r="X2344" s="393"/>
    </row>
    <row r="2345" spans="1:24">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c r="X2345" s="393"/>
    </row>
    <row r="2346" spans="1:24">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c r="X2346" s="393"/>
    </row>
    <row r="2347" spans="1:24">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c r="X2347" s="393"/>
    </row>
    <row r="2348" spans="1:24">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c r="X2348" s="393"/>
    </row>
    <row r="2349" spans="1:24">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c r="X2349" s="393"/>
    </row>
    <row r="2350" spans="1:24">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c r="X2350" s="393"/>
    </row>
    <row r="2351" spans="1:24">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c r="X2351" s="393"/>
    </row>
    <row r="2352" spans="1:24">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c r="X2352" s="393"/>
    </row>
    <row r="2353" spans="1:24">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c r="X2353" s="393"/>
    </row>
    <row r="2354" spans="1:24">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c r="X2354" s="393"/>
    </row>
    <row r="2355" spans="1:24">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c r="X2355" s="393"/>
    </row>
    <row r="2356" spans="1:24">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c r="X2356" s="393"/>
    </row>
    <row r="2357" spans="1:24">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c r="X2357" s="393"/>
    </row>
    <row r="2358" spans="1:24">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c r="X2358" s="393"/>
    </row>
    <row r="2359" spans="1:24">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c r="X2359" s="393"/>
    </row>
    <row r="2360" spans="1:24">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c r="X2360" s="393"/>
    </row>
    <row r="2361" spans="1:24">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c r="X2361" s="393"/>
    </row>
    <row r="2362" spans="1:24">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c r="X2362" s="393"/>
    </row>
    <row r="2363" spans="1:24">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c r="X2363" s="393"/>
    </row>
    <row r="2364" spans="1:24">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c r="X2364" s="393"/>
    </row>
    <row r="2365" spans="1:24">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c r="X2365" s="393"/>
    </row>
    <row r="2366" spans="1:24">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c r="X2366" s="393"/>
    </row>
    <row r="2367" spans="1:24">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c r="X2367" s="393"/>
    </row>
    <row r="2368" spans="1:24">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c r="X2368" s="393"/>
    </row>
    <row r="2369" spans="1:24">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c r="X2369" s="393"/>
    </row>
    <row r="2370" spans="1:24">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c r="X2370" s="393"/>
    </row>
    <row r="2371" spans="1:24">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c r="X2371" s="393"/>
    </row>
    <row r="2372" spans="1:24">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c r="X2372" s="393"/>
    </row>
    <row r="2373" spans="1:24">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c r="X2373" s="393"/>
    </row>
    <row r="2374" spans="1:24">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c r="X2374" s="393"/>
    </row>
    <row r="2375" spans="1:24">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c r="X2375" s="393"/>
    </row>
    <row r="2376" spans="1:24">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c r="X2376" s="393"/>
    </row>
    <row r="2377" spans="1:24">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c r="X2377" s="393"/>
    </row>
    <row r="2378" spans="1:24">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c r="X2378" s="393"/>
    </row>
    <row r="2379" spans="1:24">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c r="X2379" s="393"/>
    </row>
    <row r="2380" spans="1:24">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c r="X2380" s="393"/>
    </row>
    <row r="2381" spans="1:24">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c r="X2381" s="393"/>
    </row>
    <row r="2382" spans="1:24">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c r="X2382" s="393"/>
    </row>
    <row r="2383" spans="1:24">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c r="X2383" s="393"/>
    </row>
    <row r="2384" spans="1:24">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c r="X2384" s="393"/>
    </row>
    <row r="2385" spans="1:24">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c r="X2385" s="393"/>
    </row>
    <row r="2386" spans="1:24">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c r="X2386" s="393"/>
    </row>
    <row r="2387" spans="1:24">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c r="X2387" s="393"/>
    </row>
    <row r="2388" spans="1:24">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c r="X2388" s="393"/>
    </row>
    <row r="2389" spans="1:24">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c r="X2389" s="393"/>
    </row>
    <row r="2390" spans="1:24">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c r="X2390" s="393"/>
    </row>
    <row r="2391" spans="1:24">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c r="X2391" s="393"/>
    </row>
    <row r="2392" spans="1:24">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c r="X2392" s="393"/>
    </row>
    <row r="2393" spans="1:24">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c r="X2393" s="393"/>
    </row>
    <row r="2394" spans="1:24">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c r="X2394" s="393"/>
    </row>
    <row r="2395" spans="1:24">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c r="X2395" s="393"/>
    </row>
    <row r="2396" spans="1:24">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c r="X2396" s="393"/>
    </row>
    <row r="2397" spans="1:24">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c r="X2397" s="393"/>
    </row>
    <row r="2398" spans="1:24">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c r="X2398" s="393"/>
    </row>
    <row r="2399" spans="1:24">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c r="X2399" s="393"/>
    </row>
    <row r="2400" spans="1:24">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c r="X2400" s="393"/>
    </row>
    <row r="2401" spans="1:24">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c r="X2401" s="393"/>
    </row>
    <row r="2402" spans="1:24">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c r="X2402" s="393"/>
    </row>
    <row r="2403" spans="1:24">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c r="X2403" s="393"/>
    </row>
    <row r="2404" spans="1:24">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c r="X2404" s="393"/>
    </row>
    <row r="2405" spans="1:24">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c r="X2405" s="393"/>
    </row>
    <row r="2406" spans="1:24">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c r="X2406" s="393"/>
    </row>
    <row r="2407" spans="1:24">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c r="X2407" s="393"/>
    </row>
    <row r="2408" spans="1:24">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c r="X2408" s="393"/>
    </row>
    <row r="2409" spans="1:24">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c r="X2409" s="393"/>
    </row>
    <row r="2410" spans="1:24">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c r="X2410" s="393"/>
    </row>
    <row r="2411" spans="1:24">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c r="X2411" s="393"/>
    </row>
    <row r="2412" spans="1:24">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c r="X2412" s="393"/>
    </row>
    <row r="2413" spans="1:24">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c r="X2413" s="393"/>
    </row>
    <row r="2414" spans="1:24">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c r="X2414" s="393"/>
    </row>
    <row r="2415" spans="1:24">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c r="X2415" s="393"/>
    </row>
    <row r="2416" spans="1:24">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c r="X2416" s="393"/>
    </row>
    <row r="2417" spans="1:24">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c r="X2417" s="393"/>
    </row>
    <row r="2418" spans="1:24">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c r="X2418" s="393"/>
    </row>
    <row r="2419" spans="1:24">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c r="X2419" s="393"/>
    </row>
    <row r="2420" spans="1:24">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c r="X2420" s="393"/>
    </row>
    <row r="2421" spans="1:24">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c r="X2421" s="393"/>
    </row>
    <row r="2422" spans="1:24">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c r="X2422" s="393"/>
    </row>
    <row r="2423" spans="1:24">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c r="X2423" s="393"/>
    </row>
    <row r="2424" spans="1:24">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c r="X2424" s="393"/>
    </row>
    <row r="2425" spans="1:24">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c r="X2425" s="393"/>
    </row>
    <row r="2426" spans="1:24">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c r="X2426" s="393"/>
    </row>
    <row r="2427" spans="1:24">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c r="X2427" s="393"/>
    </row>
    <row r="2428" spans="1:24">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c r="X2428" s="393"/>
    </row>
    <row r="2429" spans="1:24">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c r="X2429" s="393"/>
    </row>
    <row r="2430" spans="1:24">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c r="X2430" s="393"/>
    </row>
    <row r="2431" spans="1:24">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c r="X2431" s="393"/>
    </row>
    <row r="2432" spans="1:24">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c r="X2432" s="393"/>
    </row>
    <row r="2433" spans="1:24">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c r="X2433" s="393"/>
    </row>
    <row r="2434" spans="1:24">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c r="X2434" s="393"/>
    </row>
    <row r="2435" spans="1:24">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c r="X2435" s="393"/>
    </row>
    <row r="2436" spans="1:24">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c r="X2436" s="393"/>
    </row>
    <row r="2437" spans="1:24">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c r="X2437" s="393"/>
    </row>
    <row r="2438" spans="1:24">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c r="X2438" s="393"/>
    </row>
    <row r="2439" spans="1:24">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c r="X2439" s="393"/>
    </row>
    <row r="2440" spans="1:24">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c r="X2440" s="393"/>
    </row>
    <row r="2441" spans="1:24">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c r="X2441" s="393"/>
    </row>
    <row r="2442" spans="1:24">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c r="X2442" s="393"/>
    </row>
    <row r="2443" spans="1:24">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c r="X2443" s="393"/>
    </row>
    <row r="2444" spans="1:24">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c r="X2444" s="393"/>
    </row>
    <row r="2445" spans="1:24">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c r="X2445" s="393"/>
    </row>
    <row r="2446" spans="1:24">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c r="X2446" s="393"/>
    </row>
    <row r="2447" spans="1:24">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c r="X2447" s="393"/>
    </row>
    <row r="2448" spans="1:24">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c r="X2448" s="393"/>
    </row>
    <row r="2449" spans="1:24">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c r="X2449" s="393"/>
    </row>
    <row r="2450" spans="1:24">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c r="X2450" s="393"/>
    </row>
    <row r="2451" spans="1:24">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c r="X2451" s="393"/>
    </row>
    <row r="2452" spans="1:24">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c r="X2452" s="393"/>
    </row>
    <row r="2453" spans="1:24">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c r="X2453" s="393"/>
    </row>
    <row r="2454" spans="1:24">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c r="X2454" s="393"/>
    </row>
    <row r="2455" spans="1:24">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c r="X2455" s="393"/>
    </row>
    <row r="2456" spans="1:24">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c r="X2456" s="393"/>
    </row>
    <row r="2457" spans="1:24">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c r="X2457" s="393"/>
    </row>
    <row r="2458" spans="1:24">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c r="X2458" s="393"/>
    </row>
    <row r="2459" spans="1:24">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c r="X2459" s="393"/>
    </row>
    <row r="2460" spans="1:24">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c r="X2460" s="393"/>
    </row>
    <row r="2461" spans="1:24">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c r="X2461" s="393"/>
    </row>
    <row r="2462" spans="1:24">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c r="X2462" s="393"/>
    </row>
    <row r="2463" spans="1:24">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c r="X2463" s="393"/>
    </row>
    <row r="2464" spans="1:24">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c r="X2464" s="393"/>
    </row>
    <row r="2465" spans="1:24">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c r="X2465" s="393"/>
    </row>
    <row r="2466" spans="1:24">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c r="X2466" s="393"/>
    </row>
    <row r="2467" spans="1:24">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c r="X2467" s="393"/>
    </row>
    <row r="2468" spans="1:24">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c r="X2468" s="393"/>
    </row>
    <row r="2469" spans="1:24">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c r="X2469" s="393"/>
    </row>
    <row r="2470" spans="1:24">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c r="X2470" s="393"/>
    </row>
    <row r="2471" spans="1:24">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c r="X2471" s="393"/>
    </row>
    <row r="2472" spans="1:24">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c r="X2472" s="393"/>
    </row>
    <row r="2473" spans="1:24">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c r="X2473" s="393"/>
    </row>
    <row r="2474" spans="1:24">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c r="X2474" s="393"/>
    </row>
    <row r="2475" spans="1:24">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c r="X2475" s="393"/>
    </row>
    <row r="2476" spans="1:24">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c r="X2476" s="393"/>
    </row>
    <row r="2477" spans="1:24">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c r="X2477" s="393"/>
    </row>
    <row r="2478" spans="1:24">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c r="X2478" s="393"/>
    </row>
    <row r="2479" spans="1:24">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c r="X2479" s="393"/>
    </row>
    <row r="2480" spans="1:24">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c r="X2480" s="393"/>
    </row>
    <row r="2481" spans="1:24">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c r="X2481" s="393"/>
    </row>
    <row r="2482" spans="1:24">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c r="X2482" s="393"/>
    </row>
    <row r="2483" spans="1:24">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c r="X2483" s="393"/>
    </row>
    <row r="2484" spans="1:24">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c r="X2484" s="393"/>
    </row>
    <row r="2485" spans="1:24">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c r="X2485" s="393"/>
    </row>
    <row r="2486" spans="1:24">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c r="X2486" s="393"/>
    </row>
    <row r="2487" spans="1:24">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c r="X2487" s="393"/>
    </row>
    <row r="2488" spans="1:24">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c r="X2488" s="393"/>
    </row>
    <row r="2489" spans="1:24">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c r="X2489" s="393"/>
    </row>
    <row r="2490" spans="1:24">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c r="X2490" s="393"/>
    </row>
    <row r="2491" spans="1:24">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c r="X2491" s="393"/>
    </row>
    <row r="2492" spans="1:24">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c r="X2492" s="393"/>
    </row>
    <row r="2493" spans="1:24">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c r="X2493" s="393"/>
    </row>
    <row r="2494" spans="1:24">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c r="X2494" s="393"/>
    </row>
    <row r="2495" spans="1:24">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c r="X2495" s="393"/>
    </row>
    <row r="2496" spans="1:24">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c r="X2496" s="393"/>
    </row>
    <row r="2497" spans="1:24">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c r="X2497" s="393"/>
    </row>
    <row r="2498" spans="1:24">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c r="X2498" s="393"/>
    </row>
    <row r="2499" spans="1:24">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c r="X2499" s="393"/>
    </row>
    <row r="2500" spans="1:24">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c r="X2500" s="393"/>
    </row>
    <row r="2501" spans="1:24">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c r="X2501" s="393"/>
    </row>
    <row r="2502" spans="1:24">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c r="X2502" s="393"/>
    </row>
    <row r="2503" spans="1:24">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c r="X2503" s="393"/>
    </row>
    <row r="2504" spans="1:24">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c r="X2504" s="393"/>
    </row>
    <row r="2505" spans="1:24">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c r="X2505" s="393"/>
    </row>
    <row r="2506" spans="1:24">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c r="X2506" s="393"/>
    </row>
    <row r="2507" spans="1:24">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c r="X2507" s="393"/>
    </row>
    <row r="2508" spans="1:24">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c r="X2508" s="393"/>
    </row>
    <row r="2509" spans="1:24">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c r="X2509" s="393"/>
    </row>
    <row r="2510" spans="1:24">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c r="X2510" s="393"/>
    </row>
    <row r="2511" spans="1:24">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c r="X2511" s="393"/>
    </row>
    <row r="2512" spans="1:24">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c r="X2512" s="393"/>
    </row>
    <row r="2513" spans="1:24">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c r="X2513" s="393"/>
    </row>
    <row r="2514" spans="1:24">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c r="X2514" s="393"/>
    </row>
    <row r="2515" spans="1:24">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c r="X2515" s="393"/>
    </row>
    <row r="2516" spans="1:24">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c r="X2516" s="393"/>
    </row>
    <row r="2517" spans="1:24">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c r="X2517" s="393"/>
    </row>
    <row r="2518" spans="1:24">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c r="X2518" s="393"/>
    </row>
    <row r="2519" spans="1:24">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c r="X2519" s="393"/>
    </row>
    <row r="2520" spans="1:24">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c r="X2520" s="393"/>
    </row>
    <row r="2521" spans="1:24">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c r="X2521" s="393"/>
    </row>
    <row r="2522" spans="1:24">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c r="X2522" s="393"/>
    </row>
    <row r="2523" spans="1:24">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c r="X2523" s="393"/>
    </row>
    <row r="2524" spans="1:24">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c r="X2524" s="393"/>
    </row>
    <row r="2525" spans="1:24">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c r="X2525" s="393"/>
    </row>
    <row r="2526" spans="1:24">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c r="X2526" s="393"/>
    </row>
    <row r="2527" spans="1:24">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c r="X2527" s="393"/>
    </row>
    <row r="2528" spans="1:24">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c r="X2528" s="393"/>
    </row>
    <row r="2529" spans="1:24">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c r="X2529" s="393"/>
    </row>
    <row r="2530" spans="1:24">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c r="X2530" s="393"/>
    </row>
    <row r="2531" spans="1:24">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c r="X2531" s="393"/>
    </row>
    <row r="2532" spans="1:24">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c r="X2532" s="393"/>
    </row>
    <row r="2533" spans="1:24">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c r="X2533" s="393"/>
    </row>
    <row r="2534" spans="1:24">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c r="X2534" s="393"/>
    </row>
    <row r="2535" spans="1:24">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c r="X2535" s="393"/>
    </row>
    <row r="2536" spans="1:24">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c r="X2536" s="393"/>
    </row>
    <row r="2537" spans="1:24">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c r="X2537" s="393"/>
    </row>
    <row r="2538" spans="1:24">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c r="X2538" s="393"/>
    </row>
    <row r="2539" spans="1:24">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c r="X2539" s="393"/>
    </row>
    <row r="2540" spans="1:24">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c r="X2540" s="393"/>
    </row>
    <row r="2541" spans="1:24">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c r="X2541" s="393"/>
    </row>
    <row r="2542" spans="1:24">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c r="X2542" s="393"/>
    </row>
    <row r="2543" spans="1:24">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c r="X2543" s="393"/>
    </row>
    <row r="2544" spans="1:24">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c r="X2544" s="393"/>
    </row>
    <row r="2545" spans="1:24">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c r="X2545" s="393"/>
    </row>
    <row r="2546" spans="1:24">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c r="X2546" s="393"/>
    </row>
    <row r="2547" spans="1:24">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c r="X2547" s="393"/>
    </row>
    <row r="2548" spans="1:24">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c r="X2548" s="393"/>
    </row>
    <row r="2549" spans="1:24">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c r="X2549" s="393"/>
    </row>
    <row r="2550" spans="1:24">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c r="X2550" s="393"/>
    </row>
    <row r="2551" spans="1:24">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c r="X2551" s="393"/>
    </row>
    <row r="2552" spans="1:24">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c r="X2552" s="393"/>
    </row>
    <row r="2553" spans="1:24">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c r="X2553" s="393"/>
    </row>
    <row r="2554" spans="1:24">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c r="X2554" s="393"/>
    </row>
    <row r="2555" spans="1:24">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c r="X2555" s="393"/>
    </row>
    <row r="2556" spans="1:24">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c r="X2556" s="393"/>
    </row>
    <row r="2557" spans="1:24">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c r="X2557" s="393"/>
    </row>
    <row r="2558" spans="1:24">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c r="X2558" s="393"/>
    </row>
    <row r="2559" spans="1:24">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c r="X2559" s="393"/>
    </row>
    <row r="2560" spans="1:24">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c r="X2560" s="393"/>
    </row>
    <row r="2561" spans="1:24">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c r="X2561" s="393"/>
    </row>
    <row r="2562" spans="1:24">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c r="X2562" s="393"/>
    </row>
    <row r="2563" spans="1:24">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c r="X2563" s="393"/>
    </row>
    <row r="2564" spans="1:24">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c r="X2564" s="393"/>
    </row>
    <row r="2565" spans="1:24">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c r="X2565" s="393"/>
    </row>
    <row r="2566" spans="1:24">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c r="X2566" s="393"/>
    </row>
    <row r="2567" spans="1:24">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c r="X2567" s="393"/>
    </row>
    <row r="2568" spans="1:24">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c r="X2568" s="393"/>
    </row>
    <row r="2569" spans="1:24">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c r="X2569" s="393"/>
    </row>
    <row r="2570" spans="1:24">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c r="X2570" s="393"/>
    </row>
    <row r="2571" spans="1:24">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c r="X2571" s="393"/>
    </row>
    <row r="2572" spans="1:24">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c r="X2572" s="393"/>
    </row>
    <row r="2573" spans="1:24">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c r="X2573" s="393"/>
    </row>
    <row r="2574" spans="1:24">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c r="X2574" s="393"/>
    </row>
    <row r="2575" spans="1:24">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c r="X2575" s="393"/>
    </row>
    <row r="2576" spans="1:24">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c r="X2576" s="393"/>
    </row>
    <row r="2577" spans="1:24">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c r="X2577" s="393"/>
    </row>
    <row r="2578" spans="1:24">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c r="X2578" s="393"/>
    </row>
    <row r="2579" spans="1:24">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c r="X2579" s="393"/>
    </row>
    <row r="2580" spans="1:24">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c r="X2580" s="393"/>
    </row>
    <row r="2581" spans="1:24">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c r="X2581" s="393"/>
    </row>
    <row r="2582" spans="1:24">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c r="X2582" s="393"/>
    </row>
    <row r="2583" spans="1:24">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c r="X2583" s="393"/>
    </row>
    <row r="2584" spans="1:24">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c r="X2584" s="393"/>
    </row>
    <row r="2585" spans="1:24">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c r="X2585" s="393"/>
    </row>
    <row r="2586" spans="1:24">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c r="X2586" s="393"/>
    </row>
    <row r="2587" spans="1:24">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c r="X2587" s="393"/>
    </row>
    <row r="2588" spans="1:24">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c r="X2588" s="393"/>
    </row>
    <row r="2589" spans="1:24">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c r="X2589" s="393"/>
    </row>
    <row r="2590" spans="1:24">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c r="X2590" s="393"/>
    </row>
    <row r="2591" spans="1:24">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c r="X2591" s="393"/>
    </row>
    <row r="2592" spans="1:24">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c r="X2592" s="393"/>
    </row>
    <row r="2593" spans="1:24">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c r="X2593" s="393"/>
    </row>
    <row r="2594" spans="1:24">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c r="X2594" s="393"/>
    </row>
    <row r="2595" spans="1:24">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c r="X2595" s="393"/>
    </row>
    <row r="2596" spans="1:24">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c r="X2596" s="393"/>
    </row>
    <row r="2597" spans="1:24">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c r="X2597" s="393"/>
    </row>
    <row r="2598" spans="1:24">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c r="X2598" s="393"/>
    </row>
    <row r="2599" spans="1:24">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c r="X2599" s="393"/>
    </row>
    <row r="2600" spans="1:24">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c r="X2600" s="393"/>
    </row>
    <row r="2601" spans="1:24">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c r="X2601" s="393"/>
    </row>
    <row r="2602" spans="1:24">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c r="X2602" s="393"/>
    </row>
    <row r="2603" spans="1:24">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c r="X2603" s="393"/>
    </row>
    <row r="2604" spans="1:24">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c r="X2604" s="393"/>
    </row>
    <row r="2605" spans="1:24">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c r="X2605" s="393"/>
    </row>
    <row r="2606" spans="1:24">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c r="X2606" s="393"/>
    </row>
    <row r="2607" spans="1:24">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c r="X2607" s="393"/>
    </row>
    <row r="2608" spans="1:24">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c r="X2608" s="393"/>
    </row>
    <row r="2609" spans="1:24">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c r="X2609" s="393"/>
    </row>
    <row r="2610" spans="1:24">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c r="X2610" s="393"/>
    </row>
    <row r="2611" spans="1:24">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c r="X2611" s="393"/>
    </row>
    <row r="2612" spans="1:24">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c r="X2612" s="393"/>
    </row>
    <row r="2613" spans="1:24">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c r="X2613" s="393"/>
    </row>
    <row r="2614" spans="1:24">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c r="X2614" s="393"/>
    </row>
    <row r="2615" spans="1:24">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c r="X2615" s="393"/>
    </row>
    <row r="2616" spans="1:24">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c r="X2616" s="393"/>
    </row>
    <row r="2617" spans="1:24">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c r="X2617" s="393"/>
    </row>
    <row r="2618" spans="1:24">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c r="X2618" s="393"/>
    </row>
    <row r="2619" spans="1:24">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c r="X2619" s="393"/>
    </row>
    <row r="2620" spans="1:24">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c r="X2620" s="393"/>
    </row>
    <row r="2621" spans="1:24">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c r="X2621" s="393"/>
    </row>
    <row r="2622" spans="1:24">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c r="X2622" s="393"/>
    </row>
    <row r="2623" spans="1:24">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c r="X2623" s="393"/>
    </row>
    <row r="2624" spans="1:24">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c r="X2624" s="393"/>
    </row>
    <row r="2625" spans="1:24">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c r="X2625" s="393"/>
    </row>
    <row r="2626" spans="1:24">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c r="X2626" s="393"/>
    </row>
    <row r="2627" spans="1:24">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c r="X2627" s="393"/>
    </row>
    <row r="2628" spans="1:24">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c r="X2628" s="393"/>
    </row>
    <row r="2629" spans="1:24">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c r="X2629" s="393"/>
    </row>
    <row r="2630" spans="1:24">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c r="X2630" s="393"/>
    </row>
    <row r="2631" spans="1:24">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c r="X2631" s="393"/>
    </row>
    <row r="2632" spans="1:24">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c r="X2632" s="393"/>
    </row>
    <row r="2633" spans="1:24">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c r="X2633" s="393"/>
    </row>
    <row r="2634" spans="1:24">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c r="X2634" s="393"/>
    </row>
    <row r="2635" spans="1:24">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c r="X2635" s="393"/>
    </row>
    <row r="2636" spans="1:24">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c r="X2636" s="393"/>
    </row>
    <row r="2637" spans="1:24">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c r="X2637" s="393"/>
    </row>
    <row r="2638" spans="1:24">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c r="X2638" s="393"/>
    </row>
    <row r="2639" spans="1:24">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c r="X2639" s="393"/>
    </row>
    <row r="2640" spans="1:24">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c r="X2640" s="393"/>
    </row>
    <row r="2641" spans="1:24">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c r="X2641" s="393"/>
    </row>
    <row r="2642" spans="1:24">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c r="X2642" s="393"/>
    </row>
    <row r="2643" spans="1:24">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c r="X2643" s="393"/>
    </row>
    <row r="2644" spans="1:24">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c r="X2644" s="393"/>
    </row>
    <row r="2645" spans="1:24">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c r="X2645" s="393"/>
    </row>
    <row r="2646" spans="1:24">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c r="X2646" s="393"/>
    </row>
    <row r="2647" spans="1:24">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c r="X2647" s="393"/>
    </row>
    <row r="2648" spans="1:24">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c r="X2648" s="393"/>
    </row>
    <row r="2649" spans="1:24">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c r="X2649" s="393"/>
    </row>
    <row r="2650" spans="1:24">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c r="X2650" s="393"/>
    </row>
    <row r="2651" spans="1:24">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c r="X2651" s="393"/>
    </row>
    <row r="2652" spans="1:24">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c r="X2652" s="393"/>
    </row>
    <row r="2653" spans="1:24">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c r="X2653" s="393"/>
    </row>
    <row r="2654" spans="1:24">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c r="X2654" s="393"/>
    </row>
    <row r="2655" spans="1:24">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c r="X2655" s="393"/>
    </row>
    <row r="2656" spans="1:24">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c r="X2656" s="393"/>
    </row>
    <row r="2657" spans="1:24">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c r="X2657" s="393"/>
    </row>
    <row r="2658" spans="1:24">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c r="X2658" s="393"/>
    </row>
    <row r="2659" spans="1:24">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c r="X2659" s="393"/>
    </row>
    <row r="2660" spans="1:24">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c r="X2660" s="393"/>
    </row>
    <row r="2661" spans="1:24">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c r="X2661" s="393"/>
    </row>
    <row r="2662" spans="1:24">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c r="X2662" s="393"/>
    </row>
    <row r="2663" spans="1:24">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c r="X2663" s="393"/>
    </row>
    <row r="2664" spans="1:24">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c r="X2664" s="393"/>
    </row>
    <row r="2665" spans="1:24">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c r="X2665" s="393"/>
    </row>
    <row r="2666" spans="1:24">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c r="X2666" s="393"/>
    </row>
    <row r="2667" spans="1:24">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c r="X2667" s="393"/>
    </row>
    <row r="2668" spans="1:24">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c r="X2668" s="393"/>
    </row>
    <row r="2669" spans="1:24">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c r="X2669" s="393"/>
    </row>
    <row r="2670" spans="1:24">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c r="X2670" s="393"/>
    </row>
    <row r="2671" spans="1:24">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c r="X2671" s="393"/>
    </row>
    <row r="2672" spans="1:24">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c r="X2672" s="393"/>
    </row>
    <row r="2673" spans="1:24">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c r="X2673" s="393"/>
    </row>
    <row r="2674" spans="1:24">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c r="X2674" s="393"/>
    </row>
    <row r="2675" spans="1:24">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c r="X2675" s="393"/>
    </row>
    <row r="2676" spans="1:24">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c r="X2676" s="393"/>
    </row>
    <row r="2677" spans="1:24">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c r="X2677" s="393"/>
    </row>
    <row r="2678" spans="1:24">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c r="X2678" s="393"/>
    </row>
    <row r="2679" spans="1:24">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c r="X2679" s="393"/>
    </row>
    <row r="2680" spans="1:24">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c r="X2680" s="393"/>
    </row>
    <row r="2681" spans="1:24">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c r="X2681" s="393"/>
    </row>
    <row r="2682" spans="1:24">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c r="X2682" s="393"/>
    </row>
    <row r="2683" spans="1:24">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c r="X2683" s="393"/>
    </row>
    <row r="2684" spans="1:24">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c r="X2684" s="393"/>
    </row>
    <row r="2685" spans="1:24">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c r="X2685" s="393"/>
    </row>
    <row r="2686" spans="1:24">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c r="X2686" s="393"/>
    </row>
    <row r="2687" spans="1:24">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c r="X2687" s="393"/>
    </row>
    <row r="2688" spans="1:24">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c r="X2688" s="393"/>
    </row>
    <row r="2689" spans="1:24">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c r="X2689" s="393"/>
    </row>
    <row r="2690" spans="1:24">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c r="X2690" s="393"/>
    </row>
    <row r="2691" spans="1:24">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c r="X2691" s="393"/>
    </row>
    <row r="2692" spans="1:24">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c r="X2692" s="393"/>
    </row>
    <row r="2693" spans="1:24">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c r="X2693" s="393"/>
    </row>
    <row r="2694" spans="1:24">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c r="X2694" s="393"/>
    </row>
    <row r="2695" spans="1:24">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c r="X2695" s="393"/>
    </row>
    <row r="2696" spans="1:24">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c r="X2696" s="393"/>
    </row>
    <row r="2697" spans="1:24">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c r="X2697" s="393"/>
    </row>
    <row r="2698" spans="1:24">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c r="X2698" s="393"/>
    </row>
    <row r="2699" spans="1:24">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c r="X2699" s="393"/>
    </row>
    <row r="2700" spans="1:24">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c r="X2700" s="393"/>
    </row>
    <row r="2701" spans="1:24">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c r="X2701" s="393"/>
    </row>
    <row r="2702" spans="1:24">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c r="X2702" s="393"/>
    </row>
    <row r="2703" spans="1:24">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c r="X2703" s="393"/>
    </row>
    <row r="2704" spans="1:24">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c r="X2704" s="393"/>
    </row>
    <row r="2705" spans="1:24">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c r="X2705" s="393"/>
    </row>
    <row r="2706" spans="1:24">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c r="X2706" s="393"/>
    </row>
    <row r="2707" spans="1:24">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c r="X2707" s="393"/>
    </row>
    <row r="2708" spans="1:24">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c r="X2708" s="393"/>
    </row>
    <row r="2709" spans="1:24">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c r="X2709" s="393"/>
    </row>
    <row r="2710" spans="1:24">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c r="X2710" s="393"/>
    </row>
    <row r="2711" spans="1:24">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c r="X2711" s="393"/>
    </row>
    <row r="2712" spans="1:24">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c r="X2712" s="393"/>
    </row>
    <row r="2713" spans="1:24">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c r="X2713" s="393"/>
    </row>
    <row r="2714" spans="1:24">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c r="X2714" s="393"/>
    </row>
    <row r="2715" spans="1:24">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c r="X2715" s="393"/>
    </row>
    <row r="2716" spans="1:24">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c r="X2716" s="393"/>
    </row>
    <row r="2717" spans="1:24">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c r="X2717" s="393"/>
    </row>
    <row r="2718" spans="1:24">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c r="X2718" s="393"/>
    </row>
    <row r="2719" spans="1:24">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c r="X2719" s="393"/>
    </row>
    <row r="2720" spans="1:24">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c r="X2720" s="393"/>
    </row>
    <row r="2721" spans="1:24">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c r="X2721" s="393"/>
    </row>
    <row r="2722" spans="1:24">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c r="X2722" s="393"/>
    </row>
    <row r="2723" spans="1:24">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c r="X2723" s="393"/>
    </row>
    <row r="2724" spans="1:24">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c r="X2724" s="393"/>
    </row>
    <row r="2725" spans="1:24">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c r="X2725" s="393"/>
    </row>
    <row r="2726" spans="1:24">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c r="X2726" s="393"/>
    </row>
    <row r="2727" spans="1:24">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c r="X2727" s="393"/>
    </row>
    <row r="2728" spans="1:24">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c r="X2728" s="393"/>
    </row>
    <row r="2729" spans="1:24">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c r="X2729" s="393"/>
    </row>
    <row r="2730" spans="1:24">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c r="X2730" s="393"/>
    </row>
    <row r="2731" spans="1:24">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c r="X2731" s="393"/>
    </row>
    <row r="2732" spans="1:24">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c r="X2732" s="393"/>
    </row>
    <row r="2733" spans="1:24">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c r="X2733" s="393"/>
    </row>
    <row r="2734" spans="1:24">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c r="X2734" s="393"/>
    </row>
    <row r="2735" spans="1:24">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c r="X2735" s="393"/>
    </row>
    <row r="2736" spans="1:24">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c r="X2736" s="393"/>
    </row>
    <row r="2737" spans="1:24">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c r="X2737" s="393"/>
    </row>
    <row r="2738" spans="1:24">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c r="X2738" s="393"/>
    </row>
    <row r="2739" spans="1:24">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c r="X2739" s="393"/>
    </row>
    <row r="2740" spans="1:24">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c r="X2740" s="393"/>
    </row>
    <row r="2741" spans="1:24">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c r="X2741" s="393"/>
    </row>
    <row r="2742" spans="1:24">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c r="X2742" s="393"/>
    </row>
    <row r="2743" spans="1:24">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c r="X2743" s="393"/>
    </row>
    <row r="2744" spans="1:24">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c r="X2744" s="393"/>
    </row>
    <row r="2745" spans="1:24">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c r="X2745" s="393"/>
    </row>
    <row r="2746" spans="1:24">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c r="X2746" s="393"/>
    </row>
    <row r="2747" spans="1:24">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c r="X2747" s="393"/>
    </row>
    <row r="2748" spans="1:24">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c r="X2748" s="393"/>
    </row>
    <row r="2749" spans="1:24">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c r="X2749" s="393"/>
    </row>
    <row r="2750" spans="1:24">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c r="X2750" s="393"/>
    </row>
    <row r="2751" spans="1:24">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c r="X2751" s="393"/>
    </row>
    <row r="2752" spans="1:24">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c r="X2752" s="393"/>
    </row>
    <row r="2753" spans="1:24">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c r="X2753" s="393"/>
    </row>
    <row r="2754" spans="1:24">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c r="X2754" s="393"/>
    </row>
    <row r="2755" spans="1:24">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c r="X2755" s="393"/>
    </row>
    <row r="2756" spans="1:24">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c r="X2756" s="393"/>
    </row>
    <row r="2757" spans="1:24">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c r="X2757" s="393"/>
    </row>
    <row r="2758" spans="1:24">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c r="X2758" s="393"/>
    </row>
    <row r="2759" spans="1:24">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c r="X2759" s="393"/>
    </row>
    <row r="2760" spans="1:24">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c r="X2760" s="393"/>
    </row>
    <row r="2761" spans="1:24">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c r="X2761" s="393"/>
    </row>
    <row r="2762" spans="1:24">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c r="X2762" s="393"/>
    </row>
    <row r="2763" spans="1:24">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c r="X2763" s="393"/>
    </row>
    <row r="2764" spans="1:24">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c r="X2764" s="393"/>
    </row>
    <row r="2765" spans="1:24">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c r="X2765" s="393"/>
    </row>
    <row r="2766" spans="1:24">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c r="X2766" s="393"/>
    </row>
    <row r="2767" spans="1:24">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c r="X2767" s="393"/>
    </row>
    <row r="2768" spans="1:24">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c r="X2768" s="393"/>
    </row>
    <row r="2769" spans="1:24">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c r="X2769" s="393"/>
    </row>
    <row r="2770" spans="1:24">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c r="X2770" s="393"/>
    </row>
    <row r="2771" spans="1:24">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c r="X2771" s="393"/>
    </row>
    <row r="2772" spans="1:24">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c r="X2772" s="393"/>
    </row>
    <row r="2773" spans="1:24">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c r="X2773" s="393"/>
    </row>
    <row r="2774" spans="1:24">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c r="X2774" s="393"/>
    </row>
    <row r="2775" spans="1:24">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c r="X2775" s="393"/>
    </row>
    <row r="2776" spans="1:24">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c r="X2776" s="393"/>
    </row>
    <row r="2777" spans="1:24">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c r="X2777" s="393"/>
    </row>
    <row r="2778" spans="1:24">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c r="X2778" s="393"/>
    </row>
    <row r="2779" spans="1:24">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c r="X2779" s="393"/>
    </row>
    <row r="2780" spans="1:24">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c r="X2780" s="393"/>
    </row>
    <row r="2781" spans="1:24">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c r="X2781" s="393"/>
    </row>
    <row r="2782" spans="1:24">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c r="X2782" s="393"/>
    </row>
    <row r="2783" spans="1:24">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c r="X2783" s="393"/>
    </row>
    <row r="2784" spans="1:24">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c r="X2784" s="393"/>
    </row>
    <row r="2785" spans="1:24">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c r="X2785" s="393"/>
    </row>
    <row r="2786" spans="1:24">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c r="X2786" s="393"/>
    </row>
    <row r="2787" spans="1:24">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c r="X2787" s="393"/>
    </row>
    <row r="2788" spans="1:24">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c r="X2788" s="393"/>
    </row>
    <row r="2789" spans="1:24">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c r="X2789" s="393"/>
    </row>
    <row r="2790" spans="1:24">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c r="X2790" s="393"/>
    </row>
    <row r="2791" spans="1:24">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c r="X2791" s="393"/>
    </row>
    <row r="2792" spans="1:24">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c r="X2792" s="393"/>
    </row>
    <row r="2793" spans="1:24">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c r="X2793" s="393"/>
    </row>
    <row r="2794" spans="1:24">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c r="X2794" s="393"/>
    </row>
    <row r="2795" spans="1:24">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c r="X2795" s="393"/>
    </row>
    <row r="2796" spans="1:24">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c r="X2796" s="393"/>
    </row>
    <row r="2797" spans="1:24">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c r="X2797" s="393"/>
    </row>
    <row r="2798" spans="1:24">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c r="X2798" s="393"/>
    </row>
    <row r="2799" spans="1:24">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c r="X2799" s="393"/>
    </row>
    <row r="2800" spans="1:24">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c r="X2800" s="393"/>
    </row>
    <row r="2801" spans="1:24">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c r="X2801" s="393"/>
    </row>
    <row r="2802" spans="1:24">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c r="X2802" s="393"/>
    </row>
    <row r="2803" spans="1:24">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c r="X2803" s="393"/>
    </row>
    <row r="2804" spans="1:24">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c r="X2804" s="393"/>
    </row>
    <row r="2805" spans="1:24">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c r="X2805" s="393"/>
    </row>
    <row r="2806" spans="1:24">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c r="X2806" s="393"/>
    </row>
    <row r="2807" spans="1:24">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c r="X2807" s="393"/>
    </row>
    <row r="2808" spans="1:24">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c r="X2808" s="393"/>
    </row>
    <row r="2809" spans="1:24">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c r="X2809" s="393"/>
    </row>
    <row r="2810" spans="1:24">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c r="X2810" s="393"/>
    </row>
    <row r="2811" spans="1:24">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c r="X2811" s="393"/>
    </row>
    <row r="2812" spans="1:24">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c r="X2812" s="393"/>
    </row>
    <row r="2813" spans="1:24">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c r="X2813" s="393"/>
    </row>
    <row r="2814" spans="1:24">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c r="X2814" s="393"/>
    </row>
    <row r="2815" spans="1:24">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c r="X2815" s="393"/>
    </row>
    <row r="2816" spans="1:24">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c r="X2816" s="393"/>
    </row>
    <row r="2817" spans="1:24">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c r="X2817" s="393"/>
    </row>
    <row r="2818" spans="1:24">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c r="X2818" s="393"/>
    </row>
    <row r="2819" spans="1:24">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c r="X2819" s="393"/>
    </row>
    <row r="2820" spans="1:24">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c r="X2820" s="393"/>
    </row>
    <row r="2821" spans="1:24">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c r="X2821" s="393"/>
    </row>
    <row r="2822" spans="1:24">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c r="X2822" s="393"/>
    </row>
    <row r="2823" spans="1:24">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c r="X2823" s="393"/>
    </row>
    <row r="2824" spans="1:24">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c r="X2824" s="393"/>
    </row>
    <row r="2825" spans="1:24">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c r="X2825" s="393"/>
    </row>
    <row r="2826" spans="1:24">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c r="X2826" s="393"/>
    </row>
    <row r="2827" spans="1:24">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c r="X2827" s="393"/>
    </row>
    <row r="2828" spans="1:24">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c r="X2828" s="393"/>
    </row>
    <row r="2829" spans="1:24">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c r="X2829" s="393"/>
    </row>
    <row r="2830" spans="1:24">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c r="X2830" s="393"/>
    </row>
    <row r="2831" spans="1:24">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c r="X2831" s="393"/>
    </row>
    <row r="2832" spans="1:24">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c r="X2832" s="393"/>
    </row>
    <row r="2833" spans="1:24">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c r="X2833" s="393"/>
    </row>
    <row r="2834" spans="1:24">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c r="X2834" s="393"/>
    </row>
    <row r="2835" spans="1:24">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c r="X2835" s="393"/>
    </row>
    <row r="2836" spans="1:24">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c r="X2836" s="393"/>
    </row>
    <row r="2837" spans="1:24">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c r="X2837" s="393"/>
    </row>
    <row r="2838" spans="1:24">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c r="X2838" s="393"/>
    </row>
    <row r="2839" spans="1:24">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c r="X2839" s="393"/>
    </row>
    <row r="2840" spans="1:24">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c r="X2840" s="393"/>
    </row>
    <row r="2841" spans="1:24">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c r="X2841" s="393"/>
    </row>
    <row r="2842" spans="1:24">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c r="X2842" s="393"/>
    </row>
    <row r="2843" spans="1:24">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c r="X2843" s="393"/>
    </row>
    <row r="2844" spans="1:24">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c r="X2844" s="393"/>
    </row>
    <row r="2845" spans="1:24">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c r="X2845" s="393"/>
    </row>
    <row r="2846" spans="1:24">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c r="X2846" s="393"/>
    </row>
    <row r="2847" spans="1:24">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c r="X2847" s="393"/>
    </row>
    <row r="2848" spans="1:24">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c r="X2848" s="393"/>
    </row>
    <row r="2849" spans="1:24">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c r="X2849" s="393"/>
    </row>
    <row r="2850" spans="1:24">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c r="X2850" s="393"/>
    </row>
    <row r="2851" spans="1:24">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c r="X2851" s="393"/>
    </row>
    <row r="2852" spans="1:24">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c r="X2852" s="393"/>
    </row>
    <row r="2853" spans="1:24">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c r="X2853" s="393"/>
    </row>
    <row r="2854" spans="1:24">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c r="X2854" s="393"/>
    </row>
    <row r="2855" spans="1:24">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c r="X2855" s="393"/>
    </row>
    <row r="2856" spans="1:24">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c r="X2856" s="393"/>
    </row>
    <row r="2857" spans="1:24">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c r="X2857" s="393"/>
    </row>
    <row r="2858" spans="1:24">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c r="X2858" s="393"/>
    </row>
    <row r="2859" spans="1:24">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c r="X2859" s="393"/>
    </row>
    <row r="2860" spans="1:24">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c r="X2860" s="393"/>
    </row>
    <row r="2861" spans="1:24">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c r="X2861" s="393"/>
    </row>
    <row r="2862" spans="1:24">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c r="X2862" s="393"/>
    </row>
    <row r="2863" spans="1:24">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c r="X2863" s="393"/>
    </row>
    <row r="2864" spans="1:24">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c r="X2864" s="393"/>
    </row>
    <row r="2865" spans="1:24">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c r="X2865" s="393"/>
    </row>
    <row r="2866" spans="1:24">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c r="X2866" s="393"/>
    </row>
    <row r="2867" spans="1:24">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c r="X2867" s="393"/>
    </row>
    <row r="2868" spans="1:24">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c r="X2868" s="393"/>
    </row>
    <row r="2869" spans="1:24">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c r="X2869" s="393"/>
    </row>
    <row r="2870" spans="1:24">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c r="X2870" s="393"/>
    </row>
    <row r="2871" spans="1:24">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c r="X2871" s="393"/>
    </row>
    <row r="2872" spans="1:24">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c r="X2872" s="393"/>
    </row>
    <row r="2873" spans="1:24">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c r="X2873" s="393"/>
    </row>
    <row r="2874" spans="1:24">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c r="X2874" s="393"/>
    </row>
    <row r="2875" spans="1:24">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c r="X2875" s="393"/>
    </row>
    <row r="2876" spans="1:24">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c r="X2876" s="393"/>
    </row>
    <row r="2877" spans="1:24">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c r="X2877" s="393"/>
    </row>
    <row r="2878" spans="1:24">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c r="X2878" s="393"/>
    </row>
    <row r="2879" spans="1:24">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c r="X2879" s="393"/>
    </row>
    <row r="2880" spans="1:24">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c r="X2880" s="393"/>
    </row>
    <row r="2881" spans="1:24">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c r="X2881" s="393"/>
    </row>
    <row r="2882" spans="1:24">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c r="X2882" s="393"/>
    </row>
    <row r="2883" spans="1:24">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c r="X2883" s="393"/>
    </row>
    <row r="2884" spans="1:24">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c r="X2884" s="393"/>
    </row>
    <row r="2885" spans="1:24">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c r="X2885" s="393"/>
    </row>
    <row r="2886" spans="1:24">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c r="X2886" s="393"/>
    </row>
    <row r="2887" spans="1:24">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c r="X2887" s="393"/>
    </row>
    <row r="2888" spans="1:24">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c r="X2888" s="393"/>
    </row>
    <row r="2889" spans="1:24">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c r="X2889" s="393"/>
    </row>
    <row r="2890" spans="1:24">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c r="X2890" s="393"/>
    </row>
    <row r="2891" spans="1:24">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c r="X2891" s="393"/>
    </row>
    <row r="2892" spans="1:24">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c r="X2892" s="393"/>
    </row>
    <row r="2893" spans="1:24">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c r="X2893" s="393"/>
    </row>
    <row r="2894" spans="1:24">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c r="X2894" s="393"/>
    </row>
    <row r="2895" spans="1:24">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c r="X2895" s="393"/>
    </row>
    <row r="2896" spans="1:24">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c r="X2896" s="393"/>
    </row>
    <row r="2897" spans="1:24">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c r="X2897" s="393"/>
    </row>
    <row r="2898" spans="1:24">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c r="X2898" s="393"/>
    </row>
    <row r="2899" spans="1:24">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c r="X2899" s="393"/>
    </row>
    <row r="2900" spans="1:24">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c r="X2900" s="393"/>
    </row>
    <row r="2901" spans="1:24">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c r="X2901" s="393"/>
    </row>
    <row r="2902" spans="1:24">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c r="X2902" s="393"/>
    </row>
    <row r="2903" spans="1:24">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c r="X2903" s="393"/>
    </row>
    <row r="2904" spans="1:24">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c r="X2904" s="393"/>
    </row>
    <row r="2905" spans="1:24">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c r="X2905" s="393"/>
    </row>
    <row r="2906" spans="1:24">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c r="X2906" s="393"/>
    </row>
    <row r="2907" spans="1:24">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c r="X2907" s="393"/>
    </row>
    <row r="2908" spans="1:24">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c r="X2908" s="393"/>
    </row>
    <row r="2909" spans="1:24">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c r="X2909" s="393"/>
    </row>
    <row r="2910" spans="1:24">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c r="X2910" s="393"/>
    </row>
    <row r="2911" spans="1:24">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c r="X2911" s="393"/>
    </row>
    <row r="2912" spans="1:24">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c r="X2912" s="393"/>
    </row>
    <row r="2913" spans="1:24">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c r="X2913" s="393"/>
    </row>
    <row r="2914" spans="1:24">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c r="X2914" s="393"/>
    </row>
    <row r="2915" spans="1:24">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c r="X2915" s="393"/>
    </row>
    <row r="2916" spans="1:24">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c r="X2916" s="393"/>
    </row>
    <row r="2917" spans="1:24">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c r="X2917" s="393"/>
    </row>
    <row r="2918" spans="1:24">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c r="X2918" s="393"/>
    </row>
    <row r="2919" spans="1:24">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c r="X2919" s="393"/>
    </row>
    <row r="2920" spans="1:24">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c r="X2920" s="393"/>
    </row>
    <row r="2921" spans="1:24">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c r="X2921" s="393"/>
    </row>
    <row r="2922" spans="1:24">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c r="X2922" s="393"/>
    </row>
    <row r="2923" spans="1:24">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c r="X2923" s="393"/>
    </row>
    <row r="2924" spans="1:24">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c r="X2924" s="393"/>
    </row>
    <row r="2925" spans="1:24">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c r="X2925" s="393"/>
    </row>
    <row r="2926" spans="1:24">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c r="X2926" s="393"/>
    </row>
    <row r="2927" spans="1:24">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c r="X2927" s="393"/>
    </row>
    <row r="2928" spans="1:24">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c r="X2928" s="393"/>
    </row>
    <row r="2929" spans="1:24">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c r="X2929" s="393"/>
    </row>
    <row r="2930" spans="1:24">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c r="X2930" s="393"/>
    </row>
    <row r="2931" spans="1:24">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c r="X2931" s="393"/>
    </row>
    <row r="2932" spans="1:24">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c r="X2932" s="393"/>
    </row>
    <row r="2933" spans="1:24">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c r="X2933" s="393"/>
    </row>
    <row r="2934" spans="1:24">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c r="X2934" s="393"/>
    </row>
    <row r="2935" spans="1:24">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c r="X2935" s="393"/>
    </row>
    <row r="2936" spans="1:24">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c r="X2936" s="393"/>
    </row>
    <row r="2937" spans="1:24">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c r="X2937" s="393"/>
    </row>
    <row r="2938" spans="1:24">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c r="X2938" s="393"/>
    </row>
    <row r="2939" spans="1:24">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c r="X2939" s="393"/>
    </row>
    <row r="2940" spans="1:24">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c r="X2940" s="393"/>
    </row>
    <row r="2941" spans="1:24">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c r="X2941" s="393"/>
    </row>
    <row r="2942" spans="1:24">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c r="X2942" s="393"/>
    </row>
    <row r="2943" spans="1:24">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c r="X2943" s="393"/>
    </row>
    <row r="2944" spans="1:24">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c r="X2944" s="393"/>
    </row>
    <row r="2945" spans="1:24">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c r="X2945" s="393"/>
    </row>
    <row r="2946" spans="1:24">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c r="X2946" s="393"/>
    </row>
    <row r="2947" spans="1:24">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c r="X2947" s="393"/>
    </row>
    <row r="2948" spans="1:24">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c r="X2948" s="393"/>
    </row>
    <row r="2949" spans="1:24">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c r="X2949" s="393"/>
    </row>
    <row r="2950" spans="1:24">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c r="X2950" s="393"/>
    </row>
    <row r="2951" spans="1:24">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c r="X2951" s="393"/>
    </row>
    <row r="2952" spans="1:24">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c r="X2952" s="393"/>
    </row>
    <row r="2953" spans="1:24">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c r="X2953" s="393"/>
    </row>
    <row r="2954" spans="1:24">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c r="X2954" s="393"/>
    </row>
    <row r="2955" spans="1:24">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c r="X2955" s="393"/>
    </row>
    <row r="2956" spans="1:24">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c r="X2956" s="393"/>
    </row>
    <row r="2957" spans="1:24">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c r="X2957" s="393"/>
    </row>
    <row r="2958" spans="1:24">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c r="X2958" s="393"/>
    </row>
    <row r="2959" spans="1:24">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c r="X2959" s="393"/>
    </row>
    <row r="2960" spans="1:24">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c r="X2960" s="393"/>
    </row>
    <row r="2961" spans="1:24">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c r="X2961" s="393"/>
    </row>
    <row r="2962" spans="1:24">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c r="X2962" s="393"/>
    </row>
    <row r="2963" spans="1:24">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c r="X2963" s="393"/>
    </row>
    <row r="2964" spans="1:24">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c r="X2964" s="393"/>
    </row>
    <row r="2965" spans="1:24">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c r="X2965" s="393"/>
    </row>
    <row r="2966" spans="1:24">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c r="X2966" s="393"/>
    </row>
    <row r="2967" spans="1:24">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c r="X2967" s="393"/>
    </row>
    <row r="2968" spans="1:24">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c r="X2968" s="393"/>
    </row>
    <row r="2969" spans="1:24">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c r="X2969" s="393"/>
    </row>
    <row r="2970" spans="1:24">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c r="X2970" s="393"/>
    </row>
    <row r="2971" spans="1:24">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c r="X2971" s="393"/>
    </row>
    <row r="2972" spans="1:24">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c r="X2972" s="393"/>
    </row>
    <row r="2973" spans="1:24">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c r="X2973" s="393"/>
    </row>
    <row r="2974" spans="1:24">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c r="X2974" s="393"/>
    </row>
    <row r="2975" spans="1:24">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c r="X2975" s="393"/>
    </row>
    <row r="2976" spans="1:24">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c r="X2976" s="393"/>
    </row>
    <row r="2977" spans="1:24">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c r="X2977" s="393"/>
    </row>
    <row r="2978" spans="1:24">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c r="X2978" s="393"/>
    </row>
    <row r="2979" spans="1:24">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c r="X2979" s="393"/>
    </row>
    <row r="2980" spans="1:24">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c r="X2980" s="393"/>
    </row>
    <row r="2981" spans="1:24">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c r="X2981" s="393"/>
    </row>
    <row r="2982" spans="1:24">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c r="X2982" s="393"/>
    </row>
    <row r="2983" spans="1:24">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c r="X2983" s="393"/>
    </row>
    <row r="2984" spans="1:24">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c r="X2984" s="393"/>
    </row>
    <row r="2985" spans="1:24">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c r="X2985" s="393"/>
    </row>
    <row r="2986" spans="1:24">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c r="X2986" s="393"/>
    </row>
    <row r="2987" spans="1:24">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c r="X2987" s="393"/>
    </row>
    <row r="2988" spans="1:24">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c r="X2988" s="393"/>
    </row>
    <row r="2989" spans="1:24">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c r="X2989" s="393"/>
    </row>
    <row r="2990" spans="1:24">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c r="X2990" s="393"/>
    </row>
    <row r="2991" spans="1:24">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c r="X2991" s="393"/>
    </row>
    <row r="2992" spans="1:24">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c r="X2992" s="393"/>
    </row>
    <row r="2993" spans="1:24">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c r="X2993" s="393"/>
    </row>
    <row r="2994" spans="1:24">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c r="X2994" s="393"/>
    </row>
    <row r="2995" spans="1:24">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c r="X2995" s="393"/>
    </row>
    <row r="2996" spans="1:24">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c r="X2996" s="393"/>
    </row>
    <row r="2997" spans="1:24">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c r="X2997" s="393"/>
    </row>
    <row r="2998" spans="1:24">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c r="X2998" s="393"/>
    </row>
    <row r="2999" spans="1:24">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c r="X2999" s="393"/>
    </row>
    <row r="3000" spans="1:24">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c r="X3000" s="393"/>
    </row>
    <row r="3001" spans="1:24">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c r="X3001" s="393"/>
    </row>
    <row r="3002" spans="1:24">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c r="X3002" s="393"/>
    </row>
    <row r="3003" spans="1:24">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c r="X3003" s="393"/>
    </row>
    <row r="3004" spans="1:24">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c r="X3004" s="393"/>
    </row>
    <row r="3005" spans="1:24">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c r="X3005" s="393"/>
    </row>
    <row r="3006" spans="1:24">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c r="X3006" s="393"/>
    </row>
    <row r="3007" spans="1:24">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c r="X3007" s="393"/>
    </row>
    <row r="3008" spans="1:24">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c r="X3008" s="393"/>
    </row>
    <row r="3009" spans="1:24">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c r="X3009" s="393"/>
    </row>
    <row r="3010" spans="1:24">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c r="X3010" s="393"/>
    </row>
    <row r="3011" spans="1:24">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c r="X3011" s="393"/>
    </row>
    <row r="3012" spans="1:24">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c r="X3012" s="393"/>
    </row>
    <row r="3013" spans="1:24">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c r="X3013" s="393"/>
    </row>
    <row r="3014" spans="1:24">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c r="X3014" s="393"/>
    </row>
    <row r="3015" spans="1:24">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c r="X3015" s="393"/>
    </row>
    <row r="3016" spans="1:24">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c r="X3016" s="393"/>
    </row>
    <row r="3017" spans="1:24">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c r="X3017" s="393"/>
    </row>
    <row r="3018" spans="1:24">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c r="X3018" s="393"/>
    </row>
    <row r="3019" spans="1:24">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c r="X3019" s="393"/>
    </row>
    <row r="3020" spans="1:24">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c r="X3020" s="393"/>
    </row>
    <row r="3021" spans="1:24">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c r="X3021" s="393"/>
    </row>
    <row r="3022" spans="1:24">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c r="X3022" s="393"/>
    </row>
    <row r="3023" spans="1:24">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c r="X3023" s="393"/>
    </row>
    <row r="3024" spans="1:24">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c r="X3024" s="393"/>
    </row>
    <row r="3025" spans="1:24">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c r="X3025" s="393"/>
    </row>
    <row r="3026" spans="1:24">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c r="X3026" s="393"/>
    </row>
    <row r="3027" spans="1:24">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c r="X3027" s="393"/>
    </row>
    <row r="3028" spans="1:24">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c r="X3028" s="393"/>
    </row>
    <row r="3029" spans="1:24">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c r="X3029" s="393"/>
    </row>
    <row r="3030" spans="1:24">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c r="X3030" s="393"/>
    </row>
    <row r="3031" spans="1:24">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c r="X3031" s="393"/>
    </row>
    <row r="3032" spans="1:24">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c r="X3032" s="393"/>
    </row>
    <row r="3033" spans="1:24">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c r="X3033" s="393"/>
    </row>
    <row r="3034" spans="1:24">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c r="X3034" s="393"/>
    </row>
    <row r="3035" spans="1:24">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c r="X3035" s="393"/>
    </row>
    <row r="3036" spans="1:24">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c r="X3036" s="393"/>
    </row>
    <row r="3037" spans="1:24">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c r="X3037" s="393"/>
    </row>
    <row r="3038" spans="1:24">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c r="X3038" s="393"/>
    </row>
    <row r="3039" spans="1:24">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c r="X3039" s="393"/>
    </row>
    <row r="3040" spans="1:24">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c r="X3040" s="393"/>
    </row>
    <row r="3041" spans="1:24">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c r="X3041" s="393"/>
    </row>
    <row r="3042" spans="1:24">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c r="X3042" s="393"/>
    </row>
    <row r="3043" spans="1:24">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c r="X3043" s="393"/>
    </row>
    <row r="3044" spans="1:24">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c r="X3044" s="393"/>
    </row>
    <row r="3045" spans="1:24">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c r="X3045" s="393"/>
    </row>
    <row r="3046" spans="1:24">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c r="X3046" s="393"/>
    </row>
    <row r="3047" spans="1:24">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c r="X3047" s="393"/>
    </row>
    <row r="3048" spans="1:24">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c r="X3048" s="393"/>
    </row>
    <row r="3049" spans="1:24">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c r="X3049" s="393"/>
    </row>
    <row r="3050" spans="1:24">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c r="X3050" s="393"/>
    </row>
    <row r="3051" spans="1:24">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c r="X3051" s="393"/>
    </row>
    <row r="3052" spans="1:24">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c r="X3052" s="393"/>
    </row>
    <row r="3053" spans="1:24">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c r="X3053" s="393"/>
    </row>
    <row r="3054" spans="1:24">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c r="X3054" s="393"/>
    </row>
    <row r="3055" spans="1:24">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c r="X3055" s="393"/>
    </row>
    <row r="3056" spans="1:24">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c r="X3056" s="393"/>
    </row>
    <row r="3057" spans="1:24">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c r="X3057" s="393"/>
    </row>
    <row r="3058" spans="1:24">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c r="X3058" s="393"/>
    </row>
    <row r="3059" spans="1:24">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c r="X3059" s="393"/>
    </row>
    <row r="3060" spans="1:24">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c r="X3060" s="393"/>
    </row>
    <row r="3061" spans="1:24">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c r="X3061" s="393"/>
    </row>
    <row r="3062" spans="1:24">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c r="X3062" s="393"/>
    </row>
    <row r="3063" spans="1:24">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c r="X3063" s="393"/>
    </row>
    <row r="3064" spans="1:24">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c r="X3064" s="393"/>
    </row>
    <row r="3065" spans="1:24">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c r="X3065" s="393"/>
    </row>
    <row r="3066" spans="1:24">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c r="X3066" s="393"/>
    </row>
    <row r="3067" spans="1:24">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c r="X3067" s="393"/>
    </row>
    <row r="3068" spans="1:24">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c r="X3068" s="393"/>
    </row>
    <row r="3069" spans="1:24">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c r="X3069" s="393"/>
    </row>
    <row r="3070" spans="1:24">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c r="X3070" s="393"/>
    </row>
    <row r="3071" spans="1:24">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c r="X3071" s="393"/>
    </row>
    <row r="3072" spans="1:24">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c r="X3072" s="393"/>
    </row>
    <row r="3073" spans="1:24">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c r="X3073" s="393"/>
    </row>
    <row r="3074" spans="1:24">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c r="X3074" s="393"/>
    </row>
    <row r="3075" spans="1:24">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c r="X3075" s="393"/>
    </row>
    <row r="3076" spans="1:24">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c r="X3076" s="393"/>
    </row>
    <row r="3077" spans="1:24">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c r="X3077" s="393"/>
    </row>
    <row r="3078" spans="1:24">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c r="X3078" s="393"/>
    </row>
    <row r="3079" spans="1:24">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c r="X3079" s="393"/>
    </row>
    <row r="3080" spans="1:24">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c r="X3080" s="393"/>
    </row>
    <row r="3081" spans="1:24">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c r="X3081" s="393"/>
    </row>
    <row r="3082" spans="1:24">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c r="X3082" s="393"/>
    </row>
    <row r="3083" spans="1:24">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c r="X3083" s="393"/>
    </row>
    <row r="3084" spans="1:24">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c r="X3084" s="393"/>
    </row>
    <row r="3085" spans="1:24">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c r="X3085" s="393"/>
    </row>
    <row r="3086" spans="1:24">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c r="X3086" s="393"/>
    </row>
    <row r="3087" spans="1:24">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c r="X3087" s="393"/>
    </row>
    <row r="3088" spans="1:24">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c r="X3088" s="393"/>
    </row>
    <row r="3089" spans="1:24">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c r="X3089" s="393"/>
    </row>
    <row r="3090" spans="1:24">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c r="X3090" s="393"/>
    </row>
    <row r="3091" spans="1:24">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c r="X3091" s="393"/>
    </row>
    <row r="3092" spans="1:24">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c r="X3092" s="393"/>
    </row>
    <row r="3093" spans="1:24">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c r="X3093" s="393"/>
    </row>
    <row r="3094" spans="1:24">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c r="X3094" s="393"/>
    </row>
    <row r="3095" spans="1:24">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c r="X3095" s="393"/>
    </row>
    <row r="3096" spans="1:24">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c r="X3096" s="393"/>
    </row>
    <row r="3097" spans="1:24">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c r="X3097" s="393"/>
    </row>
    <row r="3098" spans="1:24">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c r="X3098" s="393"/>
    </row>
    <row r="3099" spans="1:24">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c r="X3099" s="393"/>
    </row>
    <row r="3100" spans="1:24">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c r="X3100" s="393"/>
    </row>
    <row r="3101" spans="1:24">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c r="X3101" s="393"/>
    </row>
    <row r="3102" spans="1:24">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c r="X3102" s="393"/>
    </row>
    <row r="3103" spans="1:24">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c r="X3103" s="393"/>
    </row>
    <row r="3104" spans="1:24">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c r="X3104" s="393"/>
    </row>
    <row r="3105" spans="1:24">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c r="X3105" s="393"/>
    </row>
    <row r="3106" spans="1:24">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c r="X3106" s="393"/>
    </row>
    <row r="3107" spans="1:24">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c r="X3107" s="393"/>
    </row>
    <row r="3108" spans="1:24">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c r="X3108" s="393"/>
    </row>
    <row r="3109" spans="1:24">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c r="X3109" s="393"/>
    </row>
    <row r="3110" spans="1:24">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c r="X3110" s="393"/>
    </row>
    <row r="3111" spans="1:24">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c r="X3111" s="393"/>
    </row>
    <row r="3112" spans="1:24">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c r="X3112" s="393"/>
    </row>
    <row r="3113" spans="1:24">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c r="X3113" s="393"/>
    </row>
    <row r="3114" spans="1:24">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c r="X3114" s="393"/>
    </row>
    <row r="3115" spans="1:24">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c r="X3115" s="393"/>
    </row>
    <row r="3116" spans="1:24">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c r="X3116" s="393"/>
    </row>
    <row r="3117" spans="1:24">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c r="X3117" s="393"/>
    </row>
    <row r="3118" spans="1:24">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c r="X3118" s="393"/>
    </row>
    <row r="3119" spans="1:24">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c r="X3119" s="393"/>
    </row>
    <row r="3120" spans="1:24">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c r="X3120" s="393"/>
    </row>
    <row r="3121" spans="1:24">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c r="X3121" s="393"/>
    </row>
    <row r="3122" spans="1:24">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c r="X3122" s="393"/>
    </row>
    <row r="3123" spans="1:24">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c r="X3123" s="393"/>
    </row>
    <row r="3124" spans="1:24">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c r="X3124" s="393"/>
    </row>
    <row r="3125" spans="1:24">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c r="X3125" s="393"/>
    </row>
    <row r="3126" spans="1:24">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c r="X3126" s="393"/>
    </row>
    <row r="3127" spans="1:24">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c r="X3127" s="393"/>
    </row>
    <row r="3128" spans="1:24">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c r="X3128" s="393"/>
    </row>
    <row r="3129" spans="1:24">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c r="X3129" s="393"/>
    </row>
    <row r="3130" spans="1:24">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c r="X3130" s="393"/>
    </row>
    <row r="3131" spans="1:24">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c r="X3131" s="393"/>
    </row>
    <row r="3132" spans="1:24">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c r="X3132" s="393"/>
    </row>
    <row r="3133" spans="1:24">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c r="X3133" s="393"/>
    </row>
    <row r="3134" spans="1:24">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c r="X3134" s="393"/>
    </row>
    <row r="3135" spans="1:24">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c r="X3135" s="393"/>
    </row>
    <row r="3136" spans="1:24">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c r="X3136" s="393"/>
    </row>
    <row r="3137" spans="1:24">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c r="X3137" s="393"/>
    </row>
    <row r="3138" spans="1:24">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c r="X3138" s="393"/>
    </row>
    <row r="3139" spans="1:24">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c r="X3139" s="393"/>
    </row>
    <row r="3140" spans="1:24">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c r="X3140" s="393"/>
    </row>
    <row r="3141" spans="1:24">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c r="X3141" s="393"/>
    </row>
    <row r="3142" spans="1:24">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c r="X3142" s="393"/>
    </row>
    <row r="3143" spans="1:24">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c r="X3143" s="393"/>
    </row>
    <row r="3144" spans="1:24">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c r="X3144" s="393"/>
    </row>
    <row r="3145" spans="1:24">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c r="X3145" s="393"/>
    </row>
    <row r="3146" spans="1:24">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c r="X3146" s="393"/>
    </row>
    <row r="3147" spans="1:24">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c r="X3147" s="393"/>
    </row>
    <row r="3148" spans="1:24">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c r="X3148" s="393"/>
    </row>
    <row r="3149" spans="1:24">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c r="X3149" s="393"/>
    </row>
    <row r="3150" spans="1:24">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c r="X3150" s="393"/>
    </row>
    <row r="3151" spans="1:24">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c r="X3151" s="393"/>
    </row>
    <row r="3152" spans="1:24">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c r="X3152" s="393"/>
    </row>
    <row r="3153" spans="1:24">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c r="X3153" s="393"/>
    </row>
    <row r="3154" spans="1:24">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c r="X3154" s="393"/>
    </row>
    <row r="3155" spans="1:24">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c r="X3155" s="393"/>
    </row>
    <row r="3156" spans="1:24">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c r="X3156" s="393"/>
    </row>
    <row r="3157" spans="1:24">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c r="X3157" s="393"/>
    </row>
    <row r="3158" spans="1:24">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c r="X3158" s="393"/>
    </row>
    <row r="3159" spans="1:24">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c r="X3159" s="393"/>
    </row>
    <row r="3160" spans="1:24">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c r="X3160" s="393"/>
    </row>
    <row r="3161" spans="1:24">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c r="X3161" s="393"/>
    </row>
    <row r="3162" spans="1:24">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c r="X3162" s="393"/>
    </row>
    <row r="3163" spans="1:24">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c r="X3163" s="393"/>
    </row>
    <row r="3164" spans="1:24">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c r="X3164" s="393"/>
    </row>
    <row r="3165" spans="1:24">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c r="X3165" s="393"/>
    </row>
    <row r="3166" spans="1:24">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c r="X3166" s="393"/>
    </row>
    <row r="3167" spans="1:24">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c r="X3167" s="393"/>
    </row>
    <row r="3168" spans="1:24">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c r="X3168" s="393"/>
    </row>
    <row r="3169" spans="1:24">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c r="X3169" s="393"/>
    </row>
    <row r="3170" spans="1:24">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c r="X3170" s="393"/>
    </row>
    <row r="3171" spans="1:24">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c r="X3171" s="393"/>
    </row>
    <row r="3172" spans="1:24">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c r="X3172" s="393"/>
    </row>
    <row r="3173" spans="1:24">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c r="X3173" s="393"/>
    </row>
    <row r="3174" spans="1:24">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c r="X3174" s="393"/>
    </row>
    <row r="3175" spans="1:24">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c r="X3175" s="393"/>
    </row>
    <row r="3176" spans="1:24">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c r="X3176" s="393"/>
    </row>
    <row r="3177" spans="1:24">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c r="X3177" s="393"/>
    </row>
    <row r="3178" spans="1:24">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c r="X3178" s="393"/>
    </row>
    <row r="3179" spans="1:24">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c r="X3179" s="393"/>
    </row>
    <row r="3180" spans="1:24">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c r="X3180" s="393"/>
    </row>
    <row r="3181" spans="1:24">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c r="X3181" s="393"/>
    </row>
    <row r="3182" spans="1:24">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c r="X3182" s="393"/>
    </row>
    <row r="3183" spans="1:24">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c r="X3183" s="393"/>
    </row>
    <row r="3184" spans="1:24">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c r="X3184" s="393"/>
    </row>
    <row r="3185" spans="1:24">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c r="X3185" s="393"/>
    </row>
    <row r="3186" spans="1:24">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c r="X3186" s="393"/>
    </row>
    <row r="3187" spans="1:24">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c r="X3187" s="393"/>
    </row>
    <row r="3188" spans="1:24">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c r="X3188" s="393"/>
    </row>
    <row r="3189" spans="1:24">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c r="X3189" s="393"/>
    </row>
    <row r="3190" spans="1:24">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c r="X3190" s="393"/>
    </row>
    <row r="3191" spans="1:24">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c r="X3191" s="393"/>
    </row>
    <row r="3192" spans="1:24">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c r="X3192" s="393"/>
    </row>
    <row r="3193" spans="1:24">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c r="X3193" s="393"/>
    </row>
    <row r="3194" spans="1:24">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c r="X3194" s="393"/>
    </row>
    <row r="3195" spans="1:24">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c r="X3195" s="393"/>
    </row>
    <row r="3196" spans="1:24">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c r="X3196" s="393"/>
    </row>
    <row r="3197" spans="1:24">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c r="X3197" s="393"/>
    </row>
    <row r="3198" spans="1:24">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c r="X3198" s="393"/>
    </row>
    <row r="3199" spans="1:24">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c r="X3199" s="393"/>
    </row>
    <row r="3200" spans="1:24">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c r="X3200" s="393"/>
    </row>
    <row r="3201" spans="1:24">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c r="X3201" s="393"/>
    </row>
    <row r="3202" spans="1:24">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c r="X3202" s="393"/>
    </row>
    <row r="3203" spans="1:24">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c r="X3203" s="393"/>
    </row>
    <row r="3204" spans="1:24">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c r="X3204" s="393"/>
    </row>
    <row r="3205" spans="1:24">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c r="X3205" s="393"/>
    </row>
    <row r="3206" spans="1:24">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c r="X3206" s="393"/>
    </row>
    <row r="3207" spans="1:24">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c r="X3207" s="393"/>
    </row>
    <row r="3208" spans="1:24">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c r="X3208" s="393"/>
    </row>
    <row r="3209" spans="1:24">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c r="X3209" s="393"/>
    </row>
    <row r="3210" spans="1:24">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c r="X3210" s="393"/>
    </row>
    <row r="3211" spans="1:24">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c r="X3211" s="393"/>
    </row>
    <row r="3212" spans="1:24">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c r="X3212" s="393"/>
    </row>
    <row r="3213" spans="1:24">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c r="X3213" s="393"/>
    </row>
    <row r="3214" spans="1:24">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c r="X3214" s="393"/>
    </row>
    <row r="3215" spans="1:24">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c r="X3215" s="393"/>
    </row>
    <row r="3216" spans="1:24">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c r="X3216" s="393"/>
    </row>
    <row r="3217" spans="1:24">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c r="X3217" s="393"/>
    </row>
    <row r="3218" spans="1:24">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c r="X3218" s="393"/>
    </row>
    <row r="3219" spans="1:24">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c r="X3219" s="393"/>
    </row>
    <row r="3220" spans="1:24">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c r="X3220" s="393"/>
    </row>
    <row r="3221" spans="1:24">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c r="X3221" s="393"/>
    </row>
    <row r="3222" spans="1:24">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c r="X3222" s="393"/>
    </row>
    <row r="3223" spans="1:24">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c r="X3223" s="393"/>
    </row>
    <row r="3224" spans="1:24">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c r="X3224" s="393"/>
    </row>
    <row r="3225" spans="1:24">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c r="X3225" s="393"/>
    </row>
    <row r="3226" spans="1:24">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c r="X3226" s="393"/>
    </row>
    <row r="3227" spans="1:24">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c r="X3227" s="393"/>
    </row>
    <row r="3228" spans="1:24">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c r="X3228" s="393"/>
    </row>
    <row r="3229" spans="1:24">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c r="X3229" s="393"/>
    </row>
    <row r="3230" spans="1:24">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c r="X3230" s="393"/>
    </row>
    <row r="3231" spans="1:24">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c r="X3231" s="393"/>
    </row>
    <row r="3232" spans="1:24">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c r="X3232" s="393"/>
    </row>
    <row r="3233" spans="1:24">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c r="X3233" s="393"/>
    </row>
    <row r="3234" spans="1:24">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c r="X3234" s="393"/>
    </row>
    <row r="3235" spans="1:24">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c r="X3235" s="393"/>
    </row>
    <row r="3236" spans="1:24">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c r="X3236" s="393"/>
    </row>
    <row r="3237" spans="1:24">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c r="X3237" s="393"/>
    </row>
    <row r="3238" spans="1:24">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c r="X3238" s="393"/>
    </row>
    <row r="3239" spans="1:24">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c r="X3239" s="393"/>
    </row>
    <row r="3240" spans="1:24">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c r="X3240" s="393"/>
    </row>
    <row r="3241" spans="1:24">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c r="X3241" s="393"/>
    </row>
    <row r="3242" spans="1:24">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c r="X3242" s="393"/>
    </row>
    <row r="3243" spans="1:24">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c r="X3243" s="393"/>
    </row>
    <row r="3244" spans="1:24">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c r="X3244" s="393"/>
    </row>
    <row r="3245" spans="1:24">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c r="X3245" s="393"/>
    </row>
    <row r="3246" spans="1:24">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c r="X3246" s="393"/>
    </row>
    <row r="3247" spans="1:24">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c r="X3247" s="393"/>
    </row>
    <row r="3248" spans="1:24">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c r="X3248" s="393"/>
    </row>
    <row r="3249" spans="1:24">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c r="X3249" s="393"/>
    </row>
    <row r="3250" spans="1:24">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c r="X3250" s="393"/>
    </row>
    <row r="3251" spans="1:24">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c r="X3251" s="393"/>
    </row>
    <row r="3252" spans="1:24">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c r="X3252" s="393"/>
    </row>
    <row r="3253" spans="1:24">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c r="X3253" s="393"/>
    </row>
    <row r="3254" spans="1:24">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c r="X3254" s="393"/>
    </row>
    <row r="3255" spans="1:24">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c r="X3255" s="393"/>
    </row>
    <row r="3256" spans="1:24">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c r="X3256" s="393"/>
    </row>
    <row r="3257" spans="1:24">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c r="X3257" s="393"/>
    </row>
    <row r="3258" spans="1:24">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c r="X3258" s="393"/>
    </row>
    <row r="3259" spans="1:24">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c r="X3259" s="393"/>
    </row>
    <row r="3260" spans="1:24">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c r="X3260" s="393"/>
    </row>
    <row r="3261" spans="1:24">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c r="X3261" s="393"/>
    </row>
    <row r="3262" spans="1:24">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c r="X3262" s="393"/>
    </row>
    <row r="3263" spans="1:24">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c r="X3263" s="393"/>
    </row>
    <row r="3264" spans="1:24">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c r="X3264" s="393"/>
    </row>
    <row r="3265" spans="1:24">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c r="X3265" s="393"/>
    </row>
    <row r="3266" spans="1:24">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c r="X3266" s="393"/>
    </row>
    <row r="3267" spans="1:24">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c r="X3267" s="393"/>
    </row>
    <row r="3268" spans="1:24">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c r="X3268" s="393"/>
    </row>
    <row r="3269" spans="1:24">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c r="X3269" s="393"/>
    </row>
    <row r="3270" spans="1:24">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c r="X3270" s="393"/>
    </row>
    <row r="3271" spans="1:24">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c r="X3271" s="393"/>
    </row>
    <row r="3272" spans="1:24">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c r="X3272" s="393"/>
    </row>
    <row r="3273" spans="1:24">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c r="X3273" s="393"/>
    </row>
    <row r="3274" spans="1:24">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c r="X3274" s="393"/>
    </row>
    <row r="3275" spans="1:24">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c r="X3275" s="393"/>
    </row>
    <row r="3276" spans="1:24">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c r="X3276" s="393"/>
    </row>
    <row r="3277" spans="1:24">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c r="X3277" s="393"/>
    </row>
    <row r="3278" spans="1:24">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c r="X3278" s="393"/>
    </row>
    <row r="3279" spans="1:24">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c r="X3279" s="393"/>
    </row>
    <row r="3280" spans="1:24">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c r="X3280" s="393"/>
    </row>
    <row r="3281" spans="1:24">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c r="X3281" s="393"/>
    </row>
    <row r="3282" spans="1:24">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c r="X3282" s="393"/>
    </row>
    <row r="3283" spans="1:24">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c r="X3283" s="393"/>
    </row>
    <row r="3284" spans="1:24">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c r="X3284" s="393"/>
    </row>
    <row r="3285" spans="1:24">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c r="X3285" s="393"/>
    </row>
    <row r="3286" spans="1:24">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c r="X3286" s="393"/>
    </row>
    <row r="3287" spans="1:24">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c r="X3287" s="393"/>
    </row>
    <row r="3288" spans="1:24">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c r="X3288" s="393"/>
    </row>
    <row r="3289" spans="1:24">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c r="X3289" s="393"/>
    </row>
    <row r="3290" spans="1:24">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c r="X3290" s="393"/>
    </row>
    <row r="3291" spans="1:24">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c r="X3291" s="393"/>
    </row>
    <row r="3292" spans="1:24">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c r="X3292" s="393"/>
    </row>
    <row r="3293" spans="1:24">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c r="X3293" s="393"/>
    </row>
    <row r="3294" spans="1:24">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c r="X3294" s="393"/>
    </row>
    <row r="3295" spans="1:24">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c r="X3295" s="393"/>
    </row>
    <row r="3296" spans="1:24">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c r="X3296" s="393"/>
    </row>
    <row r="3297" spans="1:24">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c r="X3297" s="393"/>
    </row>
    <row r="3298" spans="1:24">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c r="X3298" s="393"/>
    </row>
    <row r="3299" spans="1:24">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c r="X3299" s="393"/>
    </row>
    <row r="3300" spans="1:24">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c r="X3300" s="393"/>
    </row>
    <row r="3301" spans="1:24">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c r="X3301" s="393"/>
    </row>
    <row r="3302" spans="1:24">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c r="X3302" s="393"/>
    </row>
    <row r="3303" spans="1:24">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c r="X3303" s="393"/>
    </row>
    <row r="3304" spans="1:24">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c r="X3304" s="393"/>
    </row>
    <row r="3305" spans="1:24">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c r="X3305"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5"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888" priority="3294" stopIfTrue="1" operator="equal">
      <formula>"NR"</formula>
    </cfRule>
    <cfRule type="cellIs" dxfId="10887" priority="3295" stopIfTrue="1" operator="equal">
      <formula>"U"</formula>
    </cfRule>
    <cfRule type="cellIs" dxfId="10886" priority="3296" stopIfTrue="1" operator="equal">
      <formula>"S"</formula>
    </cfRule>
  </conditionalFormatting>
  <conditionalFormatting sqref="R4">
    <cfRule type="cellIs" dxfId="10885" priority="805" stopIfTrue="1" operator="equal">
      <formula>"NR"</formula>
    </cfRule>
    <cfRule type="cellIs" dxfId="10884" priority="806" stopIfTrue="1" operator="equal">
      <formula>"U"</formula>
    </cfRule>
    <cfRule type="cellIs" dxfId="10883" priority="807" stopIfTrue="1" operator="equal">
      <formula>"S"</formula>
    </cfRule>
  </conditionalFormatting>
  <conditionalFormatting sqref="R29">
    <cfRule type="cellIs" dxfId="10882" priority="802" stopIfTrue="1" operator="equal">
      <formula>"NR"</formula>
    </cfRule>
    <cfRule type="cellIs" dxfId="10881" priority="803" stopIfTrue="1" operator="equal">
      <formula>"U"</formula>
    </cfRule>
    <cfRule type="cellIs" dxfId="10880" priority="804" stopIfTrue="1" operator="equal">
      <formula>"S"</formula>
    </cfRule>
  </conditionalFormatting>
  <conditionalFormatting sqref="R66">
    <cfRule type="cellIs" dxfId="10879" priority="799" stopIfTrue="1" operator="equal">
      <formula>"NR"</formula>
    </cfRule>
    <cfRule type="cellIs" dxfId="10878" priority="800" stopIfTrue="1" operator="equal">
      <formula>"U"</formula>
    </cfRule>
    <cfRule type="cellIs" dxfId="10877" priority="801" stopIfTrue="1" operator="equal">
      <formula>"S"</formula>
    </cfRule>
  </conditionalFormatting>
  <conditionalFormatting sqref="R127">
    <cfRule type="cellIs" dxfId="10876" priority="796" stopIfTrue="1" operator="equal">
      <formula>"NR"</formula>
    </cfRule>
    <cfRule type="cellIs" dxfId="10875" priority="797" stopIfTrue="1" operator="equal">
      <formula>"U"</formula>
    </cfRule>
    <cfRule type="cellIs" dxfId="10874" priority="798" stopIfTrue="1" operator="equal">
      <formula>"S"</formula>
    </cfRule>
  </conditionalFormatting>
  <conditionalFormatting sqref="R235">
    <cfRule type="cellIs" dxfId="10873" priority="793" stopIfTrue="1" operator="equal">
      <formula>"NR"</formula>
    </cfRule>
    <cfRule type="cellIs" dxfId="10872" priority="794" stopIfTrue="1" operator="equal">
      <formula>"U"</formula>
    </cfRule>
    <cfRule type="cellIs" dxfId="10871" priority="795" stopIfTrue="1" operator="equal">
      <formula>"S"</formula>
    </cfRule>
  </conditionalFormatting>
  <conditionalFormatting sqref="R5">
    <cfRule type="expression" dxfId="10870" priority="787" stopIfTrue="1">
      <formula>OR($R5="FI",$R5="Green",$R5="High")</formula>
    </cfRule>
    <cfRule type="expression" dxfId="10869" priority="788" stopIfTrue="1">
      <formula>OR($R5="NI",$R5="Red",$R5="Low")</formula>
    </cfRule>
    <cfRule type="cellIs" dxfId="10868" priority="789" stopIfTrue="1" operator="equal">
      <formula>"PI"</formula>
    </cfRule>
    <cfRule type="expression" dxfId="10867" priority="790" stopIfTrue="1">
      <formula>OR($R5="LI",$R5="Yellow",$R5="Medium")</formula>
    </cfRule>
    <cfRule type="expression" dxfId="10866" priority="791" stopIfTrue="1">
      <formula>OR($R5="NY",$R5="Not Yet")</formula>
    </cfRule>
    <cfRule type="cellIs" dxfId="10865" priority="792" stopIfTrue="1" operator="equal">
      <formula>"Out of Scope"</formula>
    </cfRule>
  </conditionalFormatting>
  <conditionalFormatting sqref="R17">
    <cfRule type="expression" dxfId="10864" priority="781" stopIfTrue="1">
      <formula>OR($R17="FI",$R17="Green",$R17="High")</formula>
    </cfRule>
    <cfRule type="expression" dxfId="10863" priority="782" stopIfTrue="1">
      <formula>OR($R17="NI",$R17="Red",$R17="Low")</formula>
    </cfRule>
    <cfRule type="cellIs" dxfId="10862" priority="783" stopIfTrue="1" operator="equal">
      <formula>"PI"</formula>
    </cfRule>
    <cfRule type="expression" dxfId="10861" priority="784" stopIfTrue="1">
      <formula>OR($R17="LI",$R17="Yellow",$R17="Medium")</formula>
    </cfRule>
    <cfRule type="expression" dxfId="10860" priority="785" stopIfTrue="1">
      <formula>OR($R17="NY",$R17="Not Yet")</formula>
    </cfRule>
    <cfRule type="cellIs" dxfId="10859" priority="786" stopIfTrue="1" operator="equal">
      <formula>"Out of Scope"</formula>
    </cfRule>
  </conditionalFormatting>
  <conditionalFormatting sqref="R30">
    <cfRule type="expression" dxfId="10858" priority="775" stopIfTrue="1">
      <formula>OR($R30="FI",$R30="Green",$R30="High")</formula>
    </cfRule>
    <cfRule type="expression" dxfId="10857" priority="776" stopIfTrue="1">
      <formula>OR($R30="NI",$R30="Red",$R30="Low")</formula>
    </cfRule>
    <cfRule type="cellIs" dxfId="10856" priority="777" stopIfTrue="1" operator="equal">
      <formula>"PI"</formula>
    </cfRule>
    <cfRule type="expression" dxfId="10855" priority="778" stopIfTrue="1">
      <formula>OR($R30="LI",$R30="Yellow",$R30="Medium")</formula>
    </cfRule>
    <cfRule type="expression" dxfId="10854" priority="779" stopIfTrue="1">
      <formula>OR($R30="NY",$R30="Not Yet")</formula>
    </cfRule>
    <cfRule type="cellIs" dxfId="10853" priority="780" stopIfTrue="1" operator="equal">
      <formula>"Out of Scope"</formula>
    </cfRule>
  </conditionalFormatting>
  <conditionalFormatting sqref="R42">
    <cfRule type="expression" dxfId="10852" priority="769" stopIfTrue="1">
      <formula>OR($R42="FI",$R42="Green",$R42="High")</formula>
    </cfRule>
    <cfRule type="expression" dxfId="10851" priority="770" stopIfTrue="1">
      <formula>OR($R42="NI",$R42="Red",$R42="Low")</formula>
    </cfRule>
    <cfRule type="cellIs" dxfId="10850" priority="771" stopIfTrue="1" operator="equal">
      <formula>"PI"</formula>
    </cfRule>
    <cfRule type="expression" dxfId="10849" priority="772" stopIfTrue="1">
      <formula>OR($R42="LI",$R42="Yellow",$R42="Medium")</formula>
    </cfRule>
    <cfRule type="expression" dxfId="10848" priority="773" stopIfTrue="1">
      <formula>OR($R42="NY",$R42="Not Yet")</formula>
    </cfRule>
    <cfRule type="cellIs" dxfId="10847" priority="774" stopIfTrue="1" operator="equal">
      <formula>"Out of Scope"</formula>
    </cfRule>
  </conditionalFormatting>
  <conditionalFormatting sqref="R54">
    <cfRule type="expression" dxfId="10846" priority="763" stopIfTrue="1">
      <formula>OR($R54="FI",$R54="Green",$R54="High")</formula>
    </cfRule>
    <cfRule type="expression" dxfId="10845" priority="764" stopIfTrue="1">
      <formula>OR($R54="NI",$R54="Red",$R54="Low")</formula>
    </cfRule>
    <cfRule type="cellIs" dxfId="10844" priority="765" stopIfTrue="1" operator="equal">
      <formula>"PI"</formula>
    </cfRule>
    <cfRule type="expression" dxfId="10843" priority="766" stopIfTrue="1">
      <formula>OR($R54="LI",$R54="Yellow",$R54="Medium")</formula>
    </cfRule>
    <cfRule type="expression" dxfId="10842" priority="767" stopIfTrue="1">
      <formula>OR($R54="NY",$R54="Not Yet")</formula>
    </cfRule>
    <cfRule type="cellIs" dxfId="10841" priority="768" stopIfTrue="1" operator="equal">
      <formula>"Out of Scope"</formula>
    </cfRule>
  </conditionalFormatting>
  <conditionalFormatting sqref="R67">
    <cfRule type="expression" dxfId="10840" priority="757" stopIfTrue="1">
      <formula>OR($R67="FI",$R67="Green",$R67="High")</formula>
    </cfRule>
    <cfRule type="expression" dxfId="10839" priority="758" stopIfTrue="1">
      <formula>OR($R67="NI",$R67="Red",$R67="Low")</formula>
    </cfRule>
    <cfRule type="cellIs" dxfId="10838" priority="759" stopIfTrue="1" operator="equal">
      <formula>"PI"</formula>
    </cfRule>
    <cfRule type="expression" dxfId="10837" priority="760" stopIfTrue="1">
      <formula>OR($R67="LI",$R67="Yellow",$R67="Medium")</formula>
    </cfRule>
    <cfRule type="expression" dxfId="10836" priority="761" stopIfTrue="1">
      <formula>OR($R67="NY",$R67="Not Yet")</formula>
    </cfRule>
    <cfRule type="cellIs" dxfId="10835" priority="762" stopIfTrue="1" operator="equal">
      <formula>"Out of Scope"</formula>
    </cfRule>
  </conditionalFormatting>
  <conditionalFormatting sqref="R79">
    <cfRule type="expression" dxfId="10834" priority="751" stopIfTrue="1">
      <formula>OR($R79="FI",$R79="Green",$R79="High")</formula>
    </cfRule>
    <cfRule type="expression" dxfId="10833" priority="752" stopIfTrue="1">
      <formula>OR($R79="NI",$R79="Red",$R79="Low")</formula>
    </cfRule>
    <cfRule type="cellIs" dxfId="10832" priority="753" stopIfTrue="1" operator="equal">
      <formula>"PI"</formula>
    </cfRule>
    <cfRule type="expression" dxfId="10831" priority="754" stopIfTrue="1">
      <formula>OR($R79="LI",$R79="Yellow",$R79="Medium")</formula>
    </cfRule>
    <cfRule type="expression" dxfId="10830" priority="755" stopIfTrue="1">
      <formula>OR($R79="NY",$R79="Not Yet")</formula>
    </cfRule>
    <cfRule type="cellIs" dxfId="10829" priority="756" stopIfTrue="1" operator="equal">
      <formula>"Out of Scope"</formula>
    </cfRule>
  </conditionalFormatting>
  <conditionalFormatting sqref="R91">
    <cfRule type="expression" dxfId="10828" priority="745" stopIfTrue="1">
      <formula>OR($R91="FI",$R91="Green",$R91="High")</formula>
    </cfRule>
    <cfRule type="expression" dxfId="10827" priority="746" stopIfTrue="1">
      <formula>OR($R91="NI",$R91="Red",$R91="Low")</formula>
    </cfRule>
    <cfRule type="cellIs" dxfId="10826" priority="747" stopIfTrue="1" operator="equal">
      <formula>"PI"</formula>
    </cfRule>
    <cfRule type="expression" dxfId="10825" priority="748" stopIfTrue="1">
      <formula>OR($R91="LI",$R91="Yellow",$R91="Medium")</formula>
    </cfRule>
    <cfRule type="expression" dxfId="10824" priority="749" stopIfTrue="1">
      <formula>OR($R91="NY",$R91="Not Yet")</formula>
    </cfRule>
    <cfRule type="cellIs" dxfId="10823" priority="750" stopIfTrue="1" operator="equal">
      <formula>"Out of Scope"</formula>
    </cfRule>
  </conditionalFormatting>
  <conditionalFormatting sqref="R103">
    <cfRule type="expression" dxfId="10822" priority="739" stopIfTrue="1">
      <formula>OR($R103="FI",$R103="Green",$R103="High")</formula>
    </cfRule>
    <cfRule type="expression" dxfId="10821" priority="740" stopIfTrue="1">
      <formula>OR($R103="NI",$R103="Red",$R103="Low")</formula>
    </cfRule>
    <cfRule type="cellIs" dxfId="10820" priority="741" stopIfTrue="1" operator="equal">
      <formula>"PI"</formula>
    </cfRule>
    <cfRule type="expression" dxfId="10819" priority="742" stopIfTrue="1">
      <formula>OR($R103="LI",$R103="Yellow",$R103="Medium")</formula>
    </cfRule>
    <cfRule type="expression" dxfId="10818" priority="743" stopIfTrue="1">
      <formula>OR($R103="NY",$R103="Not Yet")</formula>
    </cfRule>
    <cfRule type="cellIs" dxfId="10817" priority="744" stopIfTrue="1" operator="equal">
      <formula>"Out of Scope"</formula>
    </cfRule>
  </conditionalFormatting>
  <conditionalFormatting sqref="R115">
    <cfRule type="expression" dxfId="10816" priority="733" stopIfTrue="1">
      <formula>OR($R115="FI",$R115="Green",$R115="High")</formula>
    </cfRule>
    <cfRule type="expression" dxfId="10815" priority="734" stopIfTrue="1">
      <formula>OR($R115="NI",$R115="Red",$R115="Low")</formula>
    </cfRule>
    <cfRule type="cellIs" dxfId="10814" priority="735" stopIfTrue="1" operator="equal">
      <formula>"PI"</formula>
    </cfRule>
    <cfRule type="expression" dxfId="10813" priority="736" stopIfTrue="1">
      <formula>OR($R115="LI",$R115="Yellow",$R115="Medium")</formula>
    </cfRule>
    <cfRule type="expression" dxfId="10812" priority="737" stopIfTrue="1">
      <formula>OR($R115="NY",$R115="Not Yet")</formula>
    </cfRule>
    <cfRule type="cellIs" dxfId="10811" priority="738" stopIfTrue="1" operator="equal">
      <formula>"Out of Scope"</formula>
    </cfRule>
  </conditionalFormatting>
  <conditionalFormatting sqref="R128">
    <cfRule type="expression" dxfId="10810" priority="727" stopIfTrue="1">
      <formula>OR($R128="FI",$R128="Green",$R128="High")</formula>
    </cfRule>
    <cfRule type="expression" dxfId="10809" priority="728" stopIfTrue="1">
      <formula>OR($R128="NI",$R128="Red",$R128="Low")</formula>
    </cfRule>
    <cfRule type="cellIs" dxfId="10808" priority="729" stopIfTrue="1" operator="equal">
      <formula>"PI"</formula>
    </cfRule>
    <cfRule type="expression" dxfId="10807" priority="730" stopIfTrue="1">
      <formula>OR($R128="LI",$R128="Yellow",$R128="Medium")</formula>
    </cfRule>
    <cfRule type="expression" dxfId="10806" priority="731" stopIfTrue="1">
      <formula>OR($R128="NY",$R128="Not Yet")</formula>
    </cfRule>
    <cfRule type="cellIs" dxfId="10805" priority="732" stopIfTrue="1" operator="equal">
      <formula>"Out of Scope"</formula>
    </cfRule>
  </conditionalFormatting>
  <conditionalFormatting sqref="R139">
    <cfRule type="expression" dxfId="10804" priority="721" stopIfTrue="1">
      <formula>OR($R139="FI",$R139="Green",$R139="High")</formula>
    </cfRule>
    <cfRule type="expression" dxfId="10803" priority="722" stopIfTrue="1">
      <formula>OR($R139="NI",$R139="Red",$R139="Low")</formula>
    </cfRule>
    <cfRule type="cellIs" dxfId="10802" priority="723" stopIfTrue="1" operator="equal">
      <formula>"PI"</formula>
    </cfRule>
    <cfRule type="expression" dxfId="10801" priority="724" stopIfTrue="1">
      <formula>OR($R139="LI",$R139="Yellow",$R139="Medium")</formula>
    </cfRule>
    <cfRule type="expression" dxfId="10800" priority="725" stopIfTrue="1">
      <formula>OR($R139="NY",$R139="Not Yet")</formula>
    </cfRule>
    <cfRule type="cellIs" dxfId="10799" priority="726" stopIfTrue="1" operator="equal">
      <formula>"Out of Scope"</formula>
    </cfRule>
  </conditionalFormatting>
  <conditionalFormatting sqref="R150">
    <cfRule type="expression" dxfId="10798" priority="715" stopIfTrue="1">
      <formula>OR($R150="FI",$R150="Green",$R150="High")</formula>
    </cfRule>
    <cfRule type="expression" dxfId="10797" priority="716" stopIfTrue="1">
      <formula>OR($R150="NI",$R150="Red",$R150="Low")</formula>
    </cfRule>
    <cfRule type="cellIs" dxfId="10796" priority="717" stopIfTrue="1" operator="equal">
      <formula>"PI"</formula>
    </cfRule>
    <cfRule type="expression" dxfId="10795" priority="718" stopIfTrue="1">
      <formula>OR($R150="LI",$R150="Yellow",$R150="Medium")</formula>
    </cfRule>
    <cfRule type="expression" dxfId="10794" priority="719" stopIfTrue="1">
      <formula>OR($R150="NY",$R150="Not Yet")</formula>
    </cfRule>
    <cfRule type="cellIs" dxfId="10793" priority="720" stopIfTrue="1" operator="equal">
      <formula>"Out of Scope"</formula>
    </cfRule>
  </conditionalFormatting>
  <conditionalFormatting sqref="R161">
    <cfRule type="expression" dxfId="10792" priority="709" stopIfTrue="1">
      <formula>OR($R161="FI",$R161="Green",$R161="High")</formula>
    </cfRule>
    <cfRule type="expression" dxfId="10791" priority="710" stopIfTrue="1">
      <formula>OR($R161="NI",$R161="Red",$R161="Low")</formula>
    </cfRule>
    <cfRule type="cellIs" dxfId="10790" priority="711" stopIfTrue="1" operator="equal">
      <formula>"PI"</formula>
    </cfRule>
    <cfRule type="expression" dxfId="10789" priority="712" stopIfTrue="1">
      <formula>OR($R161="LI",$R161="Yellow",$R161="Medium")</formula>
    </cfRule>
    <cfRule type="expression" dxfId="10788" priority="713" stopIfTrue="1">
      <formula>OR($R161="NY",$R161="Not Yet")</formula>
    </cfRule>
    <cfRule type="cellIs" dxfId="10787" priority="714" stopIfTrue="1" operator="equal">
      <formula>"Out of Scope"</formula>
    </cfRule>
  </conditionalFormatting>
  <conditionalFormatting sqref="R172">
    <cfRule type="expression" dxfId="10786" priority="703" stopIfTrue="1">
      <formula>OR($R172="FI",$R172="Green",$R172="High")</formula>
    </cfRule>
    <cfRule type="expression" dxfId="10785" priority="704" stopIfTrue="1">
      <formula>OR($R172="NI",$R172="Red",$R172="Low")</formula>
    </cfRule>
    <cfRule type="cellIs" dxfId="10784" priority="705" stopIfTrue="1" operator="equal">
      <formula>"PI"</formula>
    </cfRule>
    <cfRule type="expression" dxfId="10783" priority="706" stopIfTrue="1">
      <formula>OR($R172="LI",$R172="Yellow",$R172="Medium")</formula>
    </cfRule>
    <cfRule type="expression" dxfId="10782" priority="707" stopIfTrue="1">
      <formula>OR($R172="NY",$R172="Not Yet")</formula>
    </cfRule>
    <cfRule type="cellIs" dxfId="10781" priority="708" stopIfTrue="1" operator="equal">
      <formula>"Out of Scope"</formula>
    </cfRule>
  </conditionalFormatting>
  <conditionalFormatting sqref="R182">
    <cfRule type="expression" dxfId="10780" priority="697" stopIfTrue="1">
      <formula>OR($R182="FI",$R182="Green",$R182="High")</formula>
    </cfRule>
    <cfRule type="expression" dxfId="10779" priority="698" stopIfTrue="1">
      <formula>OR($R182="NI",$R182="Red",$R182="Low")</formula>
    </cfRule>
    <cfRule type="cellIs" dxfId="10778" priority="699" stopIfTrue="1" operator="equal">
      <formula>"PI"</formula>
    </cfRule>
    <cfRule type="expression" dxfId="10777" priority="700" stopIfTrue="1">
      <formula>OR($R182="LI",$R182="Yellow",$R182="Medium")</formula>
    </cfRule>
    <cfRule type="expression" dxfId="10776" priority="701" stopIfTrue="1">
      <formula>OR($R182="NY",$R182="Not Yet")</formula>
    </cfRule>
    <cfRule type="cellIs" dxfId="10775" priority="702" stopIfTrue="1" operator="equal">
      <formula>"Out of Scope"</formula>
    </cfRule>
  </conditionalFormatting>
  <conditionalFormatting sqref="R192">
    <cfRule type="expression" dxfId="10774" priority="691" stopIfTrue="1">
      <formula>OR($R192="FI",$R192="Green",$R192="High")</formula>
    </cfRule>
    <cfRule type="expression" dxfId="10773" priority="692" stopIfTrue="1">
      <formula>OR($R192="NI",$R192="Red",$R192="Low")</formula>
    </cfRule>
    <cfRule type="cellIs" dxfId="10772" priority="693" stopIfTrue="1" operator="equal">
      <formula>"PI"</formula>
    </cfRule>
    <cfRule type="expression" dxfId="10771" priority="694" stopIfTrue="1">
      <formula>OR($R192="LI",$R192="Yellow",$R192="Medium")</formula>
    </cfRule>
    <cfRule type="expression" dxfId="10770" priority="695" stopIfTrue="1">
      <formula>OR($R192="NY",$R192="Not Yet")</formula>
    </cfRule>
    <cfRule type="cellIs" dxfId="10769" priority="696" stopIfTrue="1" operator="equal">
      <formula>"Out of Scope"</formula>
    </cfRule>
  </conditionalFormatting>
  <conditionalFormatting sqref="R204">
    <cfRule type="expression" dxfId="10768" priority="685" stopIfTrue="1">
      <formula>OR($R204="FI",$R204="Green",$R204="High")</formula>
    </cfRule>
    <cfRule type="expression" dxfId="10767" priority="686" stopIfTrue="1">
      <formula>OR($R204="NI",$R204="Red",$R204="Low")</formula>
    </cfRule>
    <cfRule type="cellIs" dxfId="10766" priority="687" stopIfTrue="1" operator="equal">
      <formula>"PI"</formula>
    </cfRule>
    <cfRule type="expression" dxfId="10765" priority="688" stopIfTrue="1">
      <formula>OR($R204="LI",$R204="Yellow",$R204="Medium")</formula>
    </cfRule>
    <cfRule type="expression" dxfId="10764" priority="689" stopIfTrue="1">
      <formula>OR($R204="NY",$R204="Not Yet")</formula>
    </cfRule>
    <cfRule type="cellIs" dxfId="10763" priority="690" stopIfTrue="1" operator="equal">
      <formula>"Out of Scope"</formula>
    </cfRule>
  </conditionalFormatting>
  <conditionalFormatting sqref="R215">
    <cfRule type="expression" dxfId="10762" priority="679" stopIfTrue="1">
      <formula>OR($R215="FI",$R215="Green",$R215="High")</formula>
    </cfRule>
    <cfRule type="expression" dxfId="10761" priority="680" stopIfTrue="1">
      <formula>OR($R215="NI",$R215="Red",$R215="Low")</formula>
    </cfRule>
    <cfRule type="cellIs" dxfId="10760" priority="681" stopIfTrue="1" operator="equal">
      <formula>"PI"</formula>
    </cfRule>
    <cfRule type="expression" dxfId="10759" priority="682" stopIfTrue="1">
      <formula>OR($R215="LI",$R215="Yellow",$R215="Medium")</formula>
    </cfRule>
    <cfRule type="expression" dxfId="10758" priority="683" stopIfTrue="1">
      <formula>OR($R215="NY",$R215="Not Yet")</formula>
    </cfRule>
    <cfRule type="cellIs" dxfId="10757" priority="684" stopIfTrue="1" operator="equal">
      <formula>"Out of Scope"</formula>
    </cfRule>
  </conditionalFormatting>
  <conditionalFormatting sqref="R225">
    <cfRule type="expression" dxfId="10756" priority="673" stopIfTrue="1">
      <formula>OR($R225="FI",$R225="Green",$R225="High")</formula>
    </cfRule>
    <cfRule type="expression" dxfId="10755" priority="674" stopIfTrue="1">
      <formula>OR($R225="NI",$R225="Red",$R225="Low")</formula>
    </cfRule>
    <cfRule type="cellIs" dxfId="10754" priority="675" stopIfTrue="1" operator="equal">
      <formula>"PI"</formula>
    </cfRule>
    <cfRule type="expression" dxfId="10753" priority="676" stopIfTrue="1">
      <formula>OR($R225="LI",$R225="Yellow",$R225="Medium")</formula>
    </cfRule>
    <cfRule type="expression" dxfId="10752" priority="677" stopIfTrue="1">
      <formula>OR($R225="NY",$R225="Not Yet")</formula>
    </cfRule>
    <cfRule type="cellIs" dxfId="10751" priority="678" stopIfTrue="1" operator="equal">
      <formula>"Out of Scope"</formula>
    </cfRule>
  </conditionalFormatting>
  <conditionalFormatting sqref="R236">
    <cfRule type="expression" dxfId="10750" priority="667" stopIfTrue="1">
      <formula>OR($R236="FI",$R236="Green",$R236="High")</formula>
    </cfRule>
    <cfRule type="expression" dxfId="10749" priority="668" stopIfTrue="1">
      <formula>OR($R236="NI",$R236="Red",$R236="Low")</formula>
    </cfRule>
    <cfRule type="cellIs" dxfId="10748" priority="669" stopIfTrue="1" operator="equal">
      <formula>"PI"</formula>
    </cfRule>
    <cfRule type="expression" dxfId="10747" priority="670" stopIfTrue="1">
      <formula>OR($R236="LI",$R236="Yellow",$R236="Medium")</formula>
    </cfRule>
    <cfRule type="expression" dxfId="10746" priority="671" stopIfTrue="1">
      <formula>OR($R236="NY",$R236="Not Yet")</formula>
    </cfRule>
    <cfRule type="cellIs" dxfId="10745" priority="672" stopIfTrue="1" operator="equal">
      <formula>"Out of Scope"</formula>
    </cfRule>
  </conditionalFormatting>
  <conditionalFormatting sqref="R247">
    <cfRule type="expression" dxfId="10744" priority="661" stopIfTrue="1">
      <formula>OR($R247="FI",$R247="Green",$R247="High")</formula>
    </cfRule>
    <cfRule type="expression" dxfId="10743" priority="662" stopIfTrue="1">
      <formula>OR($R247="NI",$R247="Red",$R247="Low")</formula>
    </cfRule>
    <cfRule type="cellIs" dxfId="10742" priority="663" stopIfTrue="1" operator="equal">
      <formula>"PI"</formula>
    </cfRule>
    <cfRule type="expression" dxfId="10741" priority="664" stopIfTrue="1">
      <formula>OR($R247="LI",$R247="Yellow",$R247="Medium")</formula>
    </cfRule>
    <cfRule type="expression" dxfId="10740" priority="665" stopIfTrue="1">
      <formula>OR($R247="NY",$R247="Not Yet")</formula>
    </cfRule>
    <cfRule type="cellIs" dxfId="10739" priority="666" stopIfTrue="1" operator="equal">
      <formula>"Out of Scope"</formula>
    </cfRule>
  </conditionalFormatting>
  <conditionalFormatting sqref="H16:L16">
    <cfRule type="expression" dxfId="10738" priority="655" stopIfTrue="1">
      <formula>OR(H16="FI",H16="Green",H16="High")</formula>
    </cfRule>
    <cfRule type="expression" dxfId="10737" priority="656" stopIfTrue="1">
      <formula>OR(H16="NI",H16="Red",H16="Low")</formula>
    </cfRule>
    <cfRule type="cellIs" dxfId="10736" priority="657" stopIfTrue="1" operator="equal">
      <formula>"PI"</formula>
    </cfRule>
    <cfRule type="expression" dxfId="10735" priority="658" stopIfTrue="1">
      <formula>OR(H16="LI",H16="Yellow",H16="Medium")</formula>
    </cfRule>
    <cfRule type="expression" dxfId="10734" priority="659" stopIfTrue="1">
      <formula>OR(H16="NY",H16="Not Yet")</formula>
    </cfRule>
    <cfRule type="cellIs" dxfId="10733" priority="660" stopIfTrue="1" operator="equal">
      <formula>"Out of Scope"</formula>
    </cfRule>
  </conditionalFormatting>
  <conditionalFormatting sqref="I16">
    <cfRule type="expression" dxfId="10732" priority="649" stopIfTrue="1">
      <formula>OR($R16="FI",$R16="Green",$R16="High")</formula>
    </cfRule>
    <cfRule type="expression" dxfId="10731" priority="650" stopIfTrue="1">
      <formula>OR($R16="NI",$R16="Red",$R16="Low")</formula>
    </cfRule>
    <cfRule type="cellIs" dxfId="10730" priority="651" stopIfTrue="1" operator="equal">
      <formula>"PI"</formula>
    </cfRule>
    <cfRule type="expression" dxfId="10729" priority="652" stopIfTrue="1">
      <formula>OR($R16="LI",$R16="Yellow",$R16="Medium")</formula>
    </cfRule>
    <cfRule type="expression" dxfId="10728" priority="653" stopIfTrue="1">
      <formula>OR($R16="NY",$R16="Not Yet")</formula>
    </cfRule>
    <cfRule type="cellIs" dxfId="10727" priority="654" stopIfTrue="1" operator="equal">
      <formula>"Out of Scope"</formula>
    </cfRule>
  </conditionalFormatting>
  <conditionalFormatting sqref="J16">
    <cfRule type="expression" dxfId="10726" priority="643" stopIfTrue="1">
      <formula>OR($R16="FI",$R16="Green",$R16="High")</formula>
    </cfRule>
    <cfRule type="expression" dxfId="10725" priority="644" stopIfTrue="1">
      <formula>OR($R16="NI",$R16="Red",$R16="Low")</formula>
    </cfRule>
    <cfRule type="cellIs" dxfId="10724" priority="645" stopIfTrue="1" operator="equal">
      <formula>"PI"</formula>
    </cfRule>
    <cfRule type="expression" dxfId="10723" priority="646" stopIfTrue="1">
      <formula>OR($R16="LI",$R16="Yellow",$R16="Medium")</formula>
    </cfRule>
    <cfRule type="expression" dxfId="10722" priority="647" stopIfTrue="1">
      <formula>OR($R16="NY",$R16="Not Yet")</formula>
    </cfRule>
    <cfRule type="cellIs" dxfId="10721" priority="648" stopIfTrue="1" operator="equal">
      <formula>"Out of Scope"</formula>
    </cfRule>
  </conditionalFormatting>
  <conditionalFormatting sqref="K16">
    <cfRule type="expression" dxfId="10720" priority="637" stopIfTrue="1">
      <formula>OR($R16="FI",$R16="Green",$R16="High")</formula>
    </cfRule>
    <cfRule type="expression" dxfId="10719" priority="638" stopIfTrue="1">
      <formula>OR($R16="NI",$R16="Red",$R16="Low")</formula>
    </cfRule>
    <cfRule type="cellIs" dxfId="10718" priority="639" stopIfTrue="1" operator="equal">
      <formula>"PI"</formula>
    </cfRule>
    <cfRule type="expression" dxfId="10717" priority="640" stopIfTrue="1">
      <formula>OR($R16="LI",$R16="Yellow",$R16="Medium")</formula>
    </cfRule>
    <cfRule type="expression" dxfId="10716" priority="641" stopIfTrue="1">
      <formula>OR($R16="NY",$R16="Not Yet")</formula>
    </cfRule>
    <cfRule type="cellIs" dxfId="10715" priority="642" stopIfTrue="1" operator="equal">
      <formula>"Out of Scope"</formula>
    </cfRule>
  </conditionalFormatting>
  <conditionalFormatting sqref="L16">
    <cfRule type="expression" dxfId="10714" priority="631" stopIfTrue="1">
      <formula>OR($R16="FI",$R16="Green",$R16="High")</formula>
    </cfRule>
    <cfRule type="expression" dxfId="10713" priority="632" stopIfTrue="1">
      <formula>OR($R16="NI",$R16="Red",$R16="Low")</formula>
    </cfRule>
    <cfRule type="cellIs" dxfId="10712" priority="633" stopIfTrue="1" operator="equal">
      <formula>"PI"</formula>
    </cfRule>
    <cfRule type="expression" dxfId="10711" priority="634" stopIfTrue="1">
      <formula>OR($R16="LI",$R16="Yellow",$R16="Medium")</formula>
    </cfRule>
    <cfRule type="expression" dxfId="10710" priority="635" stopIfTrue="1">
      <formula>OR($R16="NY",$R16="Not Yet")</formula>
    </cfRule>
    <cfRule type="cellIs" dxfId="10709" priority="636" stopIfTrue="1" operator="equal">
      <formula>"Out of Scope"</formula>
    </cfRule>
  </conditionalFormatting>
  <conditionalFormatting sqref="H28:L28">
    <cfRule type="expression" dxfId="10708" priority="625" stopIfTrue="1">
      <formula>OR(H28="FI",H28="Green",H28="High")</formula>
    </cfRule>
    <cfRule type="expression" dxfId="10707" priority="626" stopIfTrue="1">
      <formula>OR(H28="NI",H28="Red",H28="Low")</formula>
    </cfRule>
    <cfRule type="cellIs" dxfId="10706" priority="627" stopIfTrue="1" operator="equal">
      <formula>"PI"</formula>
    </cfRule>
    <cfRule type="expression" dxfId="10705" priority="628" stopIfTrue="1">
      <formula>OR(H28="LI",H28="Yellow",H28="Medium")</formula>
    </cfRule>
    <cfRule type="expression" dxfId="10704" priority="629" stopIfTrue="1">
      <formula>OR(H28="NY",H28="Not Yet")</formula>
    </cfRule>
    <cfRule type="cellIs" dxfId="10703" priority="630" stopIfTrue="1" operator="equal">
      <formula>"Out of Scope"</formula>
    </cfRule>
  </conditionalFormatting>
  <conditionalFormatting sqref="I28">
    <cfRule type="expression" dxfId="10702" priority="619" stopIfTrue="1">
      <formula>OR($R28="FI",$R28="Green",$R28="High")</formula>
    </cfRule>
    <cfRule type="expression" dxfId="10701" priority="620" stopIfTrue="1">
      <formula>OR($R28="NI",$R28="Red",$R28="Low")</formula>
    </cfRule>
    <cfRule type="cellIs" dxfId="10700" priority="621" stopIfTrue="1" operator="equal">
      <formula>"PI"</formula>
    </cfRule>
    <cfRule type="expression" dxfId="10699" priority="622" stopIfTrue="1">
      <formula>OR($R28="LI",$R28="Yellow",$R28="Medium")</formula>
    </cfRule>
    <cfRule type="expression" dxfId="10698" priority="623" stopIfTrue="1">
      <formula>OR($R28="NY",$R28="Not Yet")</formula>
    </cfRule>
    <cfRule type="cellIs" dxfId="10697" priority="624" stopIfTrue="1" operator="equal">
      <formula>"Out of Scope"</formula>
    </cfRule>
  </conditionalFormatting>
  <conditionalFormatting sqref="J28">
    <cfRule type="expression" dxfId="10696" priority="613" stopIfTrue="1">
      <formula>OR($R28="FI",$R28="Green",$R28="High")</formula>
    </cfRule>
    <cfRule type="expression" dxfId="10695" priority="614" stopIfTrue="1">
      <formula>OR($R28="NI",$R28="Red",$R28="Low")</formula>
    </cfRule>
    <cfRule type="cellIs" dxfId="10694" priority="615" stopIfTrue="1" operator="equal">
      <formula>"PI"</formula>
    </cfRule>
    <cfRule type="expression" dxfId="10693" priority="616" stopIfTrue="1">
      <formula>OR($R28="LI",$R28="Yellow",$R28="Medium")</formula>
    </cfRule>
    <cfRule type="expression" dxfId="10692" priority="617" stopIfTrue="1">
      <formula>OR($R28="NY",$R28="Not Yet")</formula>
    </cfRule>
    <cfRule type="cellIs" dxfId="10691" priority="618" stopIfTrue="1" operator="equal">
      <formula>"Out of Scope"</formula>
    </cfRule>
  </conditionalFormatting>
  <conditionalFormatting sqref="K28">
    <cfRule type="expression" dxfId="10690" priority="607" stopIfTrue="1">
      <formula>OR($R28="FI",$R28="Green",$R28="High")</formula>
    </cfRule>
    <cfRule type="expression" dxfId="10689" priority="608" stopIfTrue="1">
      <formula>OR($R28="NI",$R28="Red",$R28="Low")</formula>
    </cfRule>
    <cfRule type="cellIs" dxfId="10688" priority="609" stopIfTrue="1" operator="equal">
      <formula>"PI"</formula>
    </cfRule>
    <cfRule type="expression" dxfId="10687" priority="610" stopIfTrue="1">
      <formula>OR($R28="LI",$R28="Yellow",$R28="Medium")</formula>
    </cfRule>
    <cfRule type="expression" dxfId="10686" priority="611" stopIfTrue="1">
      <formula>OR($R28="NY",$R28="Not Yet")</formula>
    </cfRule>
    <cfRule type="cellIs" dxfId="10685" priority="612" stopIfTrue="1" operator="equal">
      <formula>"Out of Scope"</formula>
    </cfRule>
  </conditionalFormatting>
  <conditionalFormatting sqref="L28">
    <cfRule type="expression" dxfId="10684" priority="601" stopIfTrue="1">
      <formula>OR($R28="FI",$R28="Green",$R28="High")</formula>
    </cfRule>
    <cfRule type="expression" dxfId="10683" priority="602" stopIfTrue="1">
      <formula>OR($R28="NI",$R28="Red",$R28="Low")</formula>
    </cfRule>
    <cfRule type="cellIs" dxfId="10682" priority="603" stopIfTrue="1" operator="equal">
      <formula>"PI"</formula>
    </cfRule>
    <cfRule type="expression" dxfId="10681" priority="604" stopIfTrue="1">
      <formula>OR($R28="LI",$R28="Yellow",$R28="Medium")</formula>
    </cfRule>
    <cfRule type="expression" dxfId="10680" priority="605" stopIfTrue="1">
      <formula>OR($R28="NY",$R28="Not Yet")</formula>
    </cfRule>
    <cfRule type="cellIs" dxfId="10679" priority="606" stopIfTrue="1" operator="equal">
      <formula>"Out of Scope"</formula>
    </cfRule>
  </conditionalFormatting>
  <conditionalFormatting sqref="H41:L41">
    <cfRule type="expression" dxfId="10678" priority="595" stopIfTrue="1">
      <formula>OR(H41="FI",H41="Green",H41="High")</formula>
    </cfRule>
    <cfRule type="expression" dxfId="10677" priority="596" stopIfTrue="1">
      <formula>OR(H41="NI",H41="Red",H41="Low")</formula>
    </cfRule>
    <cfRule type="cellIs" dxfId="10676" priority="597" stopIfTrue="1" operator="equal">
      <formula>"PI"</formula>
    </cfRule>
    <cfRule type="expression" dxfId="10675" priority="598" stopIfTrue="1">
      <formula>OR(H41="LI",H41="Yellow",H41="Medium")</formula>
    </cfRule>
    <cfRule type="expression" dxfId="10674" priority="599" stopIfTrue="1">
      <formula>OR(H41="NY",H41="Not Yet")</formula>
    </cfRule>
    <cfRule type="cellIs" dxfId="10673" priority="600" stopIfTrue="1" operator="equal">
      <formula>"Out of Scope"</formula>
    </cfRule>
  </conditionalFormatting>
  <conditionalFormatting sqref="I41">
    <cfRule type="expression" dxfId="10672" priority="589" stopIfTrue="1">
      <formula>OR($R41="FI",$R41="Green",$R41="High")</formula>
    </cfRule>
    <cfRule type="expression" dxfId="10671" priority="590" stopIfTrue="1">
      <formula>OR($R41="NI",$R41="Red",$R41="Low")</formula>
    </cfRule>
    <cfRule type="cellIs" dxfId="10670" priority="591" stopIfTrue="1" operator="equal">
      <formula>"PI"</formula>
    </cfRule>
    <cfRule type="expression" dxfId="10669" priority="592" stopIfTrue="1">
      <formula>OR($R41="LI",$R41="Yellow",$R41="Medium")</formula>
    </cfRule>
    <cfRule type="expression" dxfId="10668" priority="593" stopIfTrue="1">
      <formula>OR($R41="NY",$R41="Not Yet")</formula>
    </cfRule>
    <cfRule type="cellIs" dxfId="10667" priority="594" stopIfTrue="1" operator="equal">
      <formula>"Out of Scope"</formula>
    </cfRule>
  </conditionalFormatting>
  <conditionalFormatting sqref="J41">
    <cfRule type="expression" dxfId="10666" priority="583" stopIfTrue="1">
      <formula>OR($R41="FI",$R41="Green",$R41="High")</formula>
    </cfRule>
    <cfRule type="expression" dxfId="10665" priority="584" stopIfTrue="1">
      <formula>OR($R41="NI",$R41="Red",$R41="Low")</formula>
    </cfRule>
    <cfRule type="cellIs" dxfId="10664" priority="585" stopIfTrue="1" operator="equal">
      <formula>"PI"</formula>
    </cfRule>
    <cfRule type="expression" dxfId="10663" priority="586" stopIfTrue="1">
      <formula>OR($R41="LI",$R41="Yellow",$R41="Medium")</formula>
    </cfRule>
    <cfRule type="expression" dxfId="10662" priority="587" stopIfTrue="1">
      <formula>OR($R41="NY",$R41="Not Yet")</formula>
    </cfRule>
    <cfRule type="cellIs" dxfId="10661" priority="588" stopIfTrue="1" operator="equal">
      <formula>"Out of Scope"</formula>
    </cfRule>
  </conditionalFormatting>
  <conditionalFormatting sqref="K41">
    <cfRule type="expression" dxfId="10660" priority="577" stopIfTrue="1">
      <formula>OR($R41="FI",$R41="Green",$R41="High")</formula>
    </cfRule>
    <cfRule type="expression" dxfId="10659" priority="578" stopIfTrue="1">
      <formula>OR($R41="NI",$R41="Red",$R41="Low")</formula>
    </cfRule>
    <cfRule type="cellIs" dxfId="10658" priority="579" stopIfTrue="1" operator="equal">
      <formula>"PI"</formula>
    </cfRule>
    <cfRule type="expression" dxfId="10657" priority="580" stopIfTrue="1">
      <formula>OR($R41="LI",$R41="Yellow",$R41="Medium")</formula>
    </cfRule>
    <cfRule type="expression" dxfId="10656" priority="581" stopIfTrue="1">
      <formula>OR($R41="NY",$R41="Not Yet")</formula>
    </cfRule>
    <cfRule type="cellIs" dxfId="10655" priority="582" stopIfTrue="1" operator="equal">
      <formula>"Out of Scope"</formula>
    </cfRule>
  </conditionalFormatting>
  <conditionalFormatting sqref="L41">
    <cfRule type="expression" dxfId="10654" priority="571" stopIfTrue="1">
      <formula>OR($R41="FI",$R41="Green",$R41="High")</formula>
    </cfRule>
    <cfRule type="expression" dxfId="10653" priority="572" stopIfTrue="1">
      <formula>OR($R41="NI",$R41="Red",$R41="Low")</formula>
    </cfRule>
    <cfRule type="cellIs" dxfId="10652" priority="573" stopIfTrue="1" operator="equal">
      <formula>"PI"</formula>
    </cfRule>
    <cfRule type="expression" dxfId="10651" priority="574" stopIfTrue="1">
      <formula>OR($R41="LI",$R41="Yellow",$R41="Medium")</formula>
    </cfRule>
    <cfRule type="expression" dxfId="10650" priority="575" stopIfTrue="1">
      <formula>OR($R41="NY",$R41="Not Yet")</formula>
    </cfRule>
    <cfRule type="cellIs" dxfId="10649" priority="576" stopIfTrue="1" operator="equal">
      <formula>"Out of Scope"</formula>
    </cfRule>
  </conditionalFormatting>
  <conditionalFormatting sqref="H53:L53">
    <cfRule type="expression" dxfId="10648" priority="565" stopIfTrue="1">
      <formula>OR(H53="FI",H53="Green",H53="High")</formula>
    </cfRule>
    <cfRule type="expression" dxfId="10647" priority="566" stopIfTrue="1">
      <formula>OR(H53="NI",H53="Red",H53="Low")</formula>
    </cfRule>
    <cfRule type="cellIs" dxfId="10646" priority="567" stopIfTrue="1" operator="equal">
      <formula>"PI"</formula>
    </cfRule>
    <cfRule type="expression" dxfId="10645" priority="568" stopIfTrue="1">
      <formula>OR(H53="LI",H53="Yellow",H53="Medium")</formula>
    </cfRule>
    <cfRule type="expression" dxfId="10644" priority="569" stopIfTrue="1">
      <formula>OR(H53="NY",H53="Not Yet")</formula>
    </cfRule>
    <cfRule type="cellIs" dxfId="10643" priority="570" stopIfTrue="1" operator="equal">
      <formula>"Out of Scope"</formula>
    </cfRule>
  </conditionalFormatting>
  <conditionalFormatting sqref="I53">
    <cfRule type="expression" dxfId="10642" priority="559" stopIfTrue="1">
      <formula>OR($R53="FI",$R53="Green",$R53="High")</formula>
    </cfRule>
    <cfRule type="expression" dxfId="10641" priority="560" stopIfTrue="1">
      <formula>OR($R53="NI",$R53="Red",$R53="Low")</formula>
    </cfRule>
    <cfRule type="cellIs" dxfId="10640" priority="561" stopIfTrue="1" operator="equal">
      <formula>"PI"</formula>
    </cfRule>
    <cfRule type="expression" dxfId="10639" priority="562" stopIfTrue="1">
      <formula>OR($R53="LI",$R53="Yellow",$R53="Medium")</formula>
    </cfRule>
    <cfRule type="expression" dxfId="10638" priority="563" stopIfTrue="1">
      <formula>OR($R53="NY",$R53="Not Yet")</formula>
    </cfRule>
    <cfRule type="cellIs" dxfId="10637" priority="564" stopIfTrue="1" operator="equal">
      <formula>"Out of Scope"</formula>
    </cfRule>
  </conditionalFormatting>
  <conditionalFormatting sqref="J53">
    <cfRule type="expression" dxfId="10636" priority="553" stopIfTrue="1">
      <formula>OR($R53="FI",$R53="Green",$R53="High")</formula>
    </cfRule>
    <cfRule type="expression" dxfId="10635" priority="554" stopIfTrue="1">
      <formula>OR($R53="NI",$R53="Red",$R53="Low")</formula>
    </cfRule>
    <cfRule type="cellIs" dxfId="10634" priority="555" stopIfTrue="1" operator="equal">
      <formula>"PI"</formula>
    </cfRule>
    <cfRule type="expression" dxfId="10633" priority="556" stopIfTrue="1">
      <formula>OR($R53="LI",$R53="Yellow",$R53="Medium")</formula>
    </cfRule>
    <cfRule type="expression" dxfId="10632" priority="557" stopIfTrue="1">
      <formula>OR($R53="NY",$R53="Not Yet")</formula>
    </cfRule>
    <cfRule type="cellIs" dxfId="10631" priority="558" stopIfTrue="1" operator="equal">
      <formula>"Out of Scope"</formula>
    </cfRule>
  </conditionalFormatting>
  <conditionalFormatting sqref="K53">
    <cfRule type="expression" dxfId="10630" priority="547" stopIfTrue="1">
      <formula>OR($R53="FI",$R53="Green",$R53="High")</formula>
    </cfRule>
    <cfRule type="expression" dxfId="10629" priority="548" stopIfTrue="1">
      <formula>OR($R53="NI",$R53="Red",$R53="Low")</formula>
    </cfRule>
    <cfRule type="cellIs" dxfId="10628" priority="549" stopIfTrue="1" operator="equal">
      <formula>"PI"</formula>
    </cfRule>
    <cfRule type="expression" dxfId="10627" priority="550" stopIfTrue="1">
      <formula>OR($R53="LI",$R53="Yellow",$R53="Medium")</formula>
    </cfRule>
    <cfRule type="expression" dxfId="10626" priority="551" stopIfTrue="1">
      <formula>OR($R53="NY",$R53="Not Yet")</formula>
    </cfRule>
    <cfRule type="cellIs" dxfId="10625" priority="552" stopIfTrue="1" operator="equal">
      <formula>"Out of Scope"</formula>
    </cfRule>
  </conditionalFormatting>
  <conditionalFormatting sqref="L53">
    <cfRule type="expression" dxfId="10624" priority="541" stopIfTrue="1">
      <formula>OR($R53="FI",$R53="Green",$R53="High")</formula>
    </cfRule>
    <cfRule type="expression" dxfId="10623" priority="542" stopIfTrue="1">
      <formula>OR($R53="NI",$R53="Red",$R53="Low")</formula>
    </cfRule>
    <cfRule type="cellIs" dxfId="10622" priority="543" stopIfTrue="1" operator="equal">
      <formula>"PI"</formula>
    </cfRule>
    <cfRule type="expression" dxfId="10621" priority="544" stopIfTrue="1">
      <formula>OR($R53="LI",$R53="Yellow",$R53="Medium")</formula>
    </cfRule>
    <cfRule type="expression" dxfId="10620" priority="545" stopIfTrue="1">
      <formula>OR($R53="NY",$R53="Not Yet")</formula>
    </cfRule>
    <cfRule type="cellIs" dxfId="10619" priority="546" stopIfTrue="1" operator="equal">
      <formula>"Out of Scope"</formula>
    </cfRule>
  </conditionalFormatting>
  <conditionalFormatting sqref="H65:L65">
    <cfRule type="expression" dxfId="10618" priority="535" stopIfTrue="1">
      <formula>OR(H65="FI",H65="Green",H65="High")</formula>
    </cfRule>
    <cfRule type="expression" dxfId="10617" priority="536" stopIfTrue="1">
      <formula>OR(H65="NI",H65="Red",H65="Low")</formula>
    </cfRule>
    <cfRule type="cellIs" dxfId="10616" priority="537" stopIfTrue="1" operator="equal">
      <formula>"PI"</formula>
    </cfRule>
    <cfRule type="expression" dxfId="10615" priority="538" stopIfTrue="1">
      <formula>OR(H65="LI",H65="Yellow",H65="Medium")</formula>
    </cfRule>
    <cfRule type="expression" dxfId="10614" priority="539" stopIfTrue="1">
      <formula>OR(H65="NY",H65="Not Yet")</formula>
    </cfRule>
    <cfRule type="cellIs" dxfId="10613" priority="540" stopIfTrue="1" operator="equal">
      <formula>"Out of Scope"</formula>
    </cfRule>
  </conditionalFormatting>
  <conditionalFormatting sqref="I65">
    <cfRule type="expression" dxfId="10612" priority="529" stopIfTrue="1">
      <formula>OR($R65="FI",$R65="Green",$R65="High")</formula>
    </cfRule>
    <cfRule type="expression" dxfId="10611" priority="530" stopIfTrue="1">
      <formula>OR($R65="NI",$R65="Red",$R65="Low")</formula>
    </cfRule>
    <cfRule type="cellIs" dxfId="10610" priority="531" stopIfTrue="1" operator="equal">
      <formula>"PI"</formula>
    </cfRule>
    <cfRule type="expression" dxfId="10609" priority="532" stopIfTrue="1">
      <formula>OR($R65="LI",$R65="Yellow",$R65="Medium")</formula>
    </cfRule>
    <cfRule type="expression" dxfId="10608" priority="533" stopIfTrue="1">
      <formula>OR($R65="NY",$R65="Not Yet")</formula>
    </cfRule>
    <cfRule type="cellIs" dxfId="10607" priority="534" stopIfTrue="1" operator="equal">
      <formula>"Out of Scope"</formula>
    </cfRule>
  </conditionalFormatting>
  <conditionalFormatting sqref="J65">
    <cfRule type="expression" dxfId="10606" priority="523" stopIfTrue="1">
      <formula>OR($R65="FI",$R65="Green",$R65="High")</formula>
    </cfRule>
    <cfRule type="expression" dxfId="10605" priority="524" stopIfTrue="1">
      <formula>OR($R65="NI",$R65="Red",$R65="Low")</formula>
    </cfRule>
    <cfRule type="cellIs" dxfId="10604" priority="525" stopIfTrue="1" operator="equal">
      <formula>"PI"</formula>
    </cfRule>
    <cfRule type="expression" dxfId="10603" priority="526" stopIfTrue="1">
      <formula>OR($R65="LI",$R65="Yellow",$R65="Medium")</formula>
    </cfRule>
    <cfRule type="expression" dxfId="10602" priority="527" stopIfTrue="1">
      <formula>OR($R65="NY",$R65="Not Yet")</formula>
    </cfRule>
    <cfRule type="cellIs" dxfId="10601" priority="528" stopIfTrue="1" operator="equal">
      <formula>"Out of Scope"</formula>
    </cfRule>
  </conditionalFormatting>
  <conditionalFormatting sqref="K65">
    <cfRule type="expression" dxfId="10600" priority="517" stopIfTrue="1">
      <formula>OR($R65="FI",$R65="Green",$R65="High")</formula>
    </cfRule>
    <cfRule type="expression" dxfId="10599" priority="518" stopIfTrue="1">
      <formula>OR($R65="NI",$R65="Red",$R65="Low")</formula>
    </cfRule>
    <cfRule type="cellIs" dxfId="10598" priority="519" stopIfTrue="1" operator="equal">
      <formula>"PI"</formula>
    </cfRule>
    <cfRule type="expression" dxfId="10597" priority="520" stopIfTrue="1">
      <formula>OR($R65="LI",$R65="Yellow",$R65="Medium")</formula>
    </cfRule>
    <cfRule type="expression" dxfId="10596" priority="521" stopIfTrue="1">
      <formula>OR($R65="NY",$R65="Not Yet")</formula>
    </cfRule>
    <cfRule type="cellIs" dxfId="10595" priority="522" stopIfTrue="1" operator="equal">
      <formula>"Out of Scope"</formula>
    </cfRule>
  </conditionalFormatting>
  <conditionalFormatting sqref="L65">
    <cfRule type="expression" dxfId="10594" priority="511" stopIfTrue="1">
      <formula>OR($R65="FI",$R65="Green",$R65="High")</formula>
    </cfRule>
    <cfRule type="expression" dxfId="10593" priority="512" stopIfTrue="1">
      <formula>OR($R65="NI",$R65="Red",$R65="Low")</formula>
    </cfRule>
    <cfRule type="cellIs" dxfId="10592" priority="513" stopIfTrue="1" operator="equal">
      <formula>"PI"</formula>
    </cfRule>
    <cfRule type="expression" dxfId="10591" priority="514" stopIfTrue="1">
      <formula>OR($R65="LI",$R65="Yellow",$R65="Medium")</formula>
    </cfRule>
    <cfRule type="expression" dxfId="10590" priority="515" stopIfTrue="1">
      <formula>OR($R65="NY",$R65="Not Yet")</formula>
    </cfRule>
    <cfRule type="cellIs" dxfId="10589" priority="516" stopIfTrue="1" operator="equal">
      <formula>"Out of Scope"</formula>
    </cfRule>
  </conditionalFormatting>
  <conditionalFormatting sqref="H78:L78">
    <cfRule type="expression" dxfId="10588" priority="505" stopIfTrue="1">
      <formula>OR(H78="FI",H78="Green",H78="High")</formula>
    </cfRule>
    <cfRule type="expression" dxfId="10587" priority="506" stopIfTrue="1">
      <formula>OR(H78="NI",H78="Red",H78="Low")</formula>
    </cfRule>
    <cfRule type="cellIs" dxfId="10586" priority="507" stopIfTrue="1" operator="equal">
      <formula>"PI"</formula>
    </cfRule>
    <cfRule type="expression" dxfId="10585" priority="508" stopIfTrue="1">
      <formula>OR(H78="LI",H78="Yellow",H78="Medium")</formula>
    </cfRule>
    <cfRule type="expression" dxfId="10584" priority="509" stopIfTrue="1">
      <formula>OR(H78="NY",H78="Not Yet")</formula>
    </cfRule>
    <cfRule type="cellIs" dxfId="10583" priority="510" stopIfTrue="1" operator="equal">
      <formula>"Out of Scope"</formula>
    </cfRule>
  </conditionalFormatting>
  <conditionalFormatting sqref="I78">
    <cfRule type="expression" dxfId="10582" priority="499" stopIfTrue="1">
      <formula>OR($R78="FI",$R78="Green",$R78="High")</formula>
    </cfRule>
    <cfRule type="expression" dxfId="10581" priority="500" stopIfTrue="1">
      <formula>OR($R78="NI",$R78="Red",$R78="Low")</formula>
    </cfRule>
    <cfRule type="cellIs" dxfId="10580" priority="501" stopIfTrue="1" operator="equal">
      <formula>"PI"</formula>
    </cfRule>
    <cfRule type="expression" dxfId="10579" priority="502" stopIfTrue="1">
      <formula>OR($R78="LI",$R78="Yellow",$R78="Medium")</formula>
    </cfRule>
    <cfRule type="expression" dxfId="10578" priority="503" stopIfTrue="1">
      <formula>OR($R78="NY",$R78="Not Yet")</formula>
    </cfRule>
    <cfRule type="cellIs" dxfId="10577" priority="504" stopIfTrue="1" operator="equal">
      <formula>"Out of Scope"</formula>
    </cfRule>
  </conditionalFormatting>
  <conditionalFormatting sqref="J78">
    <cfRule type="expression" dxfId="10576" priority="493" stopIfTrue="1">
      <formula>OR($R78="FI",$R78="Green",$R78="High")</formula>
    </cfRule>
    <cfRule type="expression" dxfId="10575" priority="494" stopIfTrue="1">
      <formula>OR($R78="NI",$R78="Red",$R78="Low")</formula>
    </cfRule>
    <cfRule type="cellIs" dxfId="10574" priority="495" stopIfTrue="1" operator="equal">
      <formula>"PI"</formula>
    </cfRule>
    <cfRule type="expression" dxfId="10573" priority="496" stopIfTrue="1">
      <formula>OR($R78="LI",$R78="Yellow",$R78="Medium")</formula>
    </cfRule>
    <cfRule type="expression" dxfId="10572" priority="497" stopIfTrue="1">
      <formula>OR($R78="NY",$R78="Not Yet")</formula>
    </cfRule>
    <cfRule type="cellIs" dxfId="10571" priority="498" stopIfTrue="1" operator="equal">
      <formula>"Out of Scope"</formula>
    </cfRule>
  </conditionalFormatting>
  <conditionalFormatting sqref="K78">
    <cfRule type="expression" dxfId="10570" priority="487" stopIfTrue="1">
      <formula>OR($R78="FI",$R78="Green",$R78="High")</formula>
    </cfRule>
    <cfRule type="expression" dxfId="10569" priority="488" stopIfTrue="1">
      <formula>OR($R78="NI",$R78="Red",$R78="Low")</formula>
    </cfRule>
    <cfRule type="cellIs" dxfId="10568" priority="489" stopIfTrue="1" operator="equal">
      <formula>"PI"</formula>
    </cfRule>
    <cfRule type="expression" dxfId="10567" priority="490" stopIfTrue="1">
      <formula>OR($R78="LI",$R78="Yellow",$R78="Medium")</formula>
    </cfRule>
    <cfRule type="expression" dxfId="10566" priority="491" stopIfTrue="1">
      <formula>OR($R78="NY",$R78="Not Yet")</formula>
    </cfRule>
    <cfRule type="cellIs" dxfId="10565" priority="492" stopIfTrue="1" operator="equal">
      <formula>"Out of Scope"</formula>
    </cfRule>
  </conditionalFormatting>
  <conditionalFormatting sqref="L78">
    <cfRule type="expression" dxfId="10564" priority="481" stopIfTrue="1">
      <formula>OR($R78="FI",$R78="Green",$R78="High")</formula>
    </cfRule>
    <cfRule type="expression" dxfId="10563" priority="482" stopIfTrue="1">
      <formula>OR($R78="NI",$R78="Red",$R78="Low")</formula>
    </cfRule>
    <cfRule type="cellIs" dxfId="10562" priority="483" stopIfTrue="1" operator="equal">
      <formula>"PI"</formula>
    </cfRule>
    <cfRule type="expression" dxfId="10561" priority="484" stopIfTrue="1">
      <formula>OR($R78="LI",$R78="Yellow",$R78="Medium")</formula>
    </cfRule>
    <cfRule type="expression" dxfId="10560" priority="485" stopIfTrue="1">
      <formula>OR($R78="NY",$R78="Not Yet")</formula>
    </cfRule>
    <cfRule type="cellIs" dxfId="10559" priority="486" stopIfTrue="1" operator="equal">
      <formula>"Out of Scope"</formula>
    </cfRule>
  </conditionalFormatting>
  <conditionalFormatting sqref="H90:L90">
    <cfRule type="expression" dxfId="10558" priority="475" stopIfTrue="1">
      <formula>OR(H90="FI",H90="Green",H90="High")</formula>
    </cfRule>
    <cfRule type="expression" dxfId="10557" priority="476" stopIfTrue="1">
      <formula>OR(H90="NI",H90="Red",H90="Low")</formula>
    </cfRule>
    <cfRule type="cellIs" dxfId="10556" priority="477" stopIfTrue="1" operator="equal">
      <formula>"PI"</formula>
    </cfRule>
    <cfRule type="expression" dxfId="10555" priority="478" stopIfTrue="1">
      <formula>OR(H90="LI",H90="Yellow",H90="Medium")</formula>
    </cfRule>
    <cfRule type="expression" dxfId="10554" priority="479" stopIfTrue="1">
      <formula>OR(H90="NY",H90="Not Yet")</formula>
    </cfRule>
    <cfRule type="cellIs" dxfId="10553" priority="480" stopIfTrue="1" operator="equal">
      <formula>"Out of Scope"</formula>
    </cfRule>
  </conditionalFormatting>
  <conditionalFormatting sqref="I90">
    <cfRule type="expression" dxfId="10552" priority="469" stopIfTrue="1">
      <formula>OR($R90="FI",$R90="Green",$R90="High")</formula>
    </cfRule>
    <cfRule type="expression" dxfId="10551" priority="470" stopIfTrue="1">
      <formula>OR($R90="NI",$R90="Red",$R90="Low")</formula>
    </cfRule>
    <cfRule type="cellIs" dxfId="10550" priority="471" stopIfTrue="1" operator="equal">
      <formula>"PI"</formula>
    </cfRule>
    <cfRule type="expression" dxfId="10549" priority="472" stopIfTrue="1">
      <formula>OR($R90="LI",$R90="Yellow",$R90="Medium")</formula>
    </cfRule>
    <cfRule type="expression" dxfId="10548" priority="473" stopIfTrue="1">
      <formula>OR($R90="NY",$R90="Not Yet")</formula>
    </cfRule>
    <cfRule type="cellIs" dxfId="10547" priority="474" stopIfTrue="1" operator="equal">
      <formula>"Out of Scope"</formula>
    </cfRule>
  </conditionalFormatting>
  <conditionalFormatting sqref="J90">
    <cfRule type="expression" dxfId="10546" priority="463" stopIfTrue="1">
      <formula>OR($R90="FI",$R90="Green",$R90="High")</formula>
    </cfRule>
    <cfRule type="expression" dxfId="10545" priority="464" stopIfTrue="1">
      <formula>OR($R90="NI",$R90="Red",$R90="Low")</formula>
    </cfRule>
    <cfRule type="cellIs" dxfId="10544" priority="465" stopIfTrue="1" operator="equal">
      <formula>"PI"</formula>
    </cfRule>
    <cfRule type="expression" dxfId="10543" priority="466" stopIfTrue="1">
      <formula>OR($R90="LI",$R90="Yellow",$R90="Medium")</formula>
    </cfRule>
    <cfRule type="expression" dxfId="10542" priority="467" stopIfTrue="1">
      <formula>OR($R90="NY",$R90="Not Yet")</formula>
    </cfRule>
    <cfRule type="cellIs" dxfId="10541" priority="468" stopIfTrue="1" operator="equal">
      <formula>"Out of Scope"</formula>
    </cfRule>
  </conditionalFormatting>
  <conditionalFormatting sqref="K90">
    <cfRule type="expression" dxfId="10540" priority="457" stopIfTrue="1">
      <formula>OR($R90="FI",$R90="Green",$R90="High")</formula>
    </cfRule>
    <cfRule type="expression" dxfId="10539" priority="458" stopIfTrue="1">
      <formula>OR($R90="NI",$R90="Red",$R90="Low")</formula>
    </cfRule>
    <cfRule type="cellIs" dxfId="10538" priority="459" stopIfTrue="1" operator="equal">
      <formula>"PI"</formula>
    </cfRule>
    <cfRule type="expression" dxfId="10537" priority="460" stopIfTrue="1">
      <formula>OR($R90="LI",$R90="Yellow",$R90="Medium")</formula>
    </cfRule>
    <cfRule type="expression" dxfId="10536" priority="461" stopIfTrue="1">
      <formula>OR($R90="NY",$R90="Not Yet")</formula>
    </cfRule>
    <cfRule type="cellIs" dxfId="10535" priority="462" stopIfTrue="1" operator="equal">
      <formula>"Out of Scope"</formula>
    </cfRule>
  </conditionalFormatting>
  <conditionalFormatting sqref="L90">
    <cfRule type="expression" dxfId="10534" priority="451" stopIfTrue="1">
      <formula>OR($R90="FI",$R90="Green",$R90="High")</formula>
    </cfRule>
    <cfRule type="expression" dxfId="10533" priority="452" stopIfTrue="1">
      <formula>OR($R90="NI",$R90="Red",$R90="Low")</formula>
    </cfRule>
    <cfRule type="cellIs" dxfId="10532" priority="453" stopIfTrue="1" operator="equal">
      <formula>"PI"</formula>
    </cfRule>
    <cfRule type="expression" dxfId="10531" priority="454" stopIfTrue="1">
      <formula>OR($R90="LI",$R90="Yellow",$R90="Medium")</formula>
    </cfRule>
    <cfRule type="expression" dxfId="10530" priority="455" stopIfTrue="1">
      <formula>OR($R90="NY",$R90="Not Yet")</formula>
    </cfRule>
    <cfRule type="cellIs" dxfId="10529" priority="456" stopIfTrue="1" operator="equal">
      <formula>"Out of Scope"</formula>
    </cfRule>
  </conditionalFormatting>
  <conditionalFormatting sqref="H102:L102">
    <cfRule type="expression" dxfId="10528" priority="445" stopIfTrue="1">
      <formula>OR(H102="FI",H102="Green",H102="High")</formula>
    </cfRule>
    <cfRule type="expression" dxfId="10527" priority="446" stopIfTrue="1">
      <formula>OR(H102="NI",H102="Red",H102="Low")</formula>
    </cfRule>
    <cfRule type="cellIs" dxfId="10526" priority="447" stopIfTrue="1" operator="equal">
      <formula>"PI"</formula>
    </cfRule>
    <cfRule type="expression" dxfId="10525" priority="448" stopIfTrue="1">
      <formula>OR(H102="LI",H102="Yellow",H102="Medium")</formula>
    </cfRule>
    <cfRule type="expression" dxfId="10524" priority="449" stopIfTrue="1">
      <formula>OR(H102="NY",H102="Not Yet")</formula>
    </cfRule>
    <cfRule type="cellIs" dxfId="10523" priority="450" stopIfTrue="1" operator="equal">
      <formula>"Out of Scope"</formula>
    </cfRule>
  </conditionalFormatting>
  <conditionalFormatting sqref="I102">
    <cfRule type="expression" dxfId="10522" priority="439" stopIfTrue="1">
      <formula>OR($R102="FI",$R102="Green",$R102="High")</formula>
    </cfRule>
    <cfRule type="expression" dxfId="10521" priority="440" stopIfTrue="1">
      <formula>OR($R102="NI",$R102="Red",$R102="Low")</formula>
    </cfRule>
    <cfRule type="cellIs" dxfId="10520" priority="441" stopIfTrue="1" operator="equal">
      <formula>"PI"</formula>
    </cfRule>
    <cfRule type="expression" dxfId="10519" priority="442" stopIfTrue="1">
      <formula>OR($R102="LI",$R102="Yellow",$R102="Medium")</formula>
    </cfRule>
    <cfRule type="expression" dxfId="10518" priority="443" stopIfTrue="1">
      <formula>OR($R102="NY",$R102="Not Yet")</formula>
    </cfRule>
    <cfRule type="cellIs" dxfId="10517" priority="444" stopIfTrue="1" operator="equal">
      <formula>"Out of Scope"</formula>
    </cfRule>
  </conditionalFormatting>
  <conditionalFormatting sqref="J102">
    <cfRule type="expression" dxfId="10516" priority="433" stopIfTrue="1">
      <formula>OR($R102="FI",$R102="Green",$R102="High")</formula>
    </cfRule>
    <cfRule type="expression" dxfId="10515" priority="434" stopIfTrue="1">
      <formula>OR($R102="NI",$R102="Red",$R102="Low")</formula>
    </cfRule>
    <cfRule type="cellIs" dxfId="10514" priority="435" stopIfTrue="1" operator="equal">
      <formula>"PI"</formula>
    </cfRule>
    <cfRule type="expression" dxfId="10513" priority="436" stopIfTrue="1">
      <formula>OR($R102="LI",$R102="Yellow",$R102="Medium")</formula>
    </cfRule>
    <cfRule type="expression" dxfId="10512" priority="437" stopIfTrue="1">
      <formula>OR($R102="NY",$R102="Not Yet")</formula>
    </cfRule>
    <cfRule type="cellIs" dxfId="10511" priority="438" stopIfTrue="1" operator="equal">
      <formula>"Out of Scope"</formula>
    </cfRule>
  </conditionalFormatting>
  <conditionalFormatting sqref="K102">
    <cfRule type="expression" dxfId="10510" priority="427" stopIfTrue="1">
      <formula>OR($R102="FI",$R102="Green",$R102="High")</formula>
    </cfRule>
    <cfRule type="expression" dxfId="10509" priority="428" stopIfTrue="1">
      <formula>OR($R102="NI",$R102="Red",$R102="Low")</formula>
    </cfRule>
    <cfRule type="cellIs" dxfId="10508" priority="429" stopIfTrue="1" operator="equal">
      <formula>"PI"</formula>
    </cfRule>
    <cfRule type="expression" dxfId="10507" priority="430" stopIfTrue="1">
      <formula>OR($R102="LI",$R102="Yellow",$R102="Medium")</formula>
    </cfRule>
    <cfRule type="expression" dxfId="10506" priority="431" stopIfTrue="1">
      <formula>OR($R102="NY",$R102="Not Yet")</formula>
    </cfRule>
    <cfRule type="cellIs" dxfId="10505" priority="432" stopIfTrue="1" operator="equal">
      <formula>"Out of Scope"</formula>
    </cfRule>
  </conditionalFormatting>
  <conditionalFormatting sqref="L102">
    <cfRule type="expression" dxfId="10504" priority="421" stopIfTrue="1">
      <formula>OR($R102="FI",$R102="Green",$R102="High")</formula>
    </cfRule>
    <cfRule type="expression" dxfId="10503" priority="422" stopIfTrue="1">
      <formula>OR($R102="NI",$R102="Red",$R102="Low")</formula>
    </cfRule>
    <cfRule type="cellIs" dxfId="10502" priority="423" stopIfTrue="1" operator="equal">
      <formula>"PI"</formula>
    </cfRule>
    <cfRule type="expression" dxfId="10501" priority="424" stopIfTrue="1">
      <formula>OR($R102="LI",$R102="Yellow",$R102="Medium")</formula>
    </cfRule>
    <cfRule type="expression" dxfId="10500" priority="425" stopIfTrue="1">
      <formula>OR($R102="NY",$R102="Not Yet")</formula>
    </cfRule>
    <cfRule type="cellIs" dxfId="10499" priority="426" stopIfTrue="1" operator="equal">
      <formula>"Out of Scope"</formula>
    </cfRule>
  </conditionalFormatting>
  <conditionalFormatting sqref="H114:L114">
    <cfRule type="expression" dxfId="10498" priority="415" stopIfTrue="1">
      <formula>OR(H114="FI",H114="Green",H114="High")</formula>
    </cfRule>
    <cfRule type="expression" dxfId="10497" priority="416" stopIfTrue="1">
      <formula>OR(H114="NI",H114="Red",H114="Low")</formula>
    </cfRule>
    <cfRule type="cellIs" dxfId="10496" priority="417" stopIfTrue="1" operator="equal">
      <formula>"PI"</formula>
    </cfRule>
    <cfRule type="expression" dxfId="10495" priority="418" stopIfTrue="1">
      <formula>OR(H114="LI",H114="Yellow",H114="Medium")</formula>
    </cfRule>
    <cfRule type="expression" dxfId="10494" priority="419" stopIfTrue="1">
      <formula>OR(H114="NY",H114="Not Yet")</formula>
    </cfRule>
    <cfRule type="cellIs" dxfId="10493" priority="420" stopIfTrue="1" operator="equal">
      <formula>"Out of Scope"</formula>
    </cfRule>
  </conditionalFormatting>
  <conditionalFormatting sqref="I114">
    <cfRule type="expression" dxfId="10492" priority="409" stopIfTrue="1">
      <formula>OR($R114="FI",$R114="Green",$R114="High")</formula>
    </cfRule>
    <cfRule type="expression" dxfId="10491" priority="410" stopIfTrue="1">
      <formula>OR($R114="NI",$R114="Red",$R114="Low")</formula>
    </cfRule>
    <cfRule type="cellIs" dxfId="10490" priority="411" stopIfTrue="1" operator="equal">
      <formula>"PI"</formula>
    </cfRule>
    <cfRule type="expression" dxfId="10489" priority="412" stopIfTrue="1">
      <formula>OR($R114="LI",$R114="Yellow",$R114="Medium")</formula>
    </cfRule>
    <cfRule type="expression" dxfId="10488" priority="413" stopIfTrue="1">
      <formula>OR($R114="NY",$R114="Not Yet")</formula>
    </cfRule>
    <cfRule type="cellIs" dxfId="10487" priority="414" stopIfTrue="1" operator="equal">
      <formula>"Out of Scope"</formula>
    </cfRule>
  </conditionalFormatting>
  <conditionalFormatting sqref="J114">
    <cfRule type="expression" dxfId="10486" priority="403" stopIfTrue="1">
      <formula>OR($R114="FI",$R114="Green",$R114="High")</formula>
    </cfRule>
    <cfRule type="expression" dxfId="10485" priority="404" stopIfTrue="1">
      <formula>OR($R114="NI",$R114="Red",$R114="Low")</formula>
    </cfRule>
    <cfRule type="cellIs" dxfId="10484" priority="405" stopIfTrue="1" operator="equal">
      <formula>"PI"</formula>
    </cfRule>
    <cfRule type="expression" dxfId="10483" priority="406" stopIfTrue="1">
      <formula>OR($R114="LI",$R114="Yellow",$R114="Medium")</formula>
    </cfRule>
    <cfRule type="expression" dxfId="10482" priority="407" stopIfTrue="1">
      <formula>OR($R114="NY",$R114="Not Yet")</formula>
    </cfRule>
    <cfRule type="cellIs" dxfId="10481" priority="408" stopIfTrue="1" operator="equal">
      <formula>"Out of Scope"</formula>
    </cfRule>
  </conditionalFormatting>
  <conditionalFormatting sqref="K114">
    <cfRule type="expression" dxfId="10480" priority="397" stopIfTrue="1">
      <formula>OR($R114="FI",$R114="Green",$R114="High")</formula>
    </cfRule>
    <cfRule type="expression" dxfId="10479" priority="398" stopIfTrue="1">
      <formula>OR($R114="NI",$R114="Red",$R114="Low")</formula>
    </cfRule>
    <cfRule type="cellIs" dxfId="10478" priority="399" stopIfTrue="1" operator="equal">
      <formula>"PI"</formula>
    </cfRule>
    <cfRule type="expression" dxfId="10477" priority="400" stopIfTrue="1">
      <formula>OR($R114="LI",$R114="Yellow",$R114="Medium")</formula>
    </cfRule>
    <cfRule type="expression" dxfId="10476" priority="401" stopIfTrue="1">
      <formula>OR($R114="NY",$R114="Not Yet")</formula>
    </cfRule>
    <cfRule type="cellIs" dxfId="10475" priority="402" stopIfTrue="1" operator="equal">
      <formula>"Out of Scope"</formula>
    </cfRule>
  </conditionalFormatting>
  <conditionalFormatting sqref="L114">
    <cfRule type="expression" dxfId="10474" priority="391" stopIfTrue="1">
      <formula>OR($R114="FI",$R114="Green",$R114="High")</formula>
    </cfRule>
    <cfRule type="expression" dxfId="10473" priority="392" stopIfTrue="1">
      <formula>OR($R114="NI",$R114="Red",$R114="Low")</formula>
    </cfRule>
    <cfRule type="cellIs" dxfId="10472" priority="393" stopIfTrue="1" operator="equal">
      <formula>"PI"</formula>
    </cfRule>
    <cfRule type="expression" dxfId="10471" priority="394" stopIfTrue="1">
      <formula>OR($R114="LI",$R114="Yellow",$R114="Medium")</formula>
    </cfRule>
    <cfRule type="expression" dxfId="10470" priority="395" stopIfTrue="1">
      <formula>OR($R114="NY",$R114="Not Yet")</formula>
    </cfRule>
    <cfRule type="cellIs" dxfId="10469" priority="396" stopIfTrue="1" operator="equal">
      <formula>"Out of Scope"</formula>
    </cfRule>
  </conditionalFormatting>
  <conditionalFormatting sqref="H126:L126">
    <cfRule type="expression" dxfId="10468" priority="385" stopIfTrue="1">
      <formula>OR(H126="FI",H126="Green",H126="High")</formula>
    </cfRule>
    <cfRule type="expression" dxfId="10467" priority="386" stopIfTrue="1">
      <formula>OR(H126="NI",H126="Red",H126="Low")</formula>
    </cfRule>
    <cfRule type="cellIs" dxfId="10466" priority="387" stopIfTrue="1" operator="equal">
      <formula>"PI"</formula>
    </cfRule>
    <cfRule type="expression" dxfId="10465" priority="388" stopIfTrue="1">
      <formula>OR(H126="LI",H126="Yellow",H126="Medium")</formula>
    </cfRule>
    <cfRule type="expression" dxfId="10464" priority="389" stopIfTrue="1">
      <formula>OR(H126="NY",H126="Not Yet")</formula>
    </cfRule>
    <cfRule type="cellIs" dxfId="10463" priority="390" stopIfTrue="1" operator="equal">
      <formula>"Out of Scope"</formula>
    </cfRule>
  </conditionalFormatting>
  <conditionalFormatting sqref="I126">
    <cfRule type="expression" dxfId="10462" priority="379" stopIfTrue="1">
      <formula>OR($R126="FI",$R126="Green",$R126="High")</formula>
    </cfRule>
    <cfRule type="expression" dxfId="10461" priority="380" stopIfTrue="1">
      <formula>OR($R126="NI",$R126="Red",$R126="Low")</formula>
    </cfRule>
    <cfRule type="cellIs" dxfId="10460" priority="381" stopIfTrue="1" operator="equal">
      <formula>"PI"</formula>
    </cfRule>
    <cfRule type="expression" dxfId="10459" priority="382" stopIfTrue="1">
      <formula>OR($R126="LI",$R126="Yellow",$R126="Medium")</formula>
    </cfRule>
    <cfRule type="expression" dxfId="10458" priority="383" stopIfTrue="1">
      <formula>OR($R126="NY",$R126="Not Yet")</formula>
    </cfRule>
    <cfRule type="cellIs" dxfId="10457" priority="384" stopIfTrue="1" operator="equal">
      <formula>"Out of Scope"</formula>
    </cfRule>
  </conditionalFormatting>
  <conditionalFormatting sqref="J126">
    <cfRule type="expression" dxfId="10456" priority="373" stopIfTrue="1">
      <formula>OR($R126="FI",$R126="Green",$R126="High")</formula>
    </cfRule>
    <cfRule type="expression" dxfId="10455" priority="374" stopIfTrue="1">
      <formula>OR($R126="NI",$R126="Red",$R126="Low")</formula>
    </cfRule>
    <cfRule type="cellIs" dxfId="10454" priority="375" stopIfTrue="1" operator="equal">
      <formula>"PI"</formula>
    </cfRule>
    <cfRule type="expression" dxfId="10453" priority="376" stopIfTrue="1">
      <formula>OR($R126="LI",$R126="Yellow",$R126="Medium")</formula>
    </cfRule>
    <cfRule type="expression" dxfId="10452" priority="377" stopIfTrue="1">
      <formula>OR($R126="NY",$R126="Not Yet")</formula>
    </cfRule>
    <cfRule type="cellIs" dxfId="10451" priority="378" stopIfTrue="1" operator="equal">
      <formula>"Out of Scope"</formula>
    </cfRule>
  </conditionalFormatting>
  <conditionalFormatting sqref="K126">
    <cfRule type="expression" dxfId="10450" priority="367" stopIfTrue="1">
      <formula>OR($R126="FI",$R126="Green",$R126="High")</formula>
    </cfRule>
    <cfRule type="expression" dxfId="10449" priority="368" stopIfTrue="1">
      <formula>OR($R126="NI",$R126="Red",$R126="Low")</formula>
    </cfRule>
    <cfRule type="cellIs" dxfId="10448" priority="369" stopIfTrue="1" operator="equal">
      <formula>"PI"</formula>
    </cfRule>
    <cfRule type="expression" dxfId="10447" priority="370" stopIfTrue="1">
      <formula>OR($R126="LI",$R126="Yellow",$R126="Medium")</formula>
    </cfRule>
    <cfRule type="expression" dxfId="10446" priority="371" stopIfTrue="1">
      <formula>OR($R126="NY",$R126="Not Yet")</formula>
    </cfRule>
    <cfRule type="cellIs" dxfId="10445" priority="372" stopIfTrue="1" operator="equal">
      <formula>"Out of Scope"</formula>
    </cfRule>
  </conditionalFormatting>
  <conditionalFormatting sqref="L126">
    <cfRule type="expression" dxfId="10444" priority="361" stopIfTrue="1">
      <formula>OR($R126="FI",$R126="Green",$R126="High")</formula>
    </cfRule>
    <cfRule type="expression" dxfId="10443" priority="362" stopIfTrue="1">
      <formula>OR($R126="NI",$R126="Red",$R126="Low")</formula>
    </cfRule>
    <cfRule type="cellIs" dxfId="10442" priority="363" stopIfTrue="1" operator="equal">
      <formula>"PI"</formula>
    </cfRule>
    <cfRule type="expression" dxfId="10441" priority="364" stopIfTrue="1">
      <formula>OR($R126="LI",$R126="Yellow",$R126="Medium")</formula>
    </cfRule>
    <cfRule type="expression" dxfId="10440" priority="365" stopIfTrue="1">
      <formula>OR($R126="NY",$R126="Not Yet")</formula>
    </cfRule>
    <cfRule type="cellIs" dxfId="10439" priority="366" stopIfTrue="1" operator="equal">
      <formula>"Out of Scope"</formula>
    </cfRule>
  </conditionalFormatting>
  <conditionalFormatting sqref="H138:L138">
    <cfRule type="expression" dxfId="10438" priority="355" stopIfTrue="1">
      <formula>OR(H138="FI",H138="Green",H138="High")</formula>
    </cfRule>
    <cfRule type="expression" dxfId="10437" priority="356" stopIfTrue="1">
      <formula>OR(H138="NI",H138="Red",H138="Low")</formula>
    </cfRule>
    <cfRule type="cellIs" dxfId="10436" priority="357" stopIfTrue="1" operator="equal">
      <formula>"PI"</formula>
    </cfRule>
    <cfRule type="expression" dxfId="10435" priority="358" stopIfTrue="1">
      <formula>OR(H138="LI",H138="Yellow",H138="Medium")</formula>
    </cfRule>
    <cfRule type="expression" dxfId="10434" priority="359" stopIfTrue="1">
      <formula>OR(H138="NY",H138="Not Yet")</formula>
    </cfRule>
    <cfRule type="cellIs" dxfId="10433" priority="360" stopIfTrue="1" operator="equal">
      <formula>"Out of Scope"</formula>
    </cfRule>
  </conditionalFormatting>
  <conditionalFormatting sqref="I138">
    <cfRule type="expression" dxfId="10432" priority="349" stopIfTrue="1">
      <formula>OR($R138="FI",$R138="Green",$R138="High")</formula>
    </cfRule>
    <cfRule type="expression" dxfId="10431" priority="350" stopIfTrue="1">
      <formula>OR($R138="NI",$R138="Red",$R138="Low")</formula>
    </cfRule>
    <cfRule type="cellIs" dxfId="10430" priority="351" stopIfTrue="1" operator="equal">
      <formula>"PI"</formula>
    </cfRule>
    <cfRule type="expression" dxfId="10429" priority="352" stopIfTrue="1">
      <formula>OR($R138="LI",$R138="Yellow",$R138="Medium")</formula>
    </cfRule>
    <cfRule type="expression" dxfId="10428" priority="353" stopIfTrue="1">
      <formula>OR($R138="NY",$R138="Not Yet")</formula>
    </cfRule>
    <cfRule type="cellIs" dxfId="10427" priority="354" stopIfTrue="1" operator="equal">
      <formula>"Out of Scope"</formula>
    </cfRule>
  </conditionalFormatting>
  <conditionalFormatting sqref="J138">
    <cfRule type="expression" dxfId="10426" priority="343" stopIfTrue="1">
      <formula>OR($R138="FI",$R138="Green",$R138="High")</formula>
    </cfRule>
    <cfRule type="expression" dxfId="10425" priority="344" stopIfTrue="1">
      <formula>OR($R138="NI",$R138="Red",$R138="Low")</formula>
    </cfRule>
    <cfRule type="cellIs" dxfId="10424" priority="345" stopIfTrue="1" operator="equal">
      <formula>"PI"</formula>
    </cfRule>
    <cfRule type="expression" dxfId="10423" priority="346" stopIfTrue="1">
      <formula>OR($R138="LI",$R138="Yellow",$R138="Medium")</formula>
    </cfRule>
    <cfRule type="expression" dxfId="10422" priority="347" stopIfTrue="1">
      <formula>OR($R138="NY",$R138="Not Yet")</formula>
    </cfRule>
    <cfRule type="cellIs" dxfId="10421" priority="348" stopIfTrue="1" operator="equal">
      <formula>"Out of Scope"</formula>
    </cfRule>
  </conditionalFormatting>
  <conditionalFormatting sqref="K138">
    <cfRule type="expression" dxfId="10420" priority="337" stopIfTrue="1">
      <formula>OR($R138="FI",$R138="Green",$R138="High")</formula>
    </cfRule>
    <cfRule type="expression" dxfId="10419" priority="338" stopIfTrue="1">
      <formula>OR($R138="NI",$R138="Red",$R138="Low")</formula>
    </cfRule>
    <cfRule type="cellIs" dxfId="10418" priority="339" stopIfTrue="1" operator="equal">
      <formula>"PI"</formula>
    </cfRule>
    <cfRule type="expression" dxfId="10417" priority="340" stopIfTrue="1">
      <formula>OR($R138="LI",$R138="Yellow",$R138="Medium")</formula>
    </cfRule>
    <cfRule type="expression" dxfId="10416" priority="341" stopIfTrue="1">
      <formula>OR($R138="NY",$R138="Not Yet")</formula>
    </cfRule>
    <cfRule type="cellIs" dxfId="10415" priority="342" stopIfTrue="1" operator="equal">
      <formula>"Out of Scope"</formula>
    </cfRule>
  </conditionalFormatting>
  <conditionalFormatting sqref="L138">
    <cfRule type="expression" dxfId="10414" priority="331" stopIfTrue="1">
      <formula>OR($R138="FI",$R138="Green",$R138="High")</formula>
    </cfRule>
    <cfRule type="expression" dxfId="10413" priority="332" stopIfTrue="1">
      <formula>OR($R138="NI",$R138="Red",$R138="Low")</formula>
    </cfRule>
    <cfRule type="cellIs" dxfId="10412" priority="333" stopIfTrue="1" operator="equal">
      <formula>"PI"</formula>
    </cfRule>
    <cfRule type="expression" dxfId="10411" priority="334" stopIfTrue="1">
      <formula>OR($R138="LI",$R138="Yellow",$R138="Medium")</formula>
    </cfRule>
    <cfRule type="expression" dxfId="10410" priority="335" stopIfTrue="1">
      <formula>OR($R138="NY",$R138="Not Yet")</formula>
    </cfRule>
    <cfRule type="cellIs" dxfId="10409" priority="336" stopIfTrue="1" operator="equal">
      <formula>"Out of Scope"</formula>
    </cfRule>
  </conditionalFormatting>
  <conditionalFormatting sqref="H149:L149">
    <cfRule type="expression" dxfId="10408" priority="325" stopIfTrue="1">
      <formula>OR(H149="FI",H149="Green",H149="High")</formula>
    </cfRule>
    <cfRule type="expression" dxfId="10407" priority="326" stopIfTrue="1">
      <formula>OR(H149="NI",H149="Red",H149="Low")</formula>
    </cfRule>
    <cfRule type="cellIs" dxfId="10406" priority="327" stopIfTrue="1" operator="equal">
      <formula>"PI"</formula>
    </cfRule>
    <cfRule type="expression" dxfId="10405" priority="328" stopIfTrue="1">
      <formula>OR(H149="LI",H149="Yellow",H149="Medium")</formula>
    </cfRule>
    <cfRule type="expression" dxfId="10404" priority="329" stopIfTrue="1">
      <formula>OR(H149="NY",H149="Not Yet")</formula>
    </cfRule>
    <cfRule type="cellIs" dxfId="10403" priority="330" stopIfTrue="1" operator="equal">
      <formula>"Out of Scope"</formula>
    </cfRule>
  </conditionalFormatting>
  <conditionalFormatting sqref="I149">
    <cfRule type="expression" dxfId="10402" priority="319" stopIfTrue="1">
      <formula>OR($R149="FI",$R149="Green",$R149="High")</formula>
    </cfRule>
    <cfRule type="expression" dxfId="10401" priority="320" stopIfTrue="1">
      <formula>OR($R149="NI",$R149="Red",$R149="Low")</formula>
    </cfRule>
    <cfRule type="cellIs" dxfId="10400" priority="321" stopIfTrue="1" operator="equal">
      <formula>"PI"</formula>
    </cfRule>
    <cfRule type="expression" dxfId="10399" priority="322" stopIfTrue="1">
      <formula>OR($R149="LI",$R149="Yellow",$R149="Medium")</formula>
    </cfRule>
    <cfRule type="expression" dxfId="10398" priority="323" stopIfTrue="1">
      <formula>OR($R149="NY",$R149="Not Yet")</formula>
    </cfRule>
    <cfRule type="cellIs" dxfId="10397" priority="324" stopIfTrue="1" operator="equal">
      <formula>"Out of Scope"</formula>
    </cfRule>
  </conditionalFormatting>
  <conditionalFormatting sqref="J149">
    <cfRule type="expression" dxfId="10396" priority="313" stopIfTrue="1">
      <formula>OR($R149="FI",$R149="Green",$R149="High")</formula>
    </cfRule>
    <cfRule type="expression" dxfId="10395" priority="314" stopIfTrue="1">
      <formula>OR($R149="NI",$R149="Red",$R149="Low")</formula>
    </cfRule>
    <cfRule type="cellIs" dxfId="10394" priority="315" stopIfTrue="1" operator="equal">
      <formula>"PI"</formula>
    </cfRule>
    <cfRule type="expression" dxfId="10393" priority="316" stopIfTrue="1">
      <formula>OR($R149="LI",$R149="Yellow",$R149="Medium")</formula>
    </cfRule>
    <cfRule type="expression" dxfId="10392" priority="317" stopIfTrue="1">
      <formula>OR($R149="NY",$R149="Not Yet")</formula>
    </cfRule>
    <cfRule type="cellIs" dxfId="10391" priority="318" stopIfTrue="1" operator="equal">
      <formula>"Out of Scope"</formula>
    </cfRule>
  </conditionalFormatting>
  <conditionalFormatting sqref="K149">
    <cfRule type="expression" dxfId="10390" priority="307" stopIfTrue="1">
      <formula>OR($R149="FI",$R149="Green",$R149="High")</formula>
    </cfRule>
    <cfRule type="expression" dxfId="10389" priority="308" stopIfTrue="1">
      <formula>OR($R149="NI",$R149="Red",$R149="Low")</formula>
    </cfRule>
    <cfRule type="cellIs" dxfId="10388" priority="309" stopIfTrue="1" operator="equal">
      <formula>"PI"</formula>
    </cfRule>
    <cfRule type="expression" dxfId="10387" priority="310" stopIfTrue="1">
      <formula>OR($R149="LI",$R149="Yellow",$R149="Medium")</formula>
    </cfRule>
    <cfRule type="expression" dxfId="10386" priority="311" stopIfTrue="1">
      <formula>OR($R149="NY",$R149="Not Yet")</formula>
    </cfRule>
    <cfRule type="cellIs" dxfId="10385" priority="312" stopIfTrue="1" operator="equal">
      <formula>"Out of Scope"</formula>
    </cfRule>
  </conditionalFormatting>
  <conditionalFormatting sqref="L149">
    <cfRule type="expression" dxfId="10384" priority="301" stopIfTrue="1">
      <formula>OR($R149="FI",$R149="Green",$R149="High")</formula>
    </cfRule>
    <cfRule type="expression" dxfId="10383" priority="302" stopIfTrue="1">
      <formula>OR($R149="NI",$R149="Red",$R149="Low")</formula>
    </cfRule>
    <cfRule type="cellIs" dxfId="10382" priority="303" stopIfTrue="1" operator="equal">
      <formula>"PI"</formula>
    </cfRule>
    <cfRule type="expression" dxfId="10381" priority="304" stopIfTrue="1">
      <formula>OR($R149="LI",$R149="Yellow",$R149="Medium")</formula>
    </cfRule>
    <cfRule type="expression" dxfId="10380" priority="305" stopIfTrue="1">
      <formula>OR($R149="NY",$R149="Not Yet")</formula>
    </cfRule>
    <cfRule type="cellIs" dxfId="10379" priority="306" stopIfTrue="1" operator="equal">
      <formula>"Out of Scope"</formula>
    </cfRule>
  </conditionalFormatting>
  <conditionalFormatting sqref="H160:L160">
    <cfRule type="expression" dxfId="10378" priority="295" stopIfTrue="1">
      <formula>OR(H160="FI",H160="Green",H160="High")</formula>
    </cfRule>
    <cfRule type="expression" dxfId="10377" priority="296" stopIfTrue="1">
      <formula>OR(H160="NI",H160="Red",H160="Low")</formula>
    </cfRule>
    <cfRule type="cellIs" dxfId="10376" priority="297" stopIfTrue="1" operator="equal">
      <formula>"PI"</formula>
    </cfRule>
    <cfRule type="expression" dxfId="10375" priority="298" stopIfTrue="1">
      <formula>OR(H160="LI",H160="Yellow",H160="Medium")</formula>
    </cfRule>
    <cfRule type="expression" dxfId="10374" priority="299" stopIfTrue="1">
      <formula>OR(H160="NY",H160="Not Yet")</formula>
    </cfRule>
    <cfRule type="cellIs" dxfId="10373" priority="300" stopIfTrue="1" operator="equal">
      <formula>"Out of Scope"</formula>
    </cfRule>
  </conditionalFormatting>
  <conditionalFormatting sqref="I160">
    <cfRule type="expression" dxfId="10372" priority="289" stopIfTrue="1">
      <formula>OR($R160="FI",$R160="Green",$R160="High")</formula>
    </cfRule>
    <cfRule type="expression" dxfId="10371" priority="290" stopIfTrue="1">
      <formula>OR($R160="NI",$R160="Red",$R160="Low")</formula>
    </cfRule>
    <cfRule type="cellIs" dxfId="10370" priority="291" stopIfTrue="1" operator="equal">
      <formula>"PI"</formula>
    </cfRule>
    <cfRule type="expression" dxfId="10369" priority="292" stopIfTrue="1">
      <formula>OR($R160="LI",$R160="Yellow",$R160="Medium")</formula>
    </cfRule>
    <cfRule type="expression" dxfId="10368" priority="293" stopIfTrue="1">
      <formula>OR($R160="NY",$R160="Not Yet")</formula>
    </cfRule>
    <cfRule type="cellIs" dxfId="10367" priority="294" stopIfTrue="1" operator="equal">
      <formula>"Out of Scope"</formula>
    </cfRule>
  </conditionalFormatting>
  <conditionalFormatting sqref="J160">
    <cfRule type="expression" dxfId="10366" priority="283" stopIfTrue="1">
      <formula>OR($R160="FI",$R160="Green",$R160="High")</formula>
    </cfRule>
    <cfRule type="expression" dxfId="10365" priority="284" stopIfTrue="1">
      <formula>OR($R160="NI",$R160="Red",$R160="Low")</formula>
    </cfRule>
    <cfRule type="cellIs" dxfId="10364" priority="285" stopIfTrue="1" operator="equal">
      <formula>"PI"</formula>
    </cfRule>
    <cfRule type="expression" dxfId="10363" priority="286" stopIfTrue="1">
      <formula>OR($R160="LI",$R160="Yellow",$R160="Medium")</formula>
    </cfRule>
    <cfRule type="expression" dxfId="10362" priority="287" stopIfTrue="1">
      <formula>OR($R160="NY",$R160="Not Yet")</formula>
    </cfRule>
    <cfRule type="cellIs" dxfId="10361" priority="288" stopIfTrue="1" operator="equal">
      <formula>"Out of Scope"</formula>
    </cfRule>
  </conditionalFormatting>
  <conditionalFormatting sqref="K160">
    <cfRule type="expression" dxfId="10360" priority="277" stopIfTrue="1">
      <formula>OR($R160="FI",$R160="Green",$R160="High")</formula>
    </cfRule>
    <cfRule type="expression" dxfId="10359" priority="278" stopIfTrue="1">
      <formula>OR($R160="NI",$R160="Red",$R160="Low")</formula>
    </cfRule>
    <cfRule type="cellIs" dxfId="10358" priority="279" stopIfTrue="1" operator="equal">
      <formula>"PI"</formula>
    </cfRule>
    <cfRule type="expression" dxfId="10357" priority="280" stopIfTrue="1">
      <formula>OR($R160="LI",$R160="Yellow",$R160="Medium")</formula>
    </cfRule>
    <cfRule type="expression" dxfId="10356" priority="281" stopIfTrue="1">
      <formula>OR($R160="NY",$R160="Not Yet")</formula>
    </cfRule>
    <cfRule type="cellIs" dxfId="10355" priority="282" stopIfTrue="1" operator="equal">
      <formula>"Out of Scope"</formula>
    </cfRule>
  </conditionalFormatting>
  <conditionalFormatting sqref="L160">
    <cfRule type="expression" dxfId="10354" priority="271" stopIfTrue="1">
      <formula>OR($R160="FI",$R160="Green",$R160="High")</formula>
    </cfRule>
    <cfRule type="expression" dxfId="10353" priority="272" stopIfTrue="1">
      <formula>OR($R160="NI",$R160="Red",$R160="Low")</formula>
    </cfRule>
    <cfRule type="cellIs" dxfId="10352" priority="273" stopIfTrue="1" operator="equal">
      <formula>"PI"</formula>
    </cfRule>
    <cfRule type="expression" dxfId="10351" priority="274" stopIfTrue="1">
      <formula>OR($R160="LI",$R160="Yellow",$R160="Medium")</formula>
    </cfRule>
    <cfRule type="expression" dxfId="10350" priority="275" stopIfTrue="1">
      <formula>OR($R160="NY",$R160="Not Yet")</formula>
    </cfRule>
    <cfRule type="cellIs" dxfId="10349" priority="276" stopIfTrue="1" operator="equal">
      <formula>"Out of Scope"</formula>
    </cfRule>
  </conditionalFormatting>
  <conditionalFormatting sqref="H171:L171">
    <cfRule type="expression" dxfId="10348" priority="265" stopIfTrue="1">
      <formula>OR(H171="FI",H171="Green",H171="High")</formula>
    </cfRule>
    <cfRule type="expression" dxfId="10347" priority="266" stopIfTrue="1">
      <formula>OR(H171="NI",H171="Red",H171="Low")</formula>
    </cfRule>
    <cfRule type="cellIs" dxfId="10346" priority="267" stopIfTrue="1" operator="equal">
      <formula>"PI"</formula>
    </cfRule>
    <cfRule type="expression" dxfId="10345" priority="268" stopIfTrue="1">
      <formula>OR(H171="LI",H171="Yellow",H171="Medium")</formula>
    </cfRule>
    <cfRule type="expression" dxfId="10344" priority="269" stopIfTrue="1">
      <formula>OR(H171="NY",H171="Not Yet")</formula>
    </cfRule>
    <cfRule type="cellIs" dxfId="10343" priority="270" stopIfTrue="1" operator="equal">
      <formula>"Out of Scope"</formula>
    </cfRule>
  </conditionalFormatting>
  <conditionalFormatting sqref="I171">
    <cfRule type="expression" dxfId="10342" priority="259" stopIfTrue="1">
      <formula>OR($R171="FI",$R171="Green",$R171="High")</formula>
    </cfRule>
    <cfRule type="expression" dxfId="10341" priority="260" stopIfTrue="1">
      <formula>OR($R171="NI",$R171="Red",$R171="Low")</formula>
    </cfRule>
    <cfRule type="cellIs" dxfId="10340" priority="261" stopIfTrue="1" operator="equal">
      <formula>"PI"</formula>
    </cfRule>
    <cfRule type="expression" dxfId="10339" priority="262" stopIfTrue="1">
      <formula>OR($R171="LI",$R171="Yellow",$R171="Medium")</formula>
    </cfRule>
    <cfRule type="expression" dxfId="10338" priority="263" stopIfTrue="1">
      <formula>OR($R171="NY",$R171="Not Yet")</formula>
    </cfRule>
    <cfRule type="cellIs" dxfId="10337" priority="264" stopIfTrue="1" operator="equal">
      <formula>"Out of Scope"</formula>
    </cfRule>
  </conditionalFormatting>
  <conditionalFormatting sqref="J171">
    <cfRule type="expression" dxfId="10336" priority="253" stopIfTrue="1">
      <formula>OR($R171="FI",$R171="Green",$R171="High")</formula>
    </cfRule>
    <cfRule type="expression" dxfId="10335" priority="254" stopIfTrue="1">
      <formula>OR($R171="NI",$R171="Red",$R171="Low")</formula>
    </cfRule>
    <cfRule type="cellIs" dxfId="10334" priority="255" stopIfTrue="1" operator="equal">
      <formula>"PI"</formula>
    </cfRule>
    <cfRule type="expression" dxfId="10333" priority="256" stopIfTrue="1">
      <formula>OR($R171="LI",$R171="Yellow",$R171="Medium")</formula>
    </cfRule>
    <cfRule type="expression" dxfId="10332" priority="257" stopIfTrue="1">
      <formula>OR($R171="NY",$R171="Not Yet")</formula>
    </cfRule>
    <cfRule type="cellIs" dxfId="10331" priority="258" stopIfTrue="1" operator="equal">
      <formula>"Out of Scope"</formula>
    </cfRule>
  </conditionalFormatting>
  <conditionalFormatting sqref="K171">
    <cfRule type="expression" dxfId="10330" priority="247" stopIfTrue="1">
      <formula>OR($R171="FI",$R171="Green",$R171="High")</formula>
    </cfRule>
    <cfRule type="expression" dxfId="10329" priority="248" stopIfTrue="1">
      <formula>OR($R171="NI",$R171="Red",$R171="Low")</formula>
    </cfRule>
    <cfRule type="cellIs" dxfId="10328" priority="249" stopIfTrue="1" operator="equal">
      <formula>"PI"</formula>
    </cfRule>
    <cfRule type="expression" dxfId="10327" priority="250" stopIfTrue="1">
      <formula>OR($R171="LI",$R171="Yellow",$R171="Medium")</formula>
    </cfRule>
    <cfRule type="expression" dxfId="10326" priority="251" stopIfTrue="1">
      <formula>OR($R171="NY",$R171="Not Yet")</formula>
    </cfRule>
    <cfRule type="cellIs" dxfId="10325" priority="252" stopIfTrue="1" operator="equal">
      <formula>"Out of Scope"</formula>
    </cfRule>
  </conditionalFormatting>
  <conditionalFormatting sqref="L171">
    <cfRule type="expression" dxfId="10324" priority="241" stopIfTrue="1">
      <formula>OR($R171="FI",$R171="Green",$R171="High")</formula>
    </cfRule>
    <cfRule type="expression" dxfId="10323" priority="242" stopIfTrue="1">
      <formula>OR($R171="NI",$R171="Red",$R171="Low")</formula>
    </cfRule>
    <cfRule type="cellIs" dxfId="10322" priority="243" stopIfTrue="1" operator="equal">
      <formula>"PI"</formula>
    </cfRule>
    <cfRule type="expression" dxfId="10321" priority="244" stopIfTrue="1">
      <formula>OR($R171="LI",$R171="Yellow",$R171="Medium")</formula>
    </cfRule>
    <cfRule type="expression" dxfId="10320" priority="245" stopIfTrue="1">
      <formula>OR($R171="NY",$R171="Not Yet")</formula>
    </cfRule>
    <cfRule type="cellIs" dxfId="10319" priority="246" stopIfTrue="1" operator="equal">
      <formula>"Out of Scope"</formula>
    </cfRule>
  </conditionalFormatting>
  <conditionalFormatting sqref="H181:L181">
    <cfRule type="expression" dxfId="10318" priority="235" stopIfTrue="1">
      <formula>OR(H181="FI",H181="Green",H181="High")</formula>
    </cfRule>
    <cfRule type="expression" dxfId="10317" priority="236" stopIfTrue="1">
      <formula>OR(H181="NI",H181="Red",H181="Low")</formula>
    </cfRule>
    <cfRule type="cellIs" dxfId="10316" priority="237" stopIfTrue="1" operator="equal">
      <formula>"PI"</formula>
    </cfRule>
    <cfRule type="expression" dxfId="10315" priority="238" stopIfTrue="1">
      <formula>OR(H181="LI",H181="Yellow",H181="Medium")</formula>
    </cfRule>
    <cfRule type="expression" dxfId="10314" priority="239" stopIfTrue="1">
      <formula>OR(H181="NY",H181="Not Yet")</formula>
    </cfRule>
    <cfRule type="cellIs" dxfId="10313" priority="240" stopIfTrue="1" operator="equal">
      <formula>"Out of Scope"</formula>
    </cfRule>
  </conditionalFormatting>
  <conditionalFormatting sqref="I181">
    <cfRule type="expression" dxfId="10312" priority="229" stopIfTrue="1">
      <formula>OR($R181="FI",$R181="Green",$R181="High")</formula>
    </cfRule>
    <cfRule type="expression" dxfId="10311" priority="230" stopIfTrue="1">
      <formula>OR($R181="NI",$R181="Red",$R181="Low")</formula>
    </cfRule>
    <cfRule type="cellIs" dxfId="10310" priority="231" stopIfTrue="1" operator="equal">
      <formula>"PI"</formula>
    </cfRule>
    <cfRule type="expression" dxfId="10309" priority="232" stopIfTrue="1">
      <formula>OR($R181="LI",$R181="Yellow",$R181="Medium")</formula>
    </cfRule>
    <cfRule type="expression" dxfId="10308" priority="233" stopIfTrue="1">
      <formula>OR($R181="NY",$R181="Not Yet")</formula>
    </cfRule>
    <cfRule type="cellIs" dxfId="10307" priority="234" stopIfTrue="1" operator="equal">
      <formula>"Out of Scope"</formula>
    </cfRule>
  </conditionalFormatting>
  <conditionalFormatting sqref="J181">
    <cfRule type="expression" dxfId="10306" priority="223" stopIfTrue="1">
      <formula>OR($R181="FI",$R181="Green",$R181="High")</formula>
    </cfRule>
    <cfRule type="expression" dxfId="10305" priority="224" stopIfTrue="1">
      <formula>OR($R181="NI",$R181="Red",$R181="Low")</formula>
    </cfRule>
    <cfRule type="cellIs" dxfId="10304" priority="225" stopIfTrue="1" operator="equal">
      <formula>"PI"</formula>
    </cfRule>
    <cfRule type="expression" dxfId="10303" priority="226" stopIfTrue="1">
      <formula>OR($R181="LI",$R181="Yellow",$R181="Medium")</formula>
    </cfRule>
    <cfRule type="expression" dxfId="10302" priority="227" stopIfTrue="1">
      <formula>OR($R181="NY",$R181="Not Yet")</formula>
    </cfRule>
    <cfRule type="cellIs" dxfId="10301" priority="228" stopIfTrue="1" operator="equal">
      <formula>"Out of Scope"</formula>
    </cfRule>
  </conditionalFormatting>
  <conditionalFormatting sqref="K181">
    <cfRule type="expression" dxfId="10300" priority="217" stopIfTrue="1">
      <formula>OR($R181="FI",$R181="Green",$R181="High")</formula>
    </cfRule>
    <cfRule type="expression" dxfId="10299" priority="218" stopIfTrue="1">
      <formula>OR($R181="NI",$R181="Red",$R181="Low")</formula>
    </cfRule>
    <cfRule type="cellIs" dxfId="10298" priority="219" stopIfTrue="1" operator="equal">
      <formula>"PI"</formula>
    </cfRule>
    <cfRule type="expression" dxfId="10297" priority="220" stopIfTrue="1">
      <formula>OR($R181="LI",$R181="Yellow",$R181="Medium")</formula>
    </cfRule>
    <cfRule type="expression" dxfId="10296" priority="221" stopIfTrue="1">
      <formula>OR($R181="NY",$R181="Not Yet")</formula>
    </cfRule>
    <cfRule type="cellIs" dxfId="10295" priority="222" stopIfTrue="1" operator="equal">
      <formula>"Out of Scope"</formula>
    </cfRule>
  </conditionalFormatting>
  <conditionalFormatting sqref="L181">
    <cfRule type="expression" dxfId="10294" priority="211" stopIfTrue="1">
      <formula>OR($R181="FI",$R181="Green",$R181="High")</formula>
    </cfRule>
    <cfRule type="expression" dxfId="10293" priority="212" stopIfTrue="1">
      <formula>OR($R181="NI",$R181="Red",$R181="Low")</formula>
    </cfRule>
    <cfRule type="cellIs" dxfId="10292" priority="213" stopIfTrue="1" operator="equal">
      <formula>"PI"</formula>
    </cfRule>
    <cfRule type="expression" dxfId="10291" priority="214" stopIfTrue="1">
      <formula>OR($R181="LI",$R181="Yellow",$R181="Medium")</formula>
    </cfRule>
    <cfRule type="expression" dxfId="10290" priority="215" stopIfTrue="1">
      <formula>OR($R181="NY",$R181="Not Yet")</formula>
    </cfRule>
    <cfRule type="cellIs" dxfId="10289" priority="216" stopIfTrue="1" operator="equal">
      <formula>"Out of Scope"</formula>
    </cfRule>
  </conditionalFormatting>
  <conditionalFormatting sqref="H191:L191">
    <cfRule type="expression" dxfId="10288" priority="205" stopIfTrue="1">
      <formula>OR(H191="FI",H191="Green",H191="High")</formula>
    </cfRule>
    <cfRule type="expression" dxfId="10287" priority="206" stopIfTrue="1">
      <formula>OR(H191="NI",H191="Red",H191="Low")</formula>
    </cfRule>
    <cfRule type="cellIs" dxfId="10286" priority="207" stopIfTrue="1" operator="equal">
      <formula>"PI"</formula>
    </cfRule>
    <cfRule type="expression" dxfId="10285" priority="208" stopIfTrue="1">
      <formula>OR(H191="LI",H191="Yellow",H191="Medium")</formula>
    </cfRule>
    <cfRule type="expression" dxfId="10284" priority="209" stopIfTrue="1">
      <formula>OR(H191="NY",H191="Not Yet")</formula>
    </cfRule>
    <cfRule type="cellIs" dxfId="10283" priority="210" stopIfTrue="1" operator="equal">
      <formula>"Out of Scope"</formula>
    </cfRule>
  </conditionalFormatting>
  <conditionalFormatting sqref="I191">
    <cfRule type="expression" dxfId="10282" priority="199" stopIfTrue="1">
      <formula>OR($R191="FI",$R191="Green",$R191="High")</formula>
    </cfRule>
    <cfRule type="expression" dxfId="10281" priority="200" stopIfTrue="1">
      <formula>OR($R191="NI",$R191="Red",$R191="Low")</formula>
    </cfRule>
    <cfRule type="cellIs" dxfId="10280" priority="201" stopIfTrue="1" operator="equal">
      <formula>"PI"</formula>
    </cfRule>
    <cfRule type="expression" dxfId="10279" priority="202" stopIfTrue="1">
      <formula>OR($R191="LI",$R191="Yellow",$R191="Medium")</formula>
    </cfRule>
    <cfRule type="expression" dxfId="10278" priority="203" stopIfTrue="1">
      <formula>OR($R191="NY",$R191="Not Yet")</formula>
    </cfRule>
    <cfRule type="cellIs" dxfId="10277" priority="204" stopIfTrue="1" operator="equal">
      <formula>"Out of Scope"</formula>
    </cfRule>
  </conditionalFormatting>
  <conditionalFormatting sqref="J191">
    <cfRule type="expression" dxfId="10276" priority="193" stopIfTrue="1">
      <formula>OR($R191="FI",$R191="Green",$R191="High")</formula>
    </cfRule>
    <cfRule type="expression" dxfId="10275" priority="194" stopIfTrue="1">
      <formula>OR($R191="NI",$R191="Red",$R191="Low")</formula>
    </cfRule>
    <cfRule type="cellIs" dxfId="10274" priority="195" stopIfTrue="1" operator="equal">
      <formula>"PI"</formula>
    </cfRule>
    <cfRule type="expression" dxfId="10273" priority="196" stopIfTrue="1">
      <formula>OR($R191="LI",$R191="Yellow",$R191="Medium")</formula>
    </cfRule>
    <cfRule type="expression" dxfId="10272" priority="197" stopIfTrue="1">
      <formula>OR($R191="NY",$R191="Not Yet")</formula>
    </cfRule>
    <cfRule type="cellIs" dxfId="10271" priority="198" stopIfTrue="1" operator="equal">
      <formula>"Out of Scope"</formula>
    </cfRule>
  </conditionalFormatting>
  <conditionalFormatting sqref="K191">
    <cfRule type="expression" dxfId="10270" priority="187" stopIfTrue="1">
      <formula>OR($R191="FI",$R191="Green",$R191="High")</formula>
    </cfRule>
    <cfRule type="expression" dxfId="10269" priority="188" stopIfTrue="1">
      <formula>OR($R191="NI",$R191="Red",$R191="Low")</formula>
    </cfRule>
    <cfRule type="cellIs" dxfId="10268" priority="189" stopIfTrue="1" operator="equal">
      <formula>"PI"</formula>
    </cfRule>
    <cfRule type="expression" dxfId="10267" priority="190" stopIfTrue="1">
      <formula>OR($R191="LI",$R191="Yellow",$R191="Medium")</formula>
    </cfRule>
    <cfRule type="expression" dxfId="10266" priority="191" stopIfTrue="1">
      <formula>OR($R191="NY",$R191="Not Yet")</formula>
    </cfRule>
    <cfRule type="cellIs" dxfId="10265" priority="192" stopIfTrue="1" operator="equal">
      <formula>"Out of Scope"</formula>
    </cfRule>
  </conditionalFormatting>
  <conditionalFormatting sqref="L191">
    <cfRule type="expression" dxfId="10264" priority="181" stopIfTrue="1">
      <formula>OR($R191="FI",$R191="Green",$R191="High")</formula>
    </cfRule>
    <cfRule type="expression" dxfId="10263" priority="182" stopIfTrue="1">
      <formula>OR($R191="NI",$R191="Red",$R191="Low")</formula>
    </cfRule>
    <cfRule type="cellIs" dxfId="10262" priority="183" stopIfTrue="1" operator="equal">
      <formula>"PI"</formula>
    </cfRule>
    <cfRule type="expression" dxfId="10261" priority="184" stopIfTrue="1">
      <formula>OR($R191="LI",$R191="Yellow",$R191="Medium")</formula>
    </cfRule>
    <cfRule type="expression" dxfId="10260" priority="185" stopIfTrue="1">
      <formula>OR($R191="NY",$R191="Not Yet")</formula>
    </cfRule>
    <cfRule type="cellIs" dxfId="10259" priority="186" stopIfTrue="1" operator="equal">
      <formula>"Out of Scope"</formula>
    </cfRule>
  </conditionalFormatting>
  <conditionalFormatting sqref="H203:L203">
    <cfRule type="expression" dxfId="10258" priority="175" stopIfTrue="1">
      <formula>OR(H203="FI",H203="Green",H203="High")</formula>
    </cfRule>
    <cfRule type="expression" dxfId="10257" priority="176" stopIfTrue="1">
      <formula>OR(H203="NI",H203="Red",H203="Low")</formula>
    </cfRule>
    <cfRule type="cellIs" dxfId="10256" priority="177" stopIfTrue="1" operator="equal">
      <formula>"PI"</formula>
    </cfRule>
    <cfRule type="expression" dxfId="10255" priority="178" stopIfTrue="1">
      <formula>OR(H203="LI",H203="Yellow",H203="Medium")</formula>
    </cfRule>
    <cfRule type="expression" dxfId="10254" priority="179" stopIfTrue="1">
      <formula>OR(H203="NY",H203="Not Yet")</formula>
    </cfRule>
    <cfRule type="cellIs" dxfId="10253" priority="180" stopIfTrue="1" operator="equal">
      <formula>"Out of Scope"</formula>
    </cfRule>
  </conditionalFormatting>
  <conditionalFormatting sqref="I203">
    <cfRule type="expression" dxfId="10252" priority="169" stopIfTrue="1">
      <formula>OR($R203="FI",$R203="Green",$R203="High")</formula>
    </cfRule>
    <cfRule type="expression" dxfId="10251" priority="170" stopIfTrue="1">
      <formula>OR($R203="NI",$R203="Red",$R203="Low")</formula>
    </cfRule>
    <cfRule type="cellIs" dxfId="10250" priority="171" stopIfTrue="1" operator="equal">
      <formula>"PI"</formula>
    </cfRule>
    <cfRule type="expression" dxfId="10249" priority="172" stopIfTrue="1">
      <formula>OR($R203="LI",$R203="Yellow",$R203="Medium")</formula>
    </cfRule>
    <cfRule type="expression" dxfId="10248" priority="173" stopIfTrue="1">
      <formula>OR($R203="NY",$R203="Not Yet")</formula>
    </cfRule>
    <cfRule type="cellIs" dxfId="10247" priority="174" stopIfTrue="1" operator="equal">
      <formula>"Out of Scope"</formula>
    </cfRule>
  </conditionalFormatting>
  <conditionalFormatting sqref="J203">
    <cfRule type="expression" dxfId="10246" priority="163" stopIfTrue="1">
      <formula>OR($R203="FI",$R203="Green",$R203="High")</formula>
    </cfRule>
    <cfRule type="expression" dxfId="10245" priority="164" stopIfTrue="1">
      <formula>OR($R203="NI",$R203="Red",$R203="Low")</formula>
    </cfRule>
    <cfRule type="cellIs" dxfId="10244" priority="165" stopIfTrue="1" operator="equal">
      <formula>"PI"</formula>
    </cfRule>
    <cfRule type="expression" dxfId="10243" priority="166" stopIfTrue="1">
      <formula>OR($R203="LI",$R203="Yellow",$R203="Medium")</formula>
    </cfRule>
    <cfRule type="expression" dxfId="10242" priority="167" stopIfTrue="1">
      <formula>OR($R203="NY",$R203="Not Yet")</formula>
    </cfRule>
    <cfRule type="cellIs" dxfId="10241" priority="168" stopIfTrue="1" operator="equal">
      <formula>"Out of Scope"</formula>
    </cfRule>
  </conditionalFormatting>
  <conditionalFormatting sqref="K203">
    <cfRule type="expression" dxfId="10240" priority="157" stopIfTrue="1">
      <formula>OR($R203="FI",$R203="Green",$R203="High")</formula>
    </cfRule>
    <cfRule type="expression" dxfId="10239" priority="158" stopIfTrue="1">
      <formula>OR($R203="NI",$R203="Red",$R203="Low")</formula>
    </cfRule>
    <cfRule type="cellIs" dxfId="10238" priority="159" stopIfTrue="1" operator="equal">
      <formula>"PI"</formula>
    </cfRule>
    <cfRule type="expression" dxfId="10237" priority="160" stopIfTrue="1">
      <formula>OR($R203="LI",$R203="Yellow",$R203="Medium")</formula>
    </cfRule>
    <cfRule type="expression" dxfId="10236" priority="161" stopIfTrue="1">
      <formula>OR($R203="NY",$R203="Not Yet")</formula>
    </cfRule>
    <cfRule type="cellIs" dxfId="10235" priority="162" stopIfTrue="1" operator="equal">
      <formula>"Out of Scope"</formula>
    </cfRule>
  </conditionalFormatting>
  <conditionalFormatting sqref="L203">
    <cfRule type="expression" dxfId="10234" priority="151" stopIfTrue="1">
      <formula>OR($R203="FI",$R203="Green",$R203="High")</formula>
    </cfRule>
    <cfRule type="expression" dxfId="10233" priority="152" stopIfTrue="1">
      <formula>OR($R203="NI",$R203="Red",$R203="Low")</formula>
    </cfRule>
    <cfRule type="cellIs" dxfId="10232" priority="153" stopIfTrue="1" operator="equal">
      <formula>"PI"</formula>
    </cfRule>
    <cfRule type="expression" dxfId="10231" priority="154" stopIfTrue="1">
      <formula>OR($R203="LI",$R203="Yellow",$R203="Medium")</formula>
    </cfRule>
    <cfRule type="expression" dxfId="10230" priority="155" stopIfTrue="1">
      <formula>OR($R203="NY",$R203="Not Yet")</formula>
    </cfRule>
    <cfRule type="cellIs" dxfId="10229" priority="156" stopIfTrue="1" operator="equal">
      <formula>"Out of Scope"</formula>
    </cfRule>
  </conditionalFormatting>
  <conditionalFormatting sqref="H214:L214">
    <cfRule type="expression" dxfId="10228" priority="145" stopIfTrue="1">
      <formula>OR(H214="FI",H214="Green",H214="High")</formula>
    </cfRule>
    <cfRule type="expression" dxfId="10227" priority="146" stopIfTrue="1">
      <formula>OR(H214="NI",H214="Red",H214="Low")</formula>
    </cfRule>
    <cfRule type="cellIs" dxfId="10226" priority="147" stopIfTrue="1" operator="equal">
      <formula>"PI"</formula>
    </cfRule>
    <cfRule type="expression" dxfId="10225" priority="148" stopIfTrue="1">
      <formula>OR(H214="LI",H214="Yellow",H214="Medium")</formula>
    </cfRule>
    <cfRule type="expression" dxfId="10224" priority="149" stopIfTrue="1">
      <formula>OR(H214="NY",H214="Not Yet")</formula>
    </cfRule>
    <cfRule type="cellIs" dxfId="10223" priority="150" stopIfTrue="1" operator="equal">
      <formula>"Out of Scope"</formula>
    </cfRule>
  </conditionalFormatting>
  <conditionalFormatting sqref="I214">
    <cfRule type="expression" dxfId="10222" priority="139" stopIfTrue="1">
      <formula>OR($R214="FI",$R214="Green",$R214="High")</formula>
    </cfRule>
    <cfRule type="expression" dxfId="10221" priority="140" stopIfTrue="1">
      <formula>OR($R214="NI",$R214="Red",$R214="Low")</formula>
    </cfRule>
    <cfRule type="cellIs" dxfId="10220" priority="141" stopIfTrue="1" operator="equal">
      <formula>"PI"</formula>
    </cfRule>
    <cfRule type="expression" dxfId="10219" priority="142" stopIfTrue="1">
      <formula>OR($R214="LI",$R214="Yellow",$R214="Medium")</formula>
    </cfRule>
    <cfRule type="expression" dxfId="10218" priority="143" stopIfTrue="1">
      <formula>OR($R214="NY",$R214="Not Yet")</formula>
    </cfRule>
    <cfRule type="cellIs" dxfId="10217" priority="144" stopIfTrue="1" operator="equal">
      <formula>"Out of Scope"</formula>
    </cfRule>
  </conditionalFormatting>
  <conditionalFormatting sqref="J214">
    <cfRule type="expression" dxfId="10216" priority="133" stopIfTrue="1">
      <formula>OR($R214="FI",$R214="Green",$R214="High")</formula>
    </cfRule>
    <cfRule type="expression" dxfId="10215" priority="134" stopIfTrue="1">
      <formula>OR($R214="NI",$R214="Red",$R214="Low")</formula>
    </cfRule>
    <cfRule type="cellIs" dxfId="10214" priority="135" stopIfTrue="1" operator="equal">
      <formula>"PI"</formula>
    </cfRule>
    <cfRule type="expression" dxfId="10213" priority="136" stopIfTrue="1">
      <formula>OR($R214="LI",$R214="Yellow",$R214="Medium")</formula>
    </cfRule>
    <cfRule type="expression" dxfId="10212" priority="137" stopIfTrue="1">
      <formula>OR($R214="NY",$R214="Not Yet")</formula>
    </cfRule>
    <cfRule type="cellIs" dxfId="10211" priority="138" stopIfTrue="1" operator="equal">
      <formula>"Out of Scope"</formula>
    </cfRule>
  </conditionalFormatting>
  <conditionalFormatting sqref="K214">
    <cfRule type="expression" dxfId="10210" priority="127" stopIfTrue="1">
      <formula>OR($R214="FI",$R214="Green",$R214="High")</formula>
    </cfRule>
    <cfRule type="expression" dxfId="10209" priority="128" stopIfTrue="1">
      <formula>OR($R214="NI",$R214="Red",$R214="Low")</formula>
    </cfRule>
    <cfRule type="cellIs" dxfId="10208" priority="129" stopIfTrue="1" operator="equal">
      <formula>"PI"</formula>
    </cfRule>
    <cfRule type="expression" dxfId="10207" priority="130" stopIfTrue="1">
      <formula>OR($R214="LI",$R214="Yellow",$R214="Medium")</formula>
    </cfRule>
    <cfRule type="expression" dxfId="10206" priority="131" stopIfTrue="1">
      <formula>OR($R214="NY",$R214="Not Yet")</formula>
    </cfRule>
    <cfRule type="cellIs" dxfId="10205" priority="132" stopIfTrue="1" operator="equal">
      <formula>"Out of Scope"</formula>
    </cfRule>
  </conditionalFormatting>
  <conditionalFormatting sqref="L214">
    <cfRule type="expression" dxfId="10204" priority="121" stopIfTrue="1">
      <formula>OR($R214="FI",$R214="Green",$R214="High")</formula>
    </cfRule>
    <cfRule type="expression" dxfId="10203" priority="122" stopIfTrue="1">
      <formula>OR($R214="NI",$R214="Red",$R214="Low")</formula>
    </cfRule>
    <cfRule type="cellIs" dxfId="10202" priority="123" stopIfTrue="1" operator="equal">
      <formula>"PI"</formula>
    </cfRule>
    <cfRule type="expression" dxfId="10201" priority="124" stopIfTrue="1">
      <formula>OR($R214="LI",$R214="Yellow",$R214="Medium")</formula>
    </cfRule>
    <cfRule type="expression" dxfId="10200" priority="125" stopIfTrue="1">
      <formula>OR($R214="NY",$R214="Not Yet")</formula>
    </cfRule>
    <cfRule type="cellIs" dxfId="10199" priority="126" stopIfTrue="1" operator="equal">
      <formula>"Out of Scope"</formula>
    </cfRule>
  </conditionalFormatting>
  <conditionalFormatting sqref="H224:L224">
    <cfRule type="expression" dxfId="10198" priority="115" stopIfTrue="1">
      <formula>OR(H224="FI",H224="Green",H224="High")</formula>
    </cfRule>
    <cfRule type="expression" dxfId="10197" priority="116" stopIfTrue="1">
      <formula>OR(H224="NI",H224="Red",H224="Low")</formula>
    </cfRule>
    <cfRule type="cellIs" dxfId="10196" priority="117" stopIfTrue="1" operator="equal">
      <formula>"PI"</formula>
    </cfRule>
    <cfRule type="expression" dxfId="10195" priority="118" stopIfTrue="1">
      <formula>OR(H224="LI",H224="Yellow",H224="Medium")</formula>
    </cfRule>
    <cfRule type="expression" dxfId="10194" priority="119" stopIfTrue="1">
      <formula>OR(H224="NY",H224="Not Yet")</formula>
    </cfRule>
    <cfRule type="cellIs" dxfId="10193" priority="120" stopIfTrue="1" operator="equal">
      <formula>"Out of Scope"</formula>
    </cfRule>
  </conditionalFormatting>
  <conditionalFormatting sqref="I224">
    <cfRule type="expression" dxfId="10192" priority="109" stopIfTrue="1">
      <formula>OR($R224="FI",$R224="Green",$R224="High")</formula>
    </cfRule>
    <cfRule type="expression" dxfId="10191" priority="110" stopIfTrue="1">
      <formula>OR($R224="NI",$R224="Red",$R224="Low")</formula>
    </cfRule>
    <cfRule type="cellIs" dxfId="10190" priority="111" stopIfTrue="1" operator="equal">
      <formula>"PI"</formula>
    </cfRule>
    <cfRule type="expression" dxfId="10189" priority="112" stopIfTrue="1">
      <formula>OR($R224="LI",$R224="Yellow",$R224="Medium")</formula>
    </cfRule>
    <cfRule type="expression" dxfId="10188" priority="113" stopIfTrue="1">
      <formula>OR($R224="NY",$R224="Not Yet")</formula>
    </cfRule>
    <cfRule type="cellIs" dxfId="10187" priority="114" stopIfTrue="1" operator="equal">
      <formula>"Out of Scope"</formula>
    </cfRule>
  </conditionalFormatting>
  <conditionalFormatting sqref="J224">
    <cfRule type="expression" dxfId="10186" priority="103" stopIfTrue="1">
      <formula>OR($R224="FI",$R224="Green",$R224="High")</formula>
    </cfRule>
    <cfRule type="expression" dxfId="10185" priority="104" stopIfTrue="1">
      <formula>OR($R224="NI",$R224="Red",$R224="Low")</formula>
    </cfRule>
    <cfRule type="cellIs" dxfId="10184" priority="105" stopIfTrue="1" operator="equal">
      <formula>"PI"</formula>
    </cfRule>
    <cfRule type="expression" dxfId="10183" priority="106" stopIfTrue="1">
      <formula>OR($R224="LI",$R224="Yellow",$R224="Medium")</formula>
    </cfRule>
    <cfRule type="expression" dxfId="10182" priority="107" stopIfTrue="1">
      <formula>OR($R224="NY",$R224="Not Yet")</formula>
    </cfRule>
    <cfRule type="cellIs" dxfId="10181" priority="108" stopIfTrue="1" operator="equal">
      <formula>"Out of Scope"</formula>
    </cfRule>
  </conditionalFormatting>
  <conditionalFormatting sqref="K224">
    <cfRule type="expression" dxfId="10180" priority="97" stopIfTrue="1">
      <formula>OR($R224="FI",$R224="Green",$R224="High")</formula>
    </cfRule>
    <cfRule type="expression" dxfId="10179" priority="98" stopIfTrue="1">
      <formula>OR($R224="NI",$R224="Red",$R224="Low")</formula>
    </cfRule>
    <cfRule type="cellIs" dxfId="10178" priority="99" stopIfTrue="1" operator="equal">
      <formula>"PI"</formula>
    </cfRule>
    <cfRule type="expression" dxfId="10177" priority="100" stopIfTrue="1">
      <formula>OR($R224="LI",$R224="Yellow",$R224="Medium")</formula>
    </cfRule>
    <cfRule type="expression" dxfId="10176" priority="101" stopIfTrue="1">
      <formula>OR($R224="NY",$R224="Not Yet")</formula>
    </cfRule>
    <cfRule type="cellIs" dxfId="10175" priority="102" stopIfTrue="1" operator="equal">
      <formula>"Out of Scope"</formula>
    </cfRule>
  </conditionalFormatting>
  <conditionalFormatting sqref="L224">
    <cfRule type="expression" dxfId="10174" priority="91" stopIfTrue="1">
      <formula>OR($R224="FI",$R224="Green",$R224="High")</formula>
    </cfRule>
    <cfRule type="expression" dxfId="10173" priority="92" stopIfTrue="1">
      <formula>OR($R224="NI",$R224="Red",$R224="Low")</formula>
    </cfRule>
    <cfRule type="cellIs" dxfId="10172" priority="93" stopIfTrue="1" operator="equal">
      <formula>"PI"</formula>
    </cfRule>
    <cfRule type="expression" dxfId="10171" priority="94" stopIfTrue="1">
      <formula>OR($R224="LI",$R224="Yellow",$R224="Medium")</formula>
    </cfRule>
    <cfRule type="expression" dxfId="10170" priority="95" stopIfTrue="1">
      <formula>OR($R224="NY",$R224="Not Yet")</formula>
    </cfRule>
    <cfRule type="cellIs" dxfId="10169" priority="96" stopIfTrue="1" operator="equal">
      <formula>"Out of Scope"</formula>
    </cfRule>
  </conditionalFormatting>
  <conditionalFormatting sqref="H234:L234">
    <cfRule type="expression" dxfId="10168" priority="85" stopIfTrue="1">
      <formula>OR(H234="FI",H234="Green",H234="High")</formula>
    </cfRule>
    <cfRule type="expression" dxfId="10167" priority="86" stopIfTrue="1">
      <formula>OR(H234="NI",H234="Red",H234="Low")</formula>
    </cfRule>
    <cfRule type="cellIs" dxfId="10166" priority="87" stopIfTrue="1" operator="equal">
      <formula>"PI"</formula>
    </cfRule>
    <cfRule type="expression" dxfId="10165" priority="88" stopIfTrue="1">
      <formula>OR(H234="LI",H234="Yellow",H234="Medium")</formula>
    </cfRule>
    <cfRule type="expression" dxfId="10164" priority="89" stopIfTrue="1">
      <formula>OR(H234="NY",H234="Not Yet")</formula>
    </cfRule>
    <cfRule type="cellIs" dxfId="10163" priority="90" stopIfTrue="1" operator="equal">
      <formula>"Out of Scope"</formula>
    </cfRule>
  </conditionalFormatting>
  <conditionalFormatting sqref="I234">
    <cfRule type="expression" dxfId="10162" priority="79" stopIfTrue="1">
      <formula>OR($R234="FI",$R234="Green",$R234="High")</formula>
    </cfRule>
    <cfRule type="expression" dxfId="10161" priority="80" stopIfTrue="1">
      <formula>OR($R234="NI",$R234="Red",$R234="Low")</formula>
    </cfRule>
    <cfRule type="cellIs" dxfId="10160" priority="81" stopIfTrue="1" operator="equal">
      <formula>"PI"</formula>
    </cfRule>
    <cfRule type="expression" dxfId="10159" priority="82" stopIfTrue="1">
      <formula>OR($R234="LI",$R234="Yellow",$R234="Medium")</formula>
    </cfRule>
    <cfRule type="expression" dxfId="10158" priority="83" stopIfTrue="1">
      <formula>OR($R234="NY",$R234="Not Yet")</formula>
    </cfRule>
    <cfRule type="cellIs" dxfId="10157" priority="84" stopIfTrue="1" operator="equal">
      <formula>"Out of Scope"</formula>
    </cfRule>
  </conditionalFormatting>
  <conditionalFormatting sqref="J234">
    <cfRule type="expression" dxfId="10156" priority="73" stopIfTrue="1">
      <formula>OR($R234="FI",$R234="Green",$R234="High")</formula>
    </cfRule>
    <cfRule type="expression" dxfId="10155" priority="74" stopIfTrue="1">
      <formula>OR($R234="NI",$R234="Red",$R234="Low")</formula>
    </cfRule>
    <cfRule type="cellIs" dxfId="10154" priority="75" stopIfTrue="1" operator="equal">
      <formula>"PI"</formula>
    </cfRule>
    <cfRule type="expression" dxfId="10153" priority="76" stopIfTrue="1">
      <formula>OR($R234="LI",$R234="Yellow",$R234="Medium")</formula>
    </cfRule>
    <cfRule type="expression" dxfId="10152" priority="77" stopIfTrue="1">
      <formula>OR($R234="NY",$R234="Not Yet")</formula>
    </cfRule>
    <cfRule type="cellIs" dxfId="10151" priority="78" stopIfTrue="1" operator="equal">
      <formula>"Out of Scope"</formula>
    </cfRule>
  </conditionalFormatting>
  <conditionalFormatting sqref="K234">
    <cfRule type="expression" dxfId="10150" priority="67" stopIfTrue="1">
      <formula>OR($R234="FI",$R234="Green",$R234="High")</formula>
    </cfRule>
    <cfRule type="expression" dxfId="10149" priority="68" stopIfTrue="1">
      <formula>OR($R234="NI",$R234="Red",$R234="Low")</formula>
    </cfRule>
    <cfRule type="cellIs" dxfId="10148" priority="69" stopIfTrue="1" operator="equal">
      <formula>"PI"</formula>
    </cfRule>
    <cfRule type="expression" dxfId="10147" priority="70" stopIfTrue="1">
      <formula>OR($R234="LI",$R234="Yellow",$R234="Medium")</formula>
    </cfRule>
    <cfRule type="expression" dxfId="10146" priority="71" stopIfTrue="1">
      <formula>OR($R234="NY",$R234="Not Yet")</formula>
    </cfRule>
    <cfRule type="cellIs" dxfId="10145" priority="72" stopIfTrue="1" operator="equal">
      <formula>"Out of Scope"</formula>
    </cfRule>
  </conditionalFormatting>
  <conditionalFormatting sqref="L234">
    <cfRule type="expression" dxfId="10144" priority="61" stopIfTrue="1">
      <formula>OR($R234="FI",$R234="Green",$R234="High")</formula>
    </cfRule>
    <cfRule type="expression" dxfId="10143" priority="62" stopIfTrue="1">
      <formula>OR($R234="NI",$R234="Red",$R234="Low")</formula>
    </cfRule>
    <cfRule type="cellIs" dxfId="10142" priority="63" stopIfTrue="1" operator="equal">
      <formula>"PI"</formula>
    </cfRule>
    <cfRule type="expression" dxfId="10141" priority="64" stopIfTrue="1">
      <formula>OR($R234="LI",$R234="Yellow",$R234="Medium")</formula>
    </cfRule>
    <cfRule type="expression" dxfId="10140" priority="65" stopIfTrue="1">
      <formula>OR($R234="NY",$R234="Not Yet")</formula>
    </cfRule>
    <cfRule type="cellIs" dxfId="10139" priority="66" stopIfTrue="1" operator="equal">
      <formula>"Out of Scope"</formula>
    </cfRule>
  </conditionalFormatting>
  <conditionalFormatting sqref="H246:L246">
    <cfRule type="expression" dxfId="10138" priority="55" stopIfTrue="1">
      <formula>OR(H246="FI",H246="Green",H246="High")</formula>
    </cfRule>
    <cfRule type="expression" dxfId="10137" priority="56" stopIfTrue="1">
      <formula>OR(H246="NI",H246="Red",H246="Low")</formula>
    </cfRule>
    <cfRule type="cellIs" dxfId="10136" priority="57" stopIfTrue="1" operator="equal">
      <formula>"PI"</formula>
    </cfRule>
    <cfRule type="expression" dxfId="10135" priority="58" stopIfTrue="1">
      <formula>OR(H246="LI",H246="Yellow",H246="Medium")</formula>
    </cfRule>
    <cfRule type="expression" dxfId="10134" priority="59" stopIfTrue="1">
      <formula>OR(H246="NY",H246="Not Yet")</formula>
    </cfRule>
    <cfRule type="cellIs" dxfId="10133" priority="60" stopIfTrue="1" operator="equal">
      <formula>"Out of Scope"</formula>
    </cfRule>
  </conditionalFormatting>
  <conditionalFormatting sqref="I246">
    <cfRule type="expression" dxfId="10132" priority="49" stopIfTrue="1">
      <formula>OR($R246="FI",$R246="Green",$R246="High")</formula>
    </cfRule>
    <cfRule type="expression" dxfId="10131" priority="50" stopIfTrue="1">
      <formula>OR($R246="NI",$R246="Red",$R246="Low")</formula>
    </cfRule>
    <cfRule type="cellIs" dxfId="10130" priority="51" stopIfTrue="1" operator="equal">
      <formula>"PI"</formula>
    </cfRule>
    <cfRule type="expression" dxfId="10129" priority="52" stopIfTrue="1">
      <formula>OR($R246="LI",$R246="Yellow",$R246="Medium")</formula>
    </cfRule>
    <cfRule type="expression" dxfId="10128" priority="53" stopIfTrue="1">
      <formula>OR($R246="NY",$R246="Not Yet")</formula>
    </cfRule>
    <cfRule type="cellIs" dxfId="10127" priority="54" stopIfTrue="1" operator="equal">
      <formula>"Out of Scope"</formula>
    </cfRule>
  </conditionalFormatting>
  <conditionalFormatting sqref="J246">
    <cfRule type="expression" dxfId="10126" priority="43" stopIfTrue="1">
      <formula>OR($R246="FI",$R246="Green",$R246="High")</formula>
    </cfRule>
    <cfRule type="expression" dxfId="10125" priority="44" stopIfTrue="1">
      <formula>OR($R246="NI",$R246="Red",$R246="Low")</formula>
    </cfRule>
    <cfRule type="cellIs" dxfId="10124" priority="45" stopIfTrue="1" operator="equal">
      <formula>"PI"</formula>
    </cfRule>
    <cfRule type="expression" dxfId="10123" priority="46" stopIfTrue="1">
      <formula>OR($R246="LI",$R246="Yellow",$R246="Medium")</formula>
    </cfRule>
    <cfRule type="expression" dxfId="10122" priority="47" stopIfTrue="1">
      <formula>OR($R246="NY",$R246="Not Yet")</formula>
    </cfRule>
    <cfRule type="cellIs" dxfId="10121" priority="48" stopIfTrue="1" operator="equal">
      <formula>"Out of Scope"</formula>
    </cfRule>
  </conditionalFormatting>
  <conditionalFormatting sqref="K246">
    <cfRule type="expression" dxfId="10120" priority="37" stopIfTrue="1">
      <formula>OR($R246="FI",$R246="Green",$R246="High")</formula>
    </cfRule>
    <cfRule type="expression" dxfId="10119" priority="38" stopIfTrue="1">
      <formula>OR($R246="NI",$R246="Red",$R246="Low")</formula>
    </cfRule>
    <cfRule type="cellIs" dxfId="10118" priority="39" stopIfTrue="1" operator="equal">
      <formula>"PI"</formula>
    </cfRule>
    <cfRule type="expression" dxfId="10117" priority="40" stopIfTrue="1">
      <formula>OR($R246="LI",$R246="Yellow",$R246="Medium")</formula>
    </cfRule>
    <cfRule type="expression" dxfId="10116" priority="41" stopIfTrue="1">
      <formula>OR($R246="NY",$R246="Not Yet")</formula>
    </cfRule>
    <cfRule type="cellIs" dxfId="10115" priority="42" stopIfTrue="1" operator="equal">
      <formula>"Out of Scope"</formula>
    </cfRule>
  </conditionalFormatting>
  <conditionalFormatting sqref="L246">
    <cfRule type="expression" dxfId="10114" priority="31" stopIfTrue="1">
      <formula>OR($R246="FI",$R246="Green",$R246="High")</formula>
    </cfRule>
    <cfRule type="expression" dxfId="10113" priority="32" stopIfTrue="1">
      <formula>OR($R246="NI",$R246="Red",$R246="Low")</formula>
    </cfRule>
    <cfRule type="cellIs" dxfId="10112" priority="33" stopIfTrue="1" operator="equal">
      <formula>"PI"</formula>
    </cfRule>
    <cfRule type="expression" dxfId="10111" priority="34" stopIfTrue="1">
      <formula>OR($R246="LI",$R246="Yellow",$R246="Medium")</formula>
    </cfRule>
    <cfRule type="expression" dxfId="10110" priority="35" stopIfTrue="1">
      <formula>OR($R246="NY",$R246="Not Yet")</formula>
    </cfRule>
    <cfRule type="cellIs" dxfId="10109" priority="36" stopIfTrue="1" operator="equal">
      <formula>"Out of Scope"</formula>
    </cfRule>
  </conditionalFormatting>
  <conditionalFormatting sqref="H257:L257">
    <cfRule type="expression" dxfId="10108" priority="25" stopIfTrue="1">
      <formula>OR(H257="FI",H257="Green",H257="High")</formula>
    </cfRule>
    <cfRule type="expression" dxfId="10107" priority="26" stopIfTrue="1">
      <formula>OR(H257="NI",H257="Red",H257="Low")</formula>
    </cfRule>
    <cfRule type="cellIs" dxfId="10106" priority="27" stopIfTrue="1" operator="equal">
      <formula>"PI"</formula>
    </cfRule>
    <cfRule type="expression" dxfId="10105" priority="28" stopIfTrue="1">
      <formula>OR(H257="LI",H257="Yellow",H257="Medium")</formula>
    </cfRule>
    <cfRule type="expression" dxfId="10104" priority="29" stopIfTrue="1">
      <formula>OR(H257="NY",H257="Not Yet")</formula>
    </cfRule>
    <cfRule type="cellIs" dxfId="10103" priority="30" stopIfTrue="1" operator="equal">
      <formula>"Out of Scope"</formula>
    </cfRule>
  </conditionalFormatting>
  <conditionalFormatting sqref="I257">
    <cfRule type="expression" dxfId="10102" priority="19" stopIfTrue="1">
      <formula>OR($R257="FI",$R257="Green",$R257="High")</formula>
    </cfRule>
    <cfRule type="expression" dxfId="10101" priority="20" stopIfTrue="1">
      <formula>OR($R257="NI",$R257="Red",$R257="Low")</formula>
    </cfRule>
    <cfRule type="cellIs" dxfId="10100" priority="21" stopIfTrue="1" operator="equal">
      <formula>"PI"</formula>
    </cfRule>
    <cfRule type="expression" dxfId="10099" priority="22" stopIfTrue="1">
      <formula>OR($R257="LI",$R257="Yellow",$R257="Medium")</formula>
    </cfRule>
    <cfRule type="expression" dxfId="10098" priority="23" stopIfTrue="1">
      <formula>OR($R257="NY",$R257="Not Yet")</formula>
    </cfRule>
    <cfRule type="cellIs" dxfId="10097" priority="24" stopIfTrue="1" operator="equal">
      <formula>"Out of Scope"</formula>
    </cfRule>
  </conditionalFormatting>
  <conditionalFormatting sqref="J257">
    <cfRule type="expression" dxfId="10096" priority="13" stopIfTrue="1">
      <formula>OR($R257="FI",$R257="Green",$R257="High")</formula>
    </cfRule>
    <cfRule type="expression" dxfId="10095" priority="14" stopIfTrue="1">
      <formula>OR($R257="NI",$R257="Red",$R257="Low")</formula>
    </cfRule>
    <cfRule type="cellIs" dxfId="10094" priority="15" stopIfTrue="1" operator="equal">
      <formula>"PI"</formula>
    </cfRule>
    <cfRule type="expression" dxfId="10093" priority="16" stopIfTrue="1">
      <formula>OR($R257="LI",$R257="Yellow",$R257="Medium")</formula>
    </cfRule>
    <cfRule type="expression" dxfId="10092" priority="17" stopIfTrue="1">
      <formula>OR($R257="NY",$R257="Not Yet")</formula>
    </cfRule>
    <cfRule type="cellIs" dxfId="10091" priority="18" stopIfTrue="1" operator="equal">
      <formula>"Out of Scope"</formula>
    </cfRule>
  </conditionalFormatting>
  <conditionalFormatting sqref="K257">
    <cfRule type="expression" dxfId="10090" priority="7" stopIfTrue="1">
      <formula>OR($R257="FI",$R257="Green",$R257="High")</formula>
    </cfRule>
    <cfRule type="expression" dxfId="10089" priority="8" stopIfTrue="1">
      <formula>OR($R257="NI",$R257="Red",$R257="Low")</formula>
    </cfRule>
    <cfRule type="cellIs" dxfId="10088" priority="9" stopIfTrue="1" operator="equal">
      <formula>"PI"</formula>
    </cfRule>
    <cfRule type="expression" dxfId="10087" priority="10" stopIfTrue="1">
      <formula>OR($R257="LI",$R257="Yellow",$R257="Medium")</formula>
    </cfRule>
    <cfRule type="expression" dxfId="10086" priority="11" stopIfTrue="1">
      <formula>OR($R257="NY",$R257="Not Yet")</formula>
    </cfRule>
    <cfRule type="cellIs" dxfId="10085" priority="12" stopIfTrue="1" operator="equal">
      <formula>"Out of Scope"</formula>
    </cfRule>
  </conditionalFormatting>
  <conditionalFormatting sqref="L257">
    <cfRule type="expression" dxfId="10084" priority="1" stopIfTrue="1">
      <formula>OR($R257="FI",$R257="Green",$R257="High")</formula>
    </cfRule>
    <cfRule type="expression" dxfId="10083" priority="2" stopIfTrue="1">
      <formula>OR($R257="NI",$R257="Red",$R257="Low")</formula>
    </cfRule>
    <cfRule type="cellIs" dxfId="10082" priority="3" stopIfTrue="1" operator="equal">
      <formula>"PI"</formula>
    </cfRule>
    <cfRule type="expression" dxfId="10081" priority="4" stopIfTrue="1">
      <formula>OR($R257="LI",$R257="Yellow",$R257="Medium")</formula>
    </cfRule>
    <cfRule type="expression" dxfId="10080" priority="5" stopIfTrue="1">
      <formula>OR($R257="NY",$R257="Not Yet")</formula>
    </cfRule>
    <cfRule type="cellIs" dxfId="10079" priority="6" stopIfTrue="1" operator="equal">
      <formula>"Out of Scope"</formula>
    </cfRule>
  </conditionalFormatting>
  <dataValidations count="9">
    <dataValidation type="list" allowBlank="1" showInputMessage="1" showErrorMessage="1" sqref="R248">
      <formula1>M264:M268</formula1>
    </dataValidation>
    <dataValidation type="list" allowBlank="1" showInputMessage="1" showErrorMessage="1" sqref="A1:R1">
      <formula1>PA_Rating</formula1>
    </dataValidation>
    <dataValidation type="list" allowBlank="1" showInputMessage="1" showErrorMessage="1" sqref="R4 R29 R66 R127 R235">
      <formula1>Goal_Rating</formula1>
    </dataValidation>
    <dataValidation type="list" allowBlank="1" showInputMessage="1" showErrorMessage="1" sqref="R5 R17 R30 R42 R54 R67 R79 R91 R103 R115 R128 R139 R150 R161 R172 R182 R192 R204 R215 R225 R236 R247 H16:L16 H28:L28 H41:L41 H53:L53 H65:L65 H78:L78 H90:L90 H102:L102 H114:L114 H126:L126 H138:L138 H149:L149 H160:L160 H171:L171 H181:L181 H191:L191 H203:L203 H214:L214 H224:L224 H234:L234 H246:L246 H257:L257">
      <formula1>Practice_Characterization</formula1>
    </dataValidation>
    <dataValidation type="list" allowBlank="1" showInputMessage="1" showErrorMessage="1" sqref="A9:A16 A21:A28 A34:A41 A46:A53 A58:A65 A71:A78 A83:A90 A95:A102 A107:A114 A119:A126 A131:A138 A142:A149 A153:A160 A164:A171 A174:A181 A184:A191 A196:A203 A207:A214 A217:A224 A227:A234 A239:A246 A250:A257">
      <formula1>Status</formula1>
    </dataValidation>
    <dataValidation type="list" allowBlank="1" showInputMessage="1" showErrorMessage="1" sqref="R31:R32 R43:R44 R68:R69 R80:R81 R92:R93 R104:R105 R116:R117">
      <formula1>M46:M49</formula1>
    </dataValidation>
    <dataValidation type="list" allowBlank="1" showInputMessage="1" showErrorMessage="1" sqref="R55:R56">
      <formula1>M71:M73</formula1>
    </dataValidation>
    <dataValidation type="list" allowBlank="1" showInputMessage="1" showErrorMessage="1" sqref="R140 R162 R193:R194 R205">
      <formula1>M154:M158</formula1>
    </dataValidation>
    <dataValidation type="list" allowBlank="1" showInputMessage="1" showErrorMessage="1" sqref="N9:O15 N21:O27 N34:O40 N46:O52 N58:O64 N71:O77 N83:O89 N95:O101 N107:O113 N119:O125 N131:O137 N142:O148 N153:O159 N164:O170 N174:O180 N184:O190 N196:O202 N207:O213 N217:O223 N227:O233 N239:O245 N250:O256">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3797"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3798"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3799"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3800"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380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Instructions!M302:M306</xm:f>
          </x14:formula1>
          <xm:sqref>R237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indexed="10"/>
    <outlinePr summaryBelow="0" summaryRight="0"/>
    <pageSetUpPr fitToPage="1"/>
  </sheetPr>
  <dimension ref="A1:T23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8.25" hidden="1" customHeight="1" outlineLevel="2">
      <c r="A2" s="503" t="s">
        <v>940</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7.5" customHeight="1">
      <c r="A4" s="233"/>
      <c r="B4" s="356" t="s">
        <v>420</v>
      </c>
      <c r="C4" s="357" t="s">
        <v>556</v>
      </c>
      <c r="D4" s="246"/>
      <c r="E4" s="247"/>
      <c r="F4" s="247"/>
      <c r="G4" s="242"/>
      <c r="H4" s="347">
        <f>SUM(H5,H17)</f>
        <v>0</v>
      </c>
      <c r="I4" s="347">
        <f>SUM(I5,I17)</f>
        <v>0</v>
      </c>
      <c r="J4" s="347">
        <f>SUM(J5,J17)</f>
        <v>0</v>
      </c>
      <c r="K4" s="347">
        <f>SUM(K5,K17)</f>
        <v>0</v>
      </c>
      <c r="L4" s="347">
        <f>SUM(L5,L17)</f>
        <v>0</v>
      </c>
      <c r="M4" s="237"/>
      <c r="N4" s="237"/>
      <c r="O4" s="348">
        <f>SUM(H4:L4)/(COUNT(H4:L4)*2)</f>
        <v>0</v>
      </c>
      <c r="P4" s="258"/>
      <c r="Q4" s="281"/>
      <c r="R4" s="228"/>
      <c r="S4" s="349">
        <f>AVERAGE(S5:S28)</f>
        <v>0</v>
      </c>
      <c r="T4" s="403"/>
    </row>
    <row r="5" spans="1:20" s="309" customFormat="1" ht="20.25" collapsed="1">
      <c r="A5" s="250"/>
      <c r="B5" s="358" t="s">
        <v>364</v>
      </c>
      <c r="C5" s="359" t="s">
        <v>553</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76.5" hidden="1" outlineLevel="2">
      <c r="A6" s="2"/>
      <c r="B6" s="2"/>
      <c r="C6" s="337" t="s">
        <v>1153</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1154</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1472</v>
      </c>
      <c r="D8" s="191"/>
      <c r="E8" s="192"/>
      <c r="F8" s="192"/>
      <c r="G8" s="279"/>
      <c r="H8" s="193"/>
      <c r="I8" s="193"/>
      <c r="J8" s="193"/>
      <c r="K8" s="193"/>
      <c r="L8" s="193"/>
      <c r="M8" s="279"/>
      <c r="N8" s="193"/>
      <c r="O8" s="193"/>
      <c r="P8" s="279"/>
      <c r="Q8" s="192"/>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2"/>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2"/>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2"/>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2"/>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2"/>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2"/>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2"/>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20.25" collapsed="1">
      <c r="A17" s="250"/>
      <c r="B17" s="358" t="s">
        <v>365</v>
      </c>
      <c r="C17" s="359" t="s">
        <v>1155</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1240</v>
      </c>
      <c r="D18" s="191"/>
      <c r="E18" s="192"/>
      <c r="F18" s="192"/>
      <c r="G18" s="279"/>
      <c r="H18" s="193"/>
      <c r="I18" s="193"/>
      <c r="J18" s="193"/>
      <c r="K18" s="193"/>
      <c r="L18" s="193"/>
      <c r="M18" s="279"/>
      <c r="N18" s="193"/>
      <c r="O18" s="193"/>
      <c r="P18" s="279"/>
      <c r="Q18" s="192"/>
      <c r="R18" s="194"/>
      <c r="S18" s="382"/>
      <c r="T18" s="383"/>
    </row>
    <row r="19" spans="1:20" s="310" customFormat="1" ht="140.25" hidden="1" outlineLevel="2">
      <c r="A19" s="2"/>
      <c r="B19" s="2"/>
      <c r="C19" s="337" t="s">
        <v>1156</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2"/>
      <c r="B20" s="4"/>
      <c r="C20" s="337" t="s">
        <v>680</v>
      </c>
      <c r="D20" s="191"/>
      <c r="E20" s="192"/>
      <c r="F20" s="192"/>
      <c r="G20" s="279"/>
      <c r="H20" s="193"/>
      <c r="I20" s="193"/>
      <c r="J20" s="193"/>
      <c r="K20" s="193"/>
      <c r="L20" s="193"/>
      <c r="M20" s="279"/>
      <c r="N20" s="193"/>
      <c r="O20" s="193"/>
      <c r="P20" s="279"/>
      <c r="Q20" s="192"/>
      <c r="R20" s="194"/>
      <c r="S20" s="382"/>
      <c r="T20" s="396"/>
    </row>
    <row r="21" spans="1:20" s="310" customFormat="1" ht="15.75" hidden="1" customHeight="1" outlineLevel="1">
      <c r="A21" s="174"/>
      <c r="B21" s="336">
        <v>1</v>
      </c>
      <c r="C21" s="175"/>
      <c r="D21" s="168"/>
      <c r="E21" s="169"/>
      <c r="F21" s="172"/>
      <c r="G21" s="257"/>
      <c r="H21" s="170"/>
      <c r="I21" s="170"/>
      <c r="J21" s="170"/>
      <c r="K21" s="170"/>
      <c r="L21" s="170"/>
      <c r="M21" s="279"/>
      <c r="N21" s="170"/>
      <c r="O21" s="170"/>
      <c r="P21" s="279"/>
      <c r="Q21" s="192"/>
      <c r="R21" s="194"/>
      <c r="S21" s="382"/>
      <c r="T21" s="396"/>
    </row>
    <row r="22" spans="1:20" s="310" customFormat="1" ht="15.75" hidden="1" customHeight="1" outlineLevel="1">
      <c r="A22" s="174"/>
      <c r="B22" s="336">
        <v>2</v>
      </c>
      <c r="C22" s="175"/>
      <c r="D22" s="168"/>
      <c r="E22" s="169"/>
      <c r="F22" s="172"/>
      <c r="G22" s="257"/>
      <c r="H22" s="170"/>
      <c r="I22" s="170"/>
      <c r="J22" s="170"/>
      <c r="K22" s="170"/>
      <c r="L22" s="170"/>
      <c r="M22" s="279"/>
      <c r="N22" s="170"/>
      <c r="O22" s="170"/>
      <c r="P22" s="279"/>
      <c r="Q22" s="192"/>
      <c r="R22" s="194"/>
      <c r="S22" s="382"/>
      <c r="T22" s="396"/>
    </row>
    <row r="23" spans="1:20" s="310" customFormat="1" ht="15.75" hidden="1" customHeight="1" outlineLevel="1">
      <c r="A23" s="174"/>
      <c r="B23" s="336">
        <v>3</v>
      </c>
      <c r="C23" s="175"/>
      <c r="D23" s="168"/>
      <c r="E23" s="169"/>
      <c r="F23" s="169"/>
      <c r="G23" s="257"/>
      <c r="H23" s="170"/>
      <c r="I23" s="170"/>
      <c r="J23" s="170"/>
      <c r="K23" s="170"/>
      <c r="L23" s="170"/>
      <c r="M23" s="279"/>
      <c r="N23" s="170"/>
      <c r="O23" s="170"/>
      <c r="P23" s="279"/>
      <c r="Q23" s="192"/>
      <c r="R23" s="194"/>
      <c r="S23" s="382"/>
      <c r="T23" s="396"/>
    </row>
    <row r="24" spans="1:20" s="310" customFormat="1" ht="15.75" hidden="1" customHeight="1" outlineLevel="1">
      <c r="A24" s="174"/>
      <c r="B24" s="336">
        <v>4</v>
      </c>
      <c r="C24" s="175"/>
      <c r="D24" s="168"/>
      <c r="E24" s="169"/>
      <c r="F24" s="172"/>
      <c r="G24" s="257"/>
      <c r="H24" s="170"/>
      <c r="I24" s="170"/>
      <c r="J24" s="170"/>
      <c r="K24" s="170"/>
      <c r="L24" s="170"/>
      <c r="M24" s="279"/>
      <c r="N24" s="170"/>
      <c r="O24" s="170"/>
      <c r="P24" s="279"/>
      <c r="Q24" s="192"/>
      <c r="R24" s="194"/>
      <c r="S24" s="382"/>
      <c r="T24" s="396"/>
    </row>
    <row r="25" spans="1:20" s="310" customFormat="1" ht="15.75" hidden="1" customHeight="1" outlineLevel="1">
      <c r="A25" s="174"/>
      <c r="B25" s="336">
        <v>5</v>
      </c>
      <c r="C25" s="175"/>
      <c r="D25" s="168"/>
      <c r="E25" s="169"/>
      <c r="F25" s="169"/>
      <c r="G25" s="257"/>
      <c r="H25" s="170"/>
      <c r="I25" s="170"/>
      <c r="J25" s="170"/>
      <c r="K25" s="170"/>
      <c r="L25" s="170"/>
      <c r="M25" s="279"/>
      <c r="N25" s="170"/>
      <c r="O25" s="170"/>
      <c r="P25" s="279"/>
      <c r="Q25" s="192"/>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2"/>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2"/>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8" customFormat="1" ht="27.75">
      <c r="A29" s="233"/>
      <c r="B29" s="356" t="s">
        <v>354</v>
      </c>
      <c r="C29" s="357" t="s">
        <v>554</v>
      </c>
      <c r="D29" s="246"/>
      <c r="E29" s="247"/>
      <c r="F29" s="247"/>
      <c r="G29" s="242"/>
      <c r="H29" s="347">
        <f>SUM(H30,H42,H54,H66)</f>
        <v>0</v>
      </c>
      <c r="I29" s="347">
        <f>SUM(I30,I42,I54,I66)</f>
        <v>0</v>
      </c>
      <c r="J29" s="347">
        <f>SUM(J30,J42,J54,J66)</f>
        <v>0</v>
      </c>
      <c r="K29" s="347">
        <f>SUM(K30,K42,K54,K66)</f>
        <v>0</v>
      </c>
      <c r="L29" s="347">
        <f>SUM(L30,L42,L54,L66)</f>
        <v>0</v>
      </c>
      <c r="M29" s="237"/>
      <c r="N29" s="237"/>
      <c r="O29" s="348">
        <f>SUM(H29:L29)/(COUNT(H29:L29)*4)</f>
        <v>0</v>
      </c>
      <c r="P29" s="258"/>
      <c r="Q29" s="281"/>
      <c r="R29" s="228"/>
      <c r="S29" s="349">
        <f>AVERAGE(S30:S66)</f>
        <v>0</v>
      </c>
      <c r="T29" s="403"/>
    </row>
    <row r="30" spans="1:20" s="309" customFormat="1" ht="20.25" collapsed="1">
      <c r="A30" s="250"/>
      <c r="B30" s="358" t="s">
        <v>368</v>
      </c>
      <c r="C30" s="359" t="s">
        <v>555</v>
      </c>
      <c r="D30" s="259"/>
      <c r="E30" s="260"/>
      <c r="F30" s="260"/>
      <c r="G30" s="262"/>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404"/>
    </row>
    <row r="31" spans="1:20" s="310" customFormat="1" ht="38.25" hidden="1" outlineLevel="2">
      <c r="A31" s="2"/>
      <c r="B31" s="2"/>
      <c r="C31" s="337" t="s">
        <v>1158</v>
      </c>
      <c r="D31" s="191"/>
      <c r="E31" s="192"/>
      <c r="F31" s="192"/>
      <c r="G31" s="279"/>
      <c r="H31" s="193"/>
      <c r="I31" s="193"/>
      <c r="J31" s="193"/>
      <c r="K31" s="193"/>
      <c r="L31" s="193"/>
      <c r="M31" s="279"/>
      <c r="N31" s="193"/>
      <c r="O31" s="193"/>
      <c r="P31" s="279"/>
      <c r="Q31" s="192"/>
      <c r="R31" s="194"/>
      <c r="S31" s="382"/>
      <c r="T31" s="383"/>
    </row>
    <row r="32" spans="1:20" s="310" customFormat="1" ht="76.5" hidden="1" outlineLevel="2">
      <c r="A32" s="2"/>
      <c r="B32" s="2"/>
      <c r="C32" s="337" t="s">
        <v>681</v>
      </c>
      <c r="D32" s="191"/>
      <c r="E32" s="192"/>
      <c r="F32" s="192"/>
      <c r="G32" s="279"/>
      <c r="H32" s="193"/>
      <c r="I32" s="193"/>
      <c r="J32" s="193"/>
      <c r="K32" s="193"/>
      <c r="L32" s="193"/>
      <c r="M32" s="279"/>
      <c r="N32" s="193"/>
      <c r="O32" s="193"/>
      <c r="P32" s="279"/>
      <c r="Q32" s="192"/>
      <c r="R32" s="194"/>
      <c r="S32" s="382"/>
      <c r="T32" s="383"/>
    </row>
    <row r="33" spans="1:20" s="310" customFormat="1" ht="204" hidden="1" outlineLevel="2">
      <c r="A33" s="2"/>
      <c r="B33" s="4"/>
      <c r="C33" s="337" t="s">
        <v>682</v>
      </c>
      <c r="D33" s="191"/>
      <c r="E33" s="192"/>
      <c r="F33" s="192"/>
      <c r="G33" s="279"/>
      <c r="H33" s="193"/>
      <c r="I33" s="193"/>
      <c r="J33" s="193"/>
      <c r="K33" s="193"/>
      <c r="L33" s="193"/>
      <c r="M33" s="279"/>
      <c r="N33" s="193"/>
      <c r="O33" s="193"/>
      <c r="P33" s="279"/>
      <c r="Q33" s="192"/>
      <c r="R33" s="194"/>
      <c r="S33" s="382"/>
      <c r="T33" s="396"/>
    </row>
    <row r="34" spans="1:20" s="310" customFormat="1" hidden="1" outlineLevel="1">
      <c r="A34" s="174"/>
      <c r="B34" s="336">
        <v>1</v>
      </c>
      <c r="C34" s="175"/>
      <c r="D34" s="168"/>
      <c r="E34" s="169"/>
      <c r="F34" s="172"/>
      <c r="G34" s="257"/>
      <c r="H34" s="170"/>
      <c r="I34" s="170"/>
      <c r="J34" s="170"/>
      <c r="K34" s="170"/>
      <c r="L34" s="170"/>
      <c r="M34" s="279"/>
      <c r="N34" s="170"/>
      <c r="O34" s="170"/>
      <c r="P34" s="279"/>
      <c r="Q34" s="192"/>
      <c r="R34" s="194"/>
      <c r="S34" s="382"/>
      <c r="T34" s="396"/>
    </row>
    <row r="35" spans="1:20" s="310" customFormat="1" hidden="1" outlineLevel="1">
      <c r="A35" s="174"/>
      <c r="B35" s="336">
        <v>2</v>
      </c>
      <c r="C35" s="175"/>
      <c r="D35" s="168"/>
      <c r="E35" s="169"/>
      <c r="F35" s="172"/>
      <c r="G35" s="257"/>
      <c r="H35" s="170"/>
      <c r="I35" s="170"/>
      <c r="J35" s="170"/>
      <c r="K35" s="170"/>
      <c r="L35" s="170"/>
      <c r="M35" s="279"/>
      <c r="N35" s="170"/>
      <c r="O35" s="170"/>
      <c r="P35" s="279"/>
      <c r="Q35" s="192"/>
      <c r="R35" s="194"/>
      <c r="S35" s="382"/>
      <c r="T35" s="396"/>
    </row>
    <row r="36" spans="1:20" s="310" customFormat="1" hidden="1" outlineLevel="1">
      <c r="A36" s="174"/>
      <c r="B36" s="336">
        <v>3</v>
      </c>
      <c r="C36" s="175"/>
      <c r="D36" s="168"/>
      <c r="E36" s="169"/>
      <c r="F36" s="169"/>
      <c r="G36" s="257"/>
      <c r="H36" s="170"/>
      <c r="I36" s="170"/>
      <c r="J36" s="170"/>
      <c r="K36" s="170"/>
      <c r="L36" s="170"/>
      <c r="M36" s="279"/>
      <c r="N36" s="170"/>
      <c r="O36" s="170"/>
      <c r="P36" s="279"/>
      <c r="Q36" s="192"/>
      <c r="R36" s="194"/>
      <c r="S36" s="382"/>
      <c r="T36" s="396"/>
    </row>
    <row r="37" spans="1:20" s="310" customFormat="1" hidden="1" outlineLevel="1">
      <c r="A37" s="174"/>
      <c r="B37" s="336">
        <v>4</v>
      </c>
      <c r="C37" s="175"/>
      <c r="D37" s="168"/>
      <c r="E37" s="169"/>
      <c r="F37" s="172"/>
      <c r="G37" s="257"/>
      <c r="H37" s="170"/>
      <c r="I37" s="170"/>
      <c r="J37" s="170"/>
      <c r="K37" s="170"/>
      <c r="L37" s="170"/>
      <c r="M37" s="279"/>
      <c r="N37" s="170"/>
      <c r="O37" s="170"/>
      <c r="P37" s="279"/>
      <c r="Q37" s="192"/>
      <c r="R37" s="194"/>
      <c r="S37" s="382"/>
      <c r="T37" s="396"/>
    </row>
    <row r="38" spans="1:20" s="310" customFormat="1" hidden="1" outlineLevel="1">
      <c r="A38" s="174"/>
      <c r="B38" s="336">
        <v>5</v>
      </c>
      <c r="C38" s="175"/>
      <c r="D38" s="168"/>
      <c r="E38" s="169"/>
      <c r="F38" s="169"/>
      <c r="G38" s="257"/>
      <c r="H38" s="170"/>
      <c r="I38" s="170"/>
      <c r="J38" s="170"/>
      <c r="K38" s="170"/>
      <c r="L38" s="170"/>
      <c r="M38" s="279"/>
      <c r="N38" s="170"/>
      <c r="O38" s="170"/>
      <c r="P38" s="279"/>
      <c r="Q38" s="192"/>
      <c r="R38" s="194"/>
      <c r="S38" s="382"/>
      <c r="T38" s="396"/>
    </row>
    <row r="39" spans="1:20" s="310" customFormat="1" hidden="1" outlineLevel="1">
      <c r="A39" s="174"/>
      <c r="B39" s="336">
        <v>6</v>
      </c>
      <c r="C39" s="175"/>
      <c r="D39" s="168"/>
      <c r="E39" s="169"/>
      <c r="F39" s="169"/>
      <c r="G39" s="257"/>
      <c r="H39" s="170"/>
      <c r="I39" s="170"/>
      <c r="J39" s="170"/>
      <c r="K39" s="170"/>
      <c r="L39" s="170"/>
      <c r="M39" s="279"/>
      <c r="N39" s="170"/>
      <c r="O39" s="170"/>
      <c r="P39" s="279"/>
      <c r="Q39" s="192"/>
      <c r="R39" s="194"/>
      <c r="S39" s="382"/>
      <c r="T39" s="396"/>
    </row>
    <row r="40" spans="1:20" s="310" customFormat="1" hidden="1" outlineLevel="1">
      <c r="A40" s="174"/>
      <c r="B40" s="336">
        <v>7</v>
      </c>
      <c r="C40" s="175"/>
      <c r="D40" s="168"/>
      <c r="E40" s="169"/>
      <c r="F40" s="169"/>
      <c r="G40" s="257"/>
      <c r="H40" s="170"/>
      <c r="I40" s="170"/>
      <c r="J40" s="170"/>
      <c r="K40" s="170"/>
      <c r="L40" s="170"/>
      <c r="M40" s="279"/>
      <c r="N40" s="170"/>
      <c r="O40" s="170"/>
      <c r="P40" s="279"/>
      <c r="Q40" s="192"/>
      <c r="R40" s="194"/>
      <c r="S40" s="382"/>
      <c r="T40" s="396"/>
    </row>
    <row r="41" spans="1:20"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96"/>
    </row>
    <row r="42" spans="1:20" s="309" customFormat="1" ht="20.25" collapsed="1">
      <c r="A42" s="250"/>
      <c r="B42" s="358" t="s">
        <v>369</v>
      </c>
      <c r="C42" s="359" t="s">
        <v>557</v>
      </c>
      <c r="D42" s="259"/>
      <c r="E42" s="260"/>
      <c r="F42" s="260"/>
      <c r="G42" s="262"/>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1157</v>
      </c>
      <c r="D43" s="191"/>
      <c r="E43" s="192"/>
      <c r="F43" s="192"/>
      <c r="G43" s="279"/>
      <c r="H43" s="193"/>
      <c r="I43" s="193"/>
      <c r="J43" s="193"/>
      <c r="K43" s="193"/>
      <c r="L43" s="193"/>
      <c r="M43" s="279"/>
      <c r="N43" s="193"/>
      <c r="O43" s="193"/>
      <c r="P43" s="279"/>
      <c r="Q43" s="192"/>
      <c r="R43" s="194"/>
      <c r="S43" s="382"/>
      <c r="T43" s="383"/>
    </row>
    <row r="44" spans="1:20" s="310" customFormat="1" ht="114.75" hidden="1" outlineLevel="2">
      <c r="A44" s="2"/>
      <c r="B44" s="2"/>
      <c r="C44" s="337" t="s">
        <v>1161</v>
      </c>
      <c r="D44" s="191"/>
      <c r="E44" s="192"/>
      <c r="F44" s="192"/>
      <c r="G44" s="279"/>
      <c r="H44" s="193"/>
      <c r="I44" s="193"/>
      <c r="J44" s="193"/>
      <c r="K44" s="193"/>
      <c r="L44" s="193"/>
      <c r="M44" s="279"/>
      <c r="N44" s="193"/>
      <c r="O44" s="193"/>
      <c r="P44" s="279"/>
      <c r="Q44" s="192"/>
      <c r="R44" s="194"/>
      <c r="S44" s="382"/>
      <c r="T44" s="383"/>
    </row>
    <row r="45" spans="1:20" s="310" customFormat="1" ht="164.25" hidden="1" customHeight="1" outlineLevel="2">
      <c r="A45" s="2"/>
      <c r="B45" s="4"/>
      <c r="C45" s="337" t="s">
        <v>683</v>
      </c>
      <c r="D45" s="191"/>
      <c r="E45" s="192"/>
      <c r="F45" s="192"/>
      <c r="G45" s="279"/>
      <c r="H45" s="193"/>
      <c r="I45" s="193"/>
      <c r="J45" s="193"/>
      <c r="K45" s="193"/>
      <c r="L45" s="193"/>
      <c r="M45" s="279"/>
      <c r="N45" s="193"/>
      <c r="O45" s="193"/>
      <c r="P45" s="279"/>
      <c r="Q45" s="192"/>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2"/>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2"/>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2"/>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2"/>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2"/>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2"/>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2"/>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20.25" collapsed="1">
      <c r="A54" s="250"/>
      <c r="B54" s="358" t="s">
        <v>370</v>
      </c>
      <c r="C54" s="359" t="s">
        <v>276</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63.75" hidden="1" outlineLevel="2">
      <c r="A55" s="2"/>
      <c r="B55" s="2"/>
      <c r="C55" s="337" t="s">
        <v>1162</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684</v>
      </c>
      <c r="D56" s="191"/>
      <c r="E56" s="192"/>
      <c r="F56" s="192"/>
      <c r="G56" s="279"/>
      <c r="H56" s="193"/>
      <c r="I56" s="193"/>
      <c r="J56" s="193"/>
      <c r="K56" s="193"/>
      <c r="L56" s="193"/>
      <c r="M56" s="279"/>
      <c r="N56" s="193"/>
      <c r="O56" s="193"/>
      <c r="P56" s="279"/>
      <c r="Q56" s="192"/>
      <c r="R56" s="194"/>
      <c r="S56" s="382"/>
      <c r="T56" s="383"/>
    </row>
    <row r="57" spans="1:20" s="310" customFormat="1" ht="163.5" hidden="1" customHeight="1" outlineLevel="2">
      <c r="A57" s="2"/>
      <c r="B57" s="4"/>
      <c r="C57" s="337" t="s">
        <v>683</v>
      </c>
      <c r="D57" s="191"/>
      <c r="E57" s="192"/>
      <c r="F57" s="192"/>
      <c r="G57" s="279"/>
      <c r="H57" s="193"/>
      <c r="I57" s="193"/>
      <c r="J57" s="193"/>
      <c r="K57" s="193"/>
      <c r="L57" s="193"/>
      <c r="M57" s="279"/>
      <c r="N57" s="193"/>
      <c r="O57" s="193"/>
      <c r="P57" s="279"/>
      <c r="Q57" s="192"/>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2"/>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2"/>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2"/>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2"/>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2"/>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2"/>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2"/>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9" customFormat="1" ht="31.5" collapsed="1">
      <c r="A66" s="250"/>
      <c r="B66" s="358" t="s">
        <v>371</v>
      </c>
      <c r="C66" s="359" t="s">
        <v>441</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51" hidden="1" outlineLevel="2">
      <c r="A67" s="2"/>
      <c r="B67" s="2"/>
      <c r="C67" s="337" t="s">
        <v>1163</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685</v>
      </c>
      <c r="D68" s="191"/>
      <c r="E68" s="192"/>
      <c r="F68" s="192"/>
      <c r="G68" s="279"/>
      <c r="H68" s="193"/>
      <c r="I68" s="193"/>
      <c r="J68" s="193"/>
      <c r="K68" s="193"/>
      <c r="L68" s="193"/>
      <c r="M68" s="279"/>
      <c r="N68" s="193"/>
      <c r="O68" s="193"/>
      <c r="P68" s="279"/>
      <c r="Q68" s="192"/>
      <c r="R68" s="194"/>
      <c r="S68" s="382"/>
      <c r="T68" s="383"/>
    </row>
    <row r="69" spans="1:20" s="314" customFormat="1" ht="76.5" hidden="1" outlineLevel="2">
      <c r="A69" s="2"/>
      <c r="B69" s="4"/>
      <c r="C69" s="337" t="s">
        <v>686</v>
      </c>
      <c r="D69" s="216"/>
      <c r="E69" s="192"/>
      <c r="F69" s="192"/>
      <c r="G69" s="300"/>
      <c r="H69" s="193"/>
      <c r="I69" s="193"/>
      <c r="J69" s="193"/>
      <c r="K69" s="193"/>
      <c r="L69" s="193"/>
      <c r="M69" s="279"/>
      <c r="N69" s="193"/>
      <c r="O69" s="217"/>
      <c r="P69" s="300"/>
      <c r="Q69" s="452"/>
      <c r="R69" s="218"/>
      <c r="S69" s="401"/>
      <c r="T69" s="405"/>
    </row>
    <row r="70" spans="1:20" s="314" customFormat="1" ht="20.25" hidden="1" outlineLevel="1">
      <c r="A70" s="174"/>
      <c r="B70" s="336">
        <v>1</v>
      </c>
      <c r="C70" s="175"/>
      <c r="D70" s="168"/>
      <c r="E70" s="169"/>
      <c r="F70" s="172"/>
      <c r="G70" s="257"/>
      <c r="H70" s="170"/>
      <c r="I70" s="170"/>
      <c r="J70" s="170"/>
      <c r="K70" s="170"/>
      <c r="L70" s="170"/>
      <c r="M70" s="279"/>
      <c r="N70" s="170"/>
      <c r="O70" s="170"/>
      <c r="P70" s="300"/>
      <c r="Q70" s="452"/>
      <c r="R70" s="218"/>
      <c r="S70" s="401"/>
      <c r="T70" s="405"/>
    </row>
    <row r="71" spans="1:20" s="314" customFormat="1" ht="20.25" hidden="1" outlineLevel="1">
      <c r="A71" s="174"/>
      <c r="B71" s="336">
        <v>2</v>
      </c>
      <c r="C71" s="175"/>
      <c r="D71" s="168"/>
      <c r="E71" s="169"/>
      <c r="F71" s="172"/>
      <c r="G71" s="257"/>
      <c r="H71" s="170"/>
      <c r="I71" s="170"/>
      <c r="J71" s="170"/>
      <c r="K71" s="170"/>
      <c r="L71" s="170"/>
      <c r="M71" s="279"/>
      <c r="N71" s="170"/>
      <c r="O71" s="170"/>
      <c r="P71" s="300"/>
      <c r="Q71" s="452"/>
      <c r="R71" s="218"/>
      <c r="S71" s="401"/>
      <c r="T71" s="405"/>
    </row>
    <row r="72" spans="1:20" s="314" customFormat="1" ht="20.25" hidden="1" outlineLevel="1">
      <c r="A72" s="174"/>
      <c r="B72" s="336">
        <v>3</v>
      </c>
      <c r="C72" s="175"/>
      <c r="D72" s="168"/>
      <c r="E72" s="169"/>
      <c r="F72" s="169"/>
      <c r="G72" s="257"/>
      <c r="H72" s="170"/>
      <c r="I72" s="170"/>
      <c r="J72" s="170"/>
      <c r="K72" s="170"/>
      <c r="L72" s="170"/>
      <c r="M72" s="279"/>
      <c r="N72" s="170"/>
      <c r="O72" s="170"/>
      <c r="P72" s="300"/>
      <c r="Q72" s="452"/>
      <c r="R72" s="218"/>
      <c r="S72" s="401"/>
      <c r="T72" s="405"/>
    </row>
    <row r="73" spans="1:20" s="314" customFormat="1" ht="20.25" hidden="1" outlineLevel="1">
      <c r="A73" s="174"/>
      <c r="B73" s="336">
        <v>4</v>
      </c>
      <c r="C73" s="175"/>
      <c r="D73" s="168"/>
      <c r="E73" s="169"/>
      <c r="F73" s="172"/>
      <c r="G73" s="257"/>
      <c r="H73" s="170"/>
      <c r="I73" s="170"/>
      <c r="J73" s="170"/>
      <c r="K73" s="170"/>
      <c r="L73" s="170"/>
      <c r="M73" s="279"/>
      <c r="N73" s="170"/>
      <c r="O73" s="170"/>
      <c r="P73" s="300"/>
      <c r="Q73" s="452"/>
      <c r="R73" s="218"/>
      <c r="S73" s="401"/>
      <c r="T73" s="405"/>
    </row>
    <row r="74" spans="1:20" s="314" customFormat="1" ht="20.25" hidden="1" outlineLevel="1">
      <c r="A74" s="174"/>
      <c r="B74" s="336">
        <v>5</v>
      </c>
      <c r="C74" s="175"/>
      <c r="D74" s="168"/>
      <c r="E74" s="169"/>
      <c r="F74" s="169"/>
      <c r="G74" s="257"/>
      <c r="H74" s="170"/>
      <c r="I74" s="170"/>
      <c r="J74" s="170"/>
      <c r="K74" s="170"/>
      <c r="L74" s="170"/>
      <c r="M74" s="279"/>
      <c r="N74" s="170"/>
      <c r="O74" s="170"/>
      <c r="P74" s="300"/>
      <c r="Q74" s="452"/>
      <c r="R74" s="218"/>
      <c r="S74" s="401"/>
      <c r="T74" s="405"/>
    </row>
    <row r="75" spans="1:20" s="314" customFormat="1" ht="20.25" hidden="1" outlineLevel="1">
      <c r="A75" s="174"/>
      <c r="B75" s="336">
        <v>6</v>
      </c>
      <c r="C75" s="175"/>
      <c r="D75" s="168"/>
      <c r="E75" s="169"/>
      <c r="F75" s="169"/>
      <c r="G75" s="257"/>
      <c r="H75" s="170"/>
      <c r="I75" s="170"/>
      <c r="J75" s="170"/>
      <c r="K75" s="170"/>
      <c r="L75" s="170"/>
      <c r="M75" s="279"/>
      <c r="N75" s="170"/>
      <c r="O75" s="170"/>
      <c r="P75" s="300"/>
      <c r="Q75" s="452"/>
      <c r="R75" s="218"/>
      <c r="S75" s="401"/>
      <c r="T75" s="405"/>
    </row>
    <row r="76" spans="1:20" s="314" customFormat="1" ht="20.25" hidden="1" outlineLevel="1">
      <c r="A76" s="174"/>
      <c r="B76" s="336">
        <v>7</v>
      </c>
      <c r="C76" s="175"/>
      <c r="D76" s="168"/>
      <c r="E76" s="169"/>
      <c r="F76" s="169"/>
      <c r="G76" s="257"/>
      <c r="H76" s="170"/>
      <c r="I76" s="170"/>
      <c r="J76" s="170"/>
      <c r="K76" s="170"/>
      <c r="L76" s="170"/>
      <c r="M76" s="279"/>
      <c r="N76" s="170"/>
      <c r="O76" s="170"/>
      <c r="P76" s="300"/>
      <c r="Q76" s="452"/>
      <c r="R76" s="218"/>
      <c r="S76" s="401"/>
      <c r="T76" s="405"/>
    </row>
    <row r="77" spans="1:20" s="314" customFormat="1" ht="60" hidden="1" customHeight="1" outlineLevel="1">
      <c r="A77" s="174"/>
      <c r="B77" s="339" t="s">
        <v>353</v>
      </c>
      <c r="C77" s="175"/>
      <c r="D77" s="176"/>
      <c r="E77" s="169"/>
      <c r="F77" s="169"/>
      <c r="G77" s="265"/>
      <c r="H77" s="230"/>
      <c r="I77" s="230"/>
      <c r="J77" s="230"/>
      <c r="K77" s="230"/>
      <c r="L77" s="230"/>
      <c r="M77" s="238"/>
      <c r="N77" s="177"/>
      <c r="O77" s="177"/>
      <c r="P77" s="238"/>
      <c r="Q77" s="444"/>
      <c r="R77" s="218"/>
      <c r="S77" s="401"/>
      <c r="T77" s="405"/>
    </row>
    <row r="78" spans="1:20" s="308" customFormat="1" ht="36">
      <c r="A78" s="233"/>
      <c r="B78" s="356" t="s">
        <v>355</v>
      </c>
      <c r="C78" s="357" t="s">
        <v>442</v>
      </c>
      <c r="D78" s="246"/>
      <c r="E78" s="247"/>
      <c r="F78" s="247"/>
      <c r="G78" s="242"/>
      <c r="H78" s="347">
        <f>SUM(H79,H91)</f>
        <v>0</v>
      </c>
      <c r="I78" s="347">
        <f>SUM(I79,I91)</f>
        <v>0</v>
      </c>
      <c r="J78" s="347">
        <f>SUM(J79,J91)</f>
        <v>0</v>
      </c>
      <c r="K78" s="347">
        <f>SUM(K79,K91)</f>
        <v>0</v>
      </c>
      <c r="L78" s="347">
        <f>SUM(L79,L91)</f>
        <v>0</v>
      </c>
      <c r="M78" s="237"/>
      <c r="N78" s="237"/>
      <c r="O78" s="348">
        <f>SUM(H78:L78)/(COUNT(H78:L78)*2)</f>
        <v>0</v>
      </c>
      <c r="P78" s="258"/>
      <c r="Q78" s="281"/>
      <c r="R78" s="228"/>
      <c r="S78" s="349">
        <f>AVERAGE(S79:S102)</f>
        <v>0</v>
      </c>
      <c r="T78" s="403"/>
    </row>
    <row r="79" spans="1:20" s="309" customFormat="1" ht="20.25" collapsed="1">
      <c r="A79" s="250"/>
      <c r="B79" s="358" t="s">
        <v>374</v>
      </c>
      <c r="C79" s="359" t="s">
        <v>443</v>
      </c>
      <c r="D79" s="259"/>
      <c r="E79" s="260"/>
      <c r="F79" s="260"/>
      <c r="G79" s="262"/>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1164</v>
      </c>
      <c r="D80" s="191"/>
      <c r="E80" s="192"/>
      <c r="F80" s="192"/>
      <c r="G80" s="279"/>
      <c r="H80" s="193"/>
      <c r="I80" s="193"/>
      <c r="J80" s="193"/>
      <c r="K80" s="193"/>
      <c r="L80" s="193"/>
      <c r="M80" s="279"/>
      <c r="N80" s="193"/>
      <c r="O80" s="193"/>
      <c r="P80" s="279"/>
      <c r="Q80" s="192"/>
      <c r="R80" s="194"/>
      <c r="S80" s="382"/>
      <c r="T80" s="383"/>
    </row>
    <row r="81" spans="1:20" s="310" customFormat="1" ht="76.5" hidden="1" outlineLevel="2">
      <c r="A81" s="2"/>
      <c r="B81" s="2"/>
      <c r="C81" s="337" t="s">
        <v>687</v>
      </c>
      <c r="D81" s="191"/>
      <c r="E81" s="192"/>
      <c r="F81" s="192"/>
      <c r="G81" s="279"/>
      <c r="H81" s="193"/>
      <c r="I81" s="193"/>
      <c r="J81" s="193"/>
      <c r="K81" s="193"/>
      <c r="L81" s="193"/>
      <c r="M81" s="279"/>
      <c r="N81" s="193"/>
      <c r="O81" s="193"/>
      <c r="P81" s="279"/>
      <c r="Q81" s="192"/>
      <c r="R81" s="194"/>
      <c r="S81" s="382"/>
      <c r="T81" s="383"/>
    </row>
    <row r="82" spans="1:20" s="310" customFormat="1" ht="128.25" hidden="1" customHeight="1" outlineLevel="2">
      <c r="A82" s="2"/>
      <c r="B82" s="4"/>
      <c r="C82" s="337" t="s">
        <v>688</v>
      </c>
      <c r="D82" s="191"/>
      <c r="E82" s="192"/>
      <c r="F82" s="192"/>
      <c r="G82" s="279"/>
      <c r="H82" s="193"/>
      <c r="I82" s="193"/>
      <c r="J82" s="193"/>
      <c r="K82" s="193"/>
      <c r="L82" s="193"/>
      <c r="M82" s="279"/>
      <c r="N82" s="193"/>
      <c r="O82" s="193"/>
      <c r="P82" s="279"/>
      <c r="Q82" s="192"/>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2"/>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2"/>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2"/>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2"/>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2"/>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375</v>
      </c>
      <c r="C91" s="359" t="s">
        <v>444</v>
      </c>
      <c r="D91" s="259"/>
      <c r="E91" s="260"/>
      <c r="F91" s="260"/>
      <c r="G91" s="262"/>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76.5" hidden="1" outlineLevel="2">
      <c r="A92" s="2"/>
      <c r="B92" s="2"/>
      <c r="C92" s="337" t="s">
        <v>1165</v>
      </c>
      <c r="D92" s="191"/>
      <c r="E92" s="192"/>
      <c r="F92" s="192"/>
      <c r="G92" s="279"/>
      <c r="H92" s="193"/>
      <c r="I92" s="193"/>
      <c r="J92" s="193"/>
      <c r="K92" s="193"/>
      <c r="L92" s="193"/>
      <c r="M92" s="279"/>
      <c r="N92" s="193"/>
      <c r="O92" s="193"/>
      <c r="P92" s="279"/>
      <c r="Q92" s="192"/>
      <c r="R92" s="194"/>
      <c r="S92" s="382"/>
      <c r="T92" s="383"/>
    </row>
    <row r="93" spans="1:20" s="310" customFormat="1" ht="114.75" hidden="1" outlineLevel="2">
      <c r="A93" s="2"/>
      <c r="B93" s="2"/>
      <c r="C93" s="337" t="s">
        <v>689</v>
      </c>
      <c r="D93" s="191"/>
      <c r="E93" s="192"/>
      <c r="F93" s="192"/>
      <c r="G93" s="279"/>
      <c r="H93" s="193"/>
      <c r="I93" s="193"/>
      <c r="J93" s="193"/>
      <c r="K93" s="193"/>
      <c r="L93" s="193"/>
      <c r="M93" s="279"/>
      <c r="N93" s="193"/>
      <c r="O93" s="193"/>
      <c r="P93" s="279"/>
      <c r="Q93" s="192"/>
      <c r="R93" s="194"/>
      <c r="S93" s="382"/>
      <c r="T93" s="383"/>
    </row>
    <row r="94" spans="1:20" s="310" customFormat="1" ht="45.75" hidden="1" customHeight="1" outlineLevel="2">
      <c r="A94" s="2"/>
      <c r="B94" s="4"/>
      <c r="C94" s="337" t="s">
        <v>690</v>
      </c>
      <c r="D94" s="191"/>
      <c r="E94" s="192"/>
      <c r="F94" s="192"/>
      <c r="G94" s="279"/>
      <c r="H94" s="193"/>
      <c r="I94" s="193"/>
      <c r="J94" s="193"/>
      <c r="K94" s="193"/>
      <c r="L94" s="193"/>
      <c r="M94" s="279"/>
      <c r="N94" s="193"/>
      <c r="O94" s="193"/>
      <c r="P94" s="279"/>
      <c r="Q94" s="192"/>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2"/>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2"/>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2"/>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2"/>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2"/>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2"/>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2"/>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5" customFormat="1" ht="27.75">
      <c r="A103" s="239"/>
      <c r="B103" s="332" t="s">
        <v>490</v>
      </c>
      <c r="C103" s="333" t="s">
        <v>491</v>
      </c>
      <c r="D103" s="240"/>
      <c r="E103" s="241"/>
      <c r="F103" s="241"/>
      <c r="G103" s="242"/>
      <c r="H103" s="347">
        <f>SUM(H104,H115,H126,H137,H149,H159,H169,H181,H192,H202)</f>
        <v>0</v>
      </c>
      <c r="I103" s="347">
        <f>SUM(I104,I115,I126,I137,I149,I159,I169,I181,I192,I202)</f>
        <v>0</v>
      </c>
      <c r="J103" s="347">
        <f>SUM(J104,J115,J126,J137,J149,J159,J169,J181,J192,J202)</f>
        <v>0</v>
      </c>
      <c r="K103" s="347">
        <f>SUM(K104,K115,K126,K137,K149,K159,K169,K181,K192,K202)</f>
        <v>0</v>
      </c>
      <c r="L103" s="347">
        <f>SUM(L104,L115,L126,L137,L149,L159,L169,L181,L192,L202)</f>
        <v>0</v>
      </c>
      <c r="M103" s="237"/>
      <c r="N103" s="237"/>
      <c r="O103" s="348">
        <f>SUM(H103:L103)/(COUNT(H103:L103)*10)</f>
        <v>0</v>
      </c>
      <c r="P103" s="242"/>
      <c r="Q103" s="235"/>
      <c r="R103" s="228"/>
      <c r="S103" s="349">
        <f>AVERAGE(S104:S202)</f>
        <v>0</v>
      </c>
      <c r="T103" s="385"/>
    </row>
    <row r="104" spans="1:20" s="306" customFormat="1" ht="31.5" collapsed="1">
      <c r="A104" s="243"/>
      <c r="B104" s="341" t="s">
        <v>489</v>
      </c>
      <c r="C104" s="335" t="s">
        <v>237</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1407</v>
      </c>
      <c r="D105" s="168"/>
      <c r="E105" s="169"/>
      <c r="F105" s="169"/>
      <c r="G105" s="257"/>
      <c r="H105" s="170"/>
      <c r="I105" s="170"/>
      <c r="J105" s="170"/>
      <c r="K105" s="170"/>
      <c r="L105" s="170"/>
      <c r="M105" s="245"/>
      <c r="N105" s="170"/>
      <c r="O105" s="170"/>
      <c r="P105" s="245"/>
      <c r="Q105" s="456"/>
      <c r="R105" s="171"/>
      <c r="S105" s="374"/>
      <c r="T105" s="385"/>
    </row>
    <row r="106" spans="1:20" s="305" customFormat="1" ht="198" hidden="1" customHeight="1" outlineLevel="2">
      <c r="A106" s="178"/>
      <c r="B106" s="4"/>
      <c r="C106" s="337" t="s">
        <v>691</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238</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1428</v>
      </c>
      <c r="D116" s="168"/>
      <c r="E116" s="169"/>
      <c r="F116" s="169"/>
      <c r="G116" s="257"/>
      <c r="H116" s="170"/>
      <c r="I116" s="170"/>
      <c r="J116" s="170"/>
      <c r="K116" s="170"/>
      <c r="L116" s="170"/>
      <c r="M116" s="245"/>
      <c r="N116" s="170"/>
      <c r="O116" s="170"/>
      <c r="P116" s="245"/>
      <c r="Q116" s="169"/>
      <c r="R116" s="171"/>
      <c r="S116" s="374"/>
    </row>
    <row r="117" spans="1:20" s="305" customFormat="1" ht="252.75" hidden="1" customHeight="1" outlineLevel="2">
      <c r="A117" s="178"/>
      <c r="B117" s="4"/>
      <c r="C117" s="337" t="s">
        <v>692</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256</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51" hidden="1" outlineLevel="2">
      <c r="A127" s="178"/>
      <c r="B127" s="4"/>
      <c r="C127" s="363" t="s">
        <v>1437</v>
      </c>
      <c r="D127" s="168"/>
      <c r="E127" s="169"/>
      <c r="F127" s="169"/>
      <c r="G127" s="257"/>
      <c r="H127" s="170"/>
      <c r="I127" s="170"/>
      <c r="J127" s="170"/>
      <c r="K127" s="170"/>
      <c r="L127" s="170"/>
      <c r="M127" s="245"/>
      <c r="N127" s="170"/>
      <c r="O127" s="170"/>
      <c r="P127" s="245"/>
      <c r="Q127" s="456"/>
      <c r="R127" s="171"/>
      <c r="S127" s="374"/>
      <c r="T127" s="385"/>
    </row>
    <row r="128" spans="1:20" s="305" customFormat="1" ht="168" hidden="1" customHeight="1" outlineLevel="2">
      <c r="A128" s="178"/>
      <c r="B128" s="4"/>
      <c r="C128" s="337" t="s">
        <v>673</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257</v>
      </c>
      <c r="D137" s="251"/>
      <c r="E137" s="255"/>
      <c r="F137" s="255"/>
      <c r="G137" s="256"/>
      <c r="H137" s="350" t="str">
        <f>IF(HasAffirmation(H141:H147,$O141:$O147),1,"")</f>
        <v/>
      </c>
      <c r="I137" s="350" t="str">
        <f>IF(HasAffirmation(I141:I147,$O141:$O147),1,"")</f>
        <v/>
      </c>
      <c r="J137" s="350" t="str">
        <f>IF(HasAffirmation(J141:J147,$O141:$O147),1,"")</f>
        <v/>
      </c>
      <c r="K137" s="350" t="str">
        <f>IF(HasAffirmation(K141:K147,$O141:$O147),1,"")</f>
        <v/>
      </c>
      <c r="L137" s="350" t="str">
        <f>IF(HasAffirmation(L141:L147,$O141:$O147),1,"")</f>
        <v/>
      </c>
      <c r="M137" s="254"/>
      <c r="N137" s="350">
        <f>COUNTA(N141:N147)</f>
        <v>0</v>
      </c>
      <c r="O137" s="350">
        <f>SUM(H137:L137)</f>
        <v>0</v>
      </c>
      <c r="P137" s="244"/>
      <c r="Q137" s="443" t="str">
        <f>IF(COUNTA(Q140:Q148)=0,"",COUNTA(Q140:Q148))</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38.25" hidden="1" outlineLevel="2">
      <c r="A139" s="178"/>
      <c r="B139" s="4"/>
      <c r="C139" s="337" t="s">
        <v>1444</v>
      </c>
      <c r="D139" s="168"/>
      <c r="E139" s="169"/>
      <c r="F139" s="169"/>
      <c r="G139" s="257"/>
      <c r="H139" s="170"/>
      <c r="I139" s="170"/>
      <c r="J139" s="170"/>
      <c r="K139" s="170"/>
      <c r="L139" s="170"/>
      <c r="M139" s="245"/>
      <c r="N139" s="170"/>
      <c r="O139" s="170"/>
      <c r="P139" s="245"/>
      <c r="Q139" s="169"/>
      <c r="R139" s="171"/>
      <c r="S139" s="374"/>
      <c r="T139" s="385"/>
    </row>
    <row r="140" spans="1:20" s="305" customFormat="1" ht="147.75" hidden="1" customHeight="1" outlineLevel="2">
      <c r="A140" s="178"/>
      <c r="B140" s="4"/>
      <c r="C140" s="337" t="s">
        <v>693</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386</v>
      </c>
      <c r="C149" s="335" t="s">
        <v>258</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291" hidden="1" customHeight="1" outlineLevel="2">
      <c r="A150" s="178"/>
      <c r="B150" s="4"/>
      <c r="C150" s="337" t="s">
        <v>694</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15.75" collapsed="1">
      <c r="A159" s="243"/>
      <c r="B159" s="341" t="s">
        <v>388</v>
      </c>
      <c r="C159" s="335" t="s">
        <v>993</v>
      </c>
      <c r="D159" s="251"/>
      <c r="E159" s="255"/>
      <c r="F159" s="255"/>
      <c r="G159" s="256"/>
      <c r="H159" s="350" t="str">
        <f>IF(HasAffirmation(H161:H167,$O161:$O167),1,"")</f>
        <v/>
      </c>
      <c r="I159" s="350" t="str">
        <f>IF(HasAffirmation(I161:I167,$O161:$O167),1,"")</f>
        <v/>
      </c>
      <c r="J159" s="350" t="str">
        <f>IF(HasAffirmation(J161:J167,$O161:$O167),1,"")</f>
        <v/>
      </c>
      <c r="K159" s="350" t="str">
        <f>IF(HasAffirmation(K161:K167,$O161:$O167),1,"")</f>
        <v/>
      </c>
      <c r="L159" s="350" t="str">
        <f>IF(HasAffirmation(L161:L167,$O161:$O167),1,"")</f>
        <v/>
      </c>
      <c r="M159" s="254"/>
      <c r="N159" s="350">
        <f>COUNTA(N161:N167)</f>
        <v>0</v>
      </c>
      <c r="O159" s="350">
        <f>SUM(H159:L159)</f>
        <v>0</v>
      </c>
      <c r="P159" s="244"/>
      <c r="Q159" s="443" t="str">
        <f>IF(COUNTA(Q160:Q168)=0,"",COUNTA(Q160:Q168))</f>
        <v/>
      </c>
      <c r="R159" s="229"/>
      <c r="S159" s="351">
        <f>IF(R159=Instructions!$B$25,Instructions!$C$25,IF(R159=Instructions!$B$26,Instructions!$C$26,IF(R159=Instructions!$B$27,Instructions!$C$27,0)))</f>
        <v>0</v>
      </c>
      <c r="T159" s="406"/>
    </row>
    <row r="160" spans="1:20" s="305" customFormat="1" ht="267" hidden="1" customHeight="1" outlineLevel="2">
      <c r="A160" s="178"/>
      <c r="B160" s="4"/>
      <c r="C160" s="337" t="s">
        <v>695</v>
      </c>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1</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2</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3</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idden="1" outlineLevel="1">
      <c r="A164" s="174"/>
      <c r="B164" s="336">
        <v>4</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5</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6</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7</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t="60" hidden="1" customHeight="1" outlineLevel="1">
      <c r="A168" s="174"/>
      <c r="B168" s="339" t="s">
        <v>353</v>
      </c>
      <c r="C168" s="175"/>
      <c r="D168" s="176"/>
      <c r="E168" s="169"/>
      <c r="F168" s="169"/>
      <c r="G168" s="265"/>
      <c r="H168" s="230"/>
      <c r="I168" s="230"/>
      <c r="J168" s="230"/>
      <c r="K168" s="230"/>
      <c r="L168" s="230"/>
      <c r="M168" s="238"/>
      <c r="N168" s="177"/>
      <c r="O168" s="177"/>
      <c r="P168" s="238"/>
      <c r="Q168" s="444"/>
      <c r="R168" s="171"/>
      <c r="S168" s="374"/>
      <c r="T168" s="385"/>
    </row>
    <row r="169" spans="1:20" s="306" customFormat="1" ht="31.5" collapsed="1">
      <c r="A169" s="243"/>
      <c r="B169" s="341" t="s">
        <v>389</v>
      </c>
      <c r="C169" s="335" t="s">
        <v>259</v>
      </c>
      <c r="D169" s="251"/>
      <c r="E169" s="255"/>
      <c r="F169" s="255"/>
      <c r="G169" s="256"/>
      <c r="H169" s="350" t="str">
        <f>IF(HasAffirmation(H173:H179,$O173:$O179),1,"")</f>
        <v/>
      </c>
      <c r="I169" s="350" t="str">
        <f>IF(HasAffirmation(I173:I179,$O173:$O179),1,"")</f>
        <v/>
      </c>
      <c r="J169" s="350" t="str">
        <f>IF(HasAffirmation(J173:J179,$O173:$O179),1,"")</f>
        <v/>
      </c>
      <c r="K169" s="350" t="str">
        <f>IF(HasAffirmation(K173:K179,$O173:$O179),1,"")</f>
        <v/>
      </c>
      <c r="L169" s="350" t="str">
        <f>IF(HasAffirmation(L173:L179,$O173:$O179),1,"")</f>
        <v/>
      </c>
      <c r="M169" s="254"/>
      <c r="N169" s="350">
        <f>COUNTA(N173:N179)</f>
        <v>0</v>
      </c>
      <c r="O169" s="350">
        <f>SUM(H169:L169)</f>
        <v>0</v>
      </c>
      <c r="P169" s="244"/>
      <c r="Q169" s="443" t="str">
        <f>IF(COUNTA(Q172:Q180)=0,"",COUNTA(Q172:Q180))</f>
        <v/>
      </c>
      <c r="R169" s="229"/>
      <c r="S169" s="351">
        <f>IF(R169=Instructions!$B$25,Instructions!$C$25,IF(R169=Instructions!$B$26,Instructions!$C$26,IF(R169=Instructions!$B$27,Instructions!$C$27,0)))</f>
        <v>0</v>
      </c>
      <c r="T169" s="406"/>
    </row>
    <row r="170" spans="1:20" s="305" customFormat="1" ht="51" hidden="1" outlineLevel="2">
      <c r="A170" s="178"/>
      <c r="B170" s="4"/>
      <c r="C170" s="337" t="s">
        <v>643</v>
      </c>
      <c r="D170" s="168"/>
      <c r="E170" s="169"/>
      <c r="F170" s="169"/>
      <c r="G170" s="257"/>
      <c r="H170" s="170"/>
      <c r="I170" s="170"/>
      <c r="J170" s="170"/>
      <c r="K170" s="170"/>
      <c r="L170" s="170"/>
      <c r="M170" s="245"/>
      <c r="N170" s="170"/>
      <c r="O170" s="170"/>
      <c r="P170" s="245"/>
      <c r="Q170" s="169"/>
      <c r="R170" s="171"/>
      <c r="S170" s="374"/>
      <c r="T170" s="385"/>
    </row>
    <row r="171" spans="1:20" s="305" customFormat="1" ht="51" hidden="1" outlineLevel="2">
      <c r="A171" s="178"/>
      <c r="B171" s="4"/>
      <c r="C171" s="337" t="s">
        <v>1445</v>
      </c>
      <c r="D171" s="168"/>
      <c r="E171" s="169"/>
      <c r="F171" s="169"/>
      <c r="G171" s="257"/>
      <c r="H171" s="170"/>
      <c r="I171" s="170"/>
      <c r="J171" s="170"/>
      <c r="K171" s="170"/>
      <c r="L171" s="170"/>
      <c r="M171" s="245"/>
      <c r="N171" s="170"/>
      <c r="O171" s="170"/>
      <c r="P171" s="245"/>
      <c r="Q171" s="169"/>
      <c r="R171" s="171"/>
      <c r="S171" s="374"/>
      <c r="T171" s="385"/>
    </row>
    <row r="172" spans="1:20" s="305" customFormat="1" ht="306.75" hidden="1" customHeight="1" outlineLevel="2">
      <c r="A172" s="178"/>
      <c r="B172" s="4"/>
      <c r="C172" s="337" t="s">
        <v>696</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391</v>
      </c>
      <c r="C181" s="335" t="s">
        <v>260</v>
      </c>
      <c r="D181" s="251"/>
      <c r="E181" s="255"/>
      <c r="F181" s="255"/>
      <c r="G181" s="256"/>
      <c r="H181" s="350" t="str">
        <f>IF(HasAffirmation(H184:H190,$O184:$O190),1,"")</f>
        <v/>
      </c>
      <c r="I181" s="350" t="str">
        <f>IF(HasAffirmation(I184:I190,$O184:$O190),1,"")</f>
        <v/>
      </c>
      <c r="J181" s="350" t="str">
        <f>IF(HasAffirmation(J184:J190,$O184:$O190),1,"")</f>
        <v/>
      </c>
      <c r="K181" s="350" t="str">
        <f>IF(HasAffirmation(K184:K190,$O184:$O190),1,"")</f>
        <v/>
      </c>
      <c r="L181" s="350" t="str">
        <f>IF(HasAffirmation(L184:L190,$O184:$O190),1,"")</f>
        <v/>
      </c>
      <c r="M181" s="254"/>
      <c r="N181" s="350">
        <f>COUNTA(N184:N190)</f>
        <v>0</v>
      </c>
      <c r="O181" s="350">
        <f>SUM(H181:L181)</f>
        <v>0</v>
      </c>
      <c r="P181" s="244"/>
      <c r="Q181" s="443" t="str">
        <f>IF(COUNTA(Q183:Q191)=0,"",COUNTA(Q183:Q191))</f>
        <v/>
      </c>
      <c r="R181" s="229"/>
      <c r="S181" s="351">
        <f>IF(R181=Instructions!$B$25,Instructions!$C$25,IF(R181=Instructions!$B$26,Instructions!$C$26,IF(R181=Instructions!$B$27,Instructions!$C$27,0)))</f>
        <v>0</v>
      </c>
      <c r="T181" s="406"/>
    </row>
    <row r="182" spans="1:20" s="305" customFormat="1" ht="127.5" hidden="1" outlineLevel="2">
      <c r="A182" s="178"/>
      <c r="B182" s="4"/>
      <c r="C182" s="337" t="s">
        <v>1447</v>
      </c>
      <c r="D182" s="168"/>
      <c r="E182" s="169"/>
      <c r="F182" s="169"/>
      <c r="G182" s="257"/>
      <c r="H182" s="170"/>
      <c r="I182" s="170"/>
      <c r="J182" s="170"/>
      <c r="K182" s="170"/>
      <c r="L182" s="170"/>
      <c r="M182" s="245"/>
      <c r="N182" s="170"/>
      <c r="O182" s="170"/>
      <c r="P182" s="245"/>
      <c r="Q182" s="169"/>
      <c r="R182" s="171"/>
      <c r="S182" s="374"/>
      <c r="T182" s="385"/>
    </row>
    <row r="183" spans="1:20" s="305" customFormat="1" ht="195.75" hidden="1" customHeight="1" outlineLevel="2">
      <c r="A183" s="178"/>
      <c r="B183" s="4"/>
      <c r="C183" s="337" t="s">
        <v>697</v>
      </c>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85"/>
    </row>
    <row r="192" spans="1:20" s="306" customFormat="1" ht="31.5" collapsed="1">
      <c r="A192" s="243"/>
      <c r="B192" s="341" t="s">
        <v>392</v>
      </c>
      <c r="C192" s="335" t="s">
        <v>994</v>
      </c>
      <c r="D192" s="251"/>
      <c r="E192" s="255"/>
      <c r="F192" s="255"/>
      <c r="G192" s="256"/>
      <c r="H192" s="350" t="str">
        <f>IF(HasAffirmation(H194:H200,$O194:$O200),1,"")</f>
        <v/>
      </c>
      <c r="I192" s="350" t="str">
        <f>IF(HasAffirmation(I194:I200,$O194:$O200),1,"")</f>
        <v/>
      </c>
      <c r="J192" s="350" t="str">
        <f>IF(HasAffirmation(J194:J200,$O194:$O200),1,"")</f>
        <v/>
      </c>
      <c r="K192" s="350" t="str">
        <f>IF(HasAffirmation(K194:K200,$O194:$O200),1,"")</f>
        <v/>
      </c>
      <c r="L192" s="350" t="str">
        <f>IF(HasAffirmation(L194:L200,$O194:$O200),1,"")</f>
        <v/>
      </c>
      <c r="M192" s="254"/>
      <c r="N192" s="350">
        <f>COUNTA(N194:N200)</f>
        <v>0</v>
      </c>
      <c r="O192" s="350">
        <f>SUM(H192:L192)</f>
        <v>0</v>
      </c>
      <c r="P192" s="244"/>
      <c r="Q192" s="443" t="str">
        <f>IF(COUNTA(Q193:Q201)=0,"",COUNTA(Q193:Q201))</f>
        <v/>
      </c>
      <c r="R192" s="229"/>
      <c r="S192" s="351">
        <f>IF(R192=Instructions!$B$25,Instructions!$C$25,IF(R192=Instructions!$B$26,Instructions!$C$26,IF(R192=Instructions!$B$27,Instructions!$C$27,0)))</f>
        <v>0</v>
      </c>
      <c r="T192" s="406"/>
    </row>
    <row r="193" spans="1:20" s="305" customFormat="1" ht="306.75" hidden="1" customHeight="1" outlineLevel="2">
      <c r="A193" s="178"/>
      <c r="B193" s="4"/>
      <c r="C193" s="337" t="s">
        <v>698</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393</v>
      </c>
      <c r="C202" s="335" t="s">
        <v>261</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138" hidden="1" customHeight="1" outlineLevel="2">
      <c r="A203" s="178"/>
      <c r="B203" s="4"/>
      <c r="C203" s="337" t="s">
        <v>626</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5" customFormat="1" ht="27.75">
      <c r="A212" s="239"/>
      <c r="B212" s="332" t="s">
        <v>399</v>
      </c>
      <c r="C212" s="333" t="s">
        <v>398</v>
      </c>
      <c r="D212" s="240"/>
      <c r="E212" s="241"/>
      <c r="F212" s="241"/>
      <c r="G212" s="242"/>
      <c r="H212" s="347">
        <f>SUM(H213,H224)</f>
        <v>0</v>
      </c>
      <c r="I212" s="347">
        <f>SUM(I213,I224)</f>
        <v>0</v>
      </c>
      <c r="J212" s="347">
        <f>SUM(J213,J224)</f>
        <v>0</v>
      </c>
      <c r="K212" s="347">
        <f>SUM(K213,K224)</f>
        <v>0</v>
      </c>
      <c r="L212" s="347">
        <f>SUM(L213,L224)</f>
        <v>0</v>
      </c>
      <c r="M212" s="237"/>
      <c r="N212" s="237"/>
      <c r="O212" s="348">
        <f>SUM(H212:L212)/(COUNT(H212:L212)*2)</f>
        <v>0</v>
      </c>
      <c r="P212" s="242"/>
      <c r="Q212" s="235"/>
      <c r="R212" s="228"/>
      <c r="S212" s="349">
        <f>AVERAGE(S213:S234)</f>
        <v>0</v>
      </c>
      <c r="T212" s="385"/>
    </row>
    <row r="213" spans="1:20" s="306" customFormat="1" ht="15.75" collapsed="1">
      <c r="A213" s="243"/>
      <c r="B213" s="341" t="s">
        <v>395</v>
      </c>
      <c r="C213" s="335" t="s">
        <v>262</v>
      </c>
      <c r="D213" s="251"/>
      <c r="E213" s="255"/>
      <c r="F213" s="255"/>
      <c r="G213" s="256"/>
      <c r="H213" s="350" t="str">
        <f>IF(HasAffirmation(H216:H222,$O216:$O222),1,"")</f>
        <v/>
      </c>
      <c r="I213" s="350" t="str">
        <f>IF(HasAffirmation(I216:I222,$O216:$O222),1,"")</f>
        <v/>
      </c>
      <c r="J213" s="350" t="str">
        <f>IF(HasAffirmation(J216:J222,$O216:$O222),1,"")</f>
        <v/>
      </c>
      <c r="K213" s="350" t="str">
        <f>IF(HasAffirmation(K216:K222,$O216:$O222),1,"")</f>
        <v/>
      </c>
      <c r="L213" s="350" t="str">
        <f>IF(HasAffirmation(L216:L222,$O216:$O222),1,"")</f>
        <v/>
      </c>
      <c r="M213" s="254"/>
      <c r="N213" s="350">
        <f>COUNTA(N216:N222)</f>
        <v>0</v>
      </c>
      <c r="O213" s="350">
        <f>SUM(H213:L213)</f>
        <v>0</v>
      </c>
      <c r="P213" s="244"/>
      <c r="Q213" s="443" t="str">
        <f>IF(COUNTA(Q215:Q223)=0,"",COUNTA(Q215:Q223))</f>
        <v/>
      </c>
      <c r="R213" s="229"/>
      <c r="S213" s="351">
        <f>IF(R213=Instructions!$B$25,Instructions!$C$25,IF(R213=Instructions!$B$26,Instructions!$C$26,IF(R213=Instructions!$B$27,Instructions!$C$27,0)))</f>
        <v>0</v>
      </c>
      <c r="T213" s="406"/>
    </row>
    <row r="214" spans="1:20" s="305" customFormat="1" ht="102" hidden="1" outlineLevel="2">
      <c r="A214" s="178"/>
      <c r="B214" s="4"/>
      <c r="C214" s="337" t="s">
        <v>583</v>
      </c>
      <c r="D214" s="168"/>
      <c r="E214" s="169"/>
      <c r="F214" s="169"/>
      <c r="G214" s="257"/>
      <c r="H214" s="170"/>
      <c r="I214" s="170"/>
      <c r="J214" s="170"/>
      <c r="K214" s="170"/>
      <c r="L214" s="170"/>
      <c r="M214" s="245"/>
      <c r="N214" s="170"/>
      <c r="O214" s="170"/>
      <c r="P214" s="245"/>
      <c r="Q214" s="169"/>
      <c r="R214" s="171"/>
      <c r="S214" s="374"/>
      <c r="T214" s="385"/>
    </row>
    <row r="215" spans="1:20" s="305" customFormat="1" ht="206.25" hidden="1" customHeight="1" outlineLevel="2">
      <c r="A215" s="178"/>
      <c r="B215" s="4"/>
      <c r="C215" s="337" t="s">
        <v>640</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6" customFormat="1" ht="47.25" collapsed="1">
      <c r="A224" s="243"/>
      <c r="B224" s="341" t="s">
        <v>397</v>
      </c>
      <c r="C224" s="335" t="s">
        <v>995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63.75" hidden="1" outlineLevel="2">
      <c r="A225" s="178"/>
      <c r="B225" s="375"/>
      <c r="C225" s="352" t="s">
        <v>644</v>
      </c>
      <c r="D225" s="168"/>
      <c r="E225" s="169"/>
      <c r="F225" s="169"/>
      <c r="G225" s="257"/>
      <c r="H225" s="170"/>
      <c r="I225" s="170"/>
      <c r="J225" s="170"/>
      <c r="K225" s="170"/>
      <c r="L225" s="170"/>
      <c r="M225" s="245"/>
      <c r="N225" s="170"/>
      <c r="O225" s="170"/>
      <c r="P225" s="245"/>
      <c r="Q225" s="169"/>
      <c r="R225" s="171"/>
      <c r="S225" s="374"/>
      <c r="T225" s="385"/>
    </row>
    <row r="226" spans="1:20" s="305" customFormat="1" ht="196.5" hidden="1" customHeight="1" outlineLevel="2">
      <c r="A226" s="178"/>
      <c r="B226" s="375"/>
      <c r="C226" s="352" t="s">
        <v>615</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c r="Q23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A3" sqref="A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078" priority="2925" stopIfTrue="1" operator="equal">
      <formula>"NR"</formula>
    </cfRule>
    <cfRule type="cellIs" dxfId="10077" priority="2926" stopIfTrue="1" operator="equal">
      <formula>"U"</formula>
    </cfRule>
    <cfRule type="cellIs" dxfId="10076" priority="2927" stopIfTrue="1" operator="equal">
      <formula>"S"</formula>
    </cfRule>
  </conditionalFormatting>
  <conditionalFormatting sqref="R4">
    <cfRule type="cellIs" dxfId="10075" priority="733" stopIfTrue="1" operator="equal">
      <formula>"NR"</formula>
    </cfRule>
    <cfRule type="cellIs" dxfId="10074" priority="734" stopIfTrue="1" operator="equal">
      <formula>"U"</formula>
    </cfRule>
    <cfRule type="cellIs" dxfId="10073" priority="735" stopIfTrue="1" operator="equal">
      <formula>"S"</formula>
    </cfRule>
  </conditionalFormatting>
  <conditionalFormatting sqref="R29">
    <cfRule type="cellIs" dxfId="10072" priority="730" stopIfTrue="1" operator="equal">
      <formula>"NR"</formula>
    </cfRule>
    <cfRule type="cellIs" dxfId="10071" priority="731" stopIfTrue="1" operator="equal">
      <formula>"U"</formula>
    </cfRule>
    <cfRule type="cellIs" dxfId="10070" priority="732" stopIfTrue="1" operator="equal">
      <formula>"S"</formula>
    </cfRule>
  </conditionalFormatting>
  <conditionalFormatting sqref="R78">
    <cfRule type="cellIs" dxfId="10069" priority="727" stopIfTrue="1" operator="equal">
      <formula>"NR"</formula>
    </cfRule>
    <cfRule type="cellIs" dxfId="10068" priority="728" stopIfTrue="1" operator="equal">
      <formula>"U"</formula>
    </cfRule>
    <cfRule type="cellIs" dxfId="10067" priority="729" stopIfTrue="1" operator="equal">
      <formula>"S"</formula>
    </cfRule>
  </conditionalFormatting>
  <conditionalFormatting sqref="R103">
    <cfRule type="cellIs" dxfId="10066" priority="724" stopIfTrue="1" operator="equal">
      <formula>"NR"</formula>
    </cfRule>
    <cfRule type="cellIs" dxfId="10065" priority="725" stopIfTrue="1" operator="equal">
      <formula>"U"</formula>
    </cfRule>
    <cfRule type="cellIs" dxfId="10064" priority="726" stopIfTrue="1" operator="equal">
      <formula>"S"</formula>
    </cfRule>
  </conditionalFormatting>
  <conditionalFormatting sqref="R212">
    <cfRule type="cellIs" dxfId="10063" priority="721" stopIfTrue="1" operator="equal">
      <formula>"NR"</formula>
    </cfRule>
    <cfRule type="cellIs" dxfId="10062" priority="722" stopIfTrue="1" operator="equal">
      <formula>"U"</formula>
    </cfRule>
    <cfRule type="cellIs" dxfId="10061" priority="723" stopIfTrue="1" operator="equal">
      <formula>"S"</formula>
    </cfRule>
  </conditionalFormatting>
  <conditionalFormatting sqref="R5">
    <cfRule type="expression" dxfId="10060" priority="715" stopIfTrue="1">
      <formula>OR($R5="FI",$R5="Green",$R5="High")</formula>
    </cfRule>
    <cfRule type="expression" dxfId="10059" priority="716" stopIfTrue="1">
      <formula>OR($R5="NI",$R5="Red",$R5="Low")</formula>
    </cfRule>
    <cfRule type="cellIs" dxfId="10058" priority="717" stopIfTrue="1" operator="equal">
      <formula>"PI"</formula>
    </cfRule>
    <cfRule type="expression" dxfId="10057" priority="718" stopIfTrue="1">
      <formula>OR($R5="LI",$R5="Yellow",$R5="Medium")</formula>
    </cfRule>
    <cfRule type="expression" dxfId="10056" priority="719" stopIfTrue="1">
      <formula>OR($R5="NY",$R5="Not Yet")</formula>
    </cfRule>
    <cfRule type="cellIs" dxfId="10055" priority="720" stopIfTrue="1" operator="equal">
      <formula>"Out of Scope"</formula>
    </cfRule>
  </conditionalFormatting>
  <conditionalFormatting sqref="R17">
    <cfRule type="expression" dxfId="10054" priority="709" stopIfTrue="1">
      <formula>OR($R17="FI",$R17="Green",$R17="High")</formula>
    </cfRule>
    <cfRule type="expression" dxfId="10053" priority="710" stopIfTrue="1">
      <formula>OR($R17="NI",$R17="Red",$R17="Low")</formula>
    </cfRule>
    <cfRule type="cellIs" dxfId="10052" priority="711" stopIfTrue="1" operator="equal">
      <formula>"PI"</formula>
    </cfRule>
    <cfRule type="expression" dxfId="10051" priority="712" stopIfTrue="1">
      <formula>OR($R17="LI",$R17="Yellow",$R17="Medium")</formula>
    </cfRule>
    <cfRule type="expression" dxfId="10050" priority="713" stopIfTrue="1">
      <formula>OR($R17="NY",$R17="Not Yet")</formula>
    </cfRule>
    <cfRule type="cellIs" dxfId="10049" priority="714" stopIfTrue="1" operator="equal">
      <formula>"Out of Scope"</formula>
    </cfRule>
  </conditionalFormatting>
  <conditionalFormatting sqref="R30">
    <cfRule type="expression" dxfId="10048" priority="703" stopIfTrue="1">
      <formula>OR($R30="FI",$R30="Green",$R30="High")</formula>
    </cfRule>
    <cfRule type="expression" dxfId="10047" priority="704" stopIfTrue="1">
      <formula>OR($R30="NI",$R30="Red",$R30="Low")</formula>
    </cfRule>
    <cfRule type="cellIs" dxfId="10046" priority="705" stopIfTrue="1" operator="equal">
      <formula>"PI"</formula>
    </cfRule>
    <cfRule type="expression" dxfId="10045" priority="706" stopIfTrue="1">
      <formula>OR($R30="LI",$R30="Yellow",$R30="Medium")</formula>
    </cfRule>
    <cfRule type="expression" dxfId="10044" priority="707" stopIfTrue="1">
      <formula>OR($R30="NY",$R30="Not Yet")</formula>
    </cfRule>
    <cfRule type="cellIs" dxfId="10043" priority="708" stopIfTrue="1" operator="equal">
      <formula>"Out of Scope"</formula>
    </cfRule>
  </conditionalFormatting>
  <conditionalFormatting sqref="R42">
    <cfRule type="expression" dxfId="10042" priority="697" stopIfTrue="1">
      <formula>OR($R42="FI",$R42="Green",$R42="High")</formula>
    </cfRule>
    <cfRule type="expression" dxfId="10041" priority="698" stopIfTrue="1">
      <formula>OR($R42="NI",$R42="Red",$R42="Low")</formula>
    </cfRule>
    <cfRule type="cellIs" dxfId="10040" priority="699" stopIfTrue="1" operator="equal">
      <formula>"PI"</formula>
    </cfRule>
    <cfRule type="expression" dxfId="10039" priority="700" stopIfTrue="1">
      <formula>OR($R42="LI",$R42="Yellow",$R42="Medium")</formula>
    </cfRule>
    <cfRule type="expression" dxfId="10038" priority="701" stopIfTrue="1">
      <formula>OR($R42="NY",$R42="Not Yet")</formula>
    </cfRule>
    <cfRule type="cellIs" dxfId="10037" priority="702" stopIfTrue="1" operator="equal">
      <formula>"Out of Scope"</formula>
    </cfRule>
  </conditionalFormatting>
  <conditionalFormatting sqref="R54">
    <cfRule type="expression" dxfId="10036" priority="691" stopIfTrue="1">
      <formula>OR($R54="FI",$R54="Green",$R54="High")</formula>
    </cfRule>
    <cfRule type="expression" dxfId="10035" priority="692" stopIfTrue="1">
      <formula>OR($R54="NI",$R54="Red",$R54="Low")</formula>
    </cfRule>
    <cfRule type="cellIs" dxfId="10034" priority="693" stopIfTrue="1" operator="equal">
      <formula>"PI"</formula>
    </cfRule>
    <cfRule type="expression" dxfId="10033" priority="694" stopIfTrue="1">
      <formula>OR($R54="LI",$R54="Yellow",$R54="Medium")</formula>
    </cfRule>
    <cfRule type="expression" dxfId="10032" priority="695" stopIfTrue="1">
      <formula>OR($R54="NY",$R54="Not Yet")</formula>
    </cfRule>
    <cfRule type="cellIs" dxfId="10031" priority="696" stopIfTrue="1" operator="equal">
      <formula>"Out of Scope"</formula>
    </cfRule>
  </conditionalFormatting>
  <conditionalFormatting sqref="R66">
    <cfRule type="expression" dxfId="10030" priority="685" stopIfTrue="1">
      <formula>OR($R66="FI",$R66="Green",$R66="High")</formula>
    </cfRule>
    <cfRule type="expression" dxfId="10029" priority="686" stopIfTrue="1">
      <formula>OR($R66="NI",$R66="Red",$R66="Low")</formula>
    </cfRule>
    <cfRule type="cellIs" dxfId="10028" priority="687" stopIfTrue="1" operator="equal">
      <formula>"PI"</formula>
    </cfRule>
    <cfRule type="expression" dxfId="10027" priority="688" stopIfTrue="1">
      <formula>OR($R66="LI",$R66="Yellow",$R66="Medium")</formula>
    </cfRule>
    <cfRule type="expression" dxfId="10026" priority="689" stopIfTrue="1">
      <formula>OR($R66="NY",$R66="Not Yet")</formula>
    </cfRule>
    <cfRule type="cellIs" dxfId="10025" priority="690" stopIfTrue="1" operator="equal">
      <formula>"Out of Scope"</formula>
    </cfRule>
  </conditionalFormatting>
  <conditionalFormatting sqref="R79">
    <cfRule type="expression" dxfId="10024" priority="679" stopIfTrue="1">
      <formula>OR($R79="FI",$R79="Green",$R79="High")</formula>
    </cfRule>
    <cfRule type="expression" dxfId="10023" priority="680" stopIfTrue="1">
      <formula>OR($R79="NI",$R79="Red",$R79="Low")</formula>
    </cfRule>
    <cfRule type="cellIs" dxfId="10022" priority="681" stopIfTrue="1" operator="equal">
      <formula>"PI"</formula>
    </cfRule>
    <cfRule type="expression" dxfId="10021" priority="682" stopIfTrue="1">
      <formula>OR($R79="LI",$R79="Yellow",$R79="Medium")</formula>
    </cfRule>
    <cfRule type="expression" dxfId="10020" priority="683" stopIfTrue="1">
      <formula>OR($R79="NY",$R79="Not Yet")</formula>
    </cfRule>
    <cfRule type="cellIs" dxfId="10019" priority="684" stopIfTrue="1" operator="equal">
      <formula>"Out of Scope"</formula>
    </cfRule>
  </conditionalFormatting>
  <conditionalFormatting sqref="R91">
    <cfRule type="expression" dxfId="10018" priority="673" stopIfTrue="1">
      <formula>OR($R91="FI",$R91="Green",$R91="High")</formula>
    </cfRule>
    <cfRule type="expression" dxfId="10017" priority="674" stopIfTrue="1">
      <formula>OR($R91="NI",$R91="Red",$R91="Low")</formula>
    </cfRule>
    <cfRule type="cellIs" dxfId="10016" priority="675" stopIfTrue="1" operator="equal">
      <formula>"PI"</formula>
    </cfRule>
    <cfRule type="expression" dxfId="10015" priority="676" stopIfTrue="1">
      <formula>OR($R91="LI",$R91="Yellow",$R91="Medium")</formula>
    </cfRule>
    <cfRule type="expression" dxfId="10014" priority="677" stopIfTrue="1">
      <formula>OR($R91="NY",$R91="Not Yet")</formula>
    </cfRule>
    <cfRule type="cellIs" dxfId="10013" priority="678" stopIfTrue="1" operator="equal">
      <formula>"Out of Scope"</formula>
    </cfRule>
  </conditionalFormatting>
  <conditionalFormatting sqref="R104">
    <cfRule type="expression" dxfId="10012" priority="667" stopIfTrue="1">
      <formula>OR($R104="FI",$R104="Green",$R104="High")</formula>
    </cfRule>
    <cfRule type="expression" dxfId="10011" priority="668" stopIfTrue="1">
      <formula>OR($R104="NI",$R104="Red",$R104="Low")</formula>
    </cfRule>
    <cfRule type="cellIs" dxfId="10010" priority="669" stopIfTrue="1" operator="equal">
      <formula>"PI"</formula>
    </cfRule>
    <cfRule type="expression" dxfId="10009" priority="670" stopIfTrue="1">
      <formula>OR($R104="LI",$R104="Yellow",$R104="Medium")</formula>
    </cfRule>
    <cfRule type="expression" dxfId="10008" priority="671" stopIfTrue="1">
      <formula>OR($R104="NY",$R104="Not Yet")</formula>
    </cfRule>
    <cfRule type="cellIs" dxfId="10007" priority="672" stopIfTrue="1" operator="equal">
      <formula>"Out of Scope"</formula>
    </cfRule>
  </conditionalFormatting>
  <conditionalFormatting sqref="R115">
    <cfRule type="expression" dxfId="10006" priority="661" stopIfTrue="1">
      <formula>OR($R115="FI",$R115="Green",$R115="High")</formula>
    </cfRule>
    <cfRule type="expression" dxfId="10005" priority="662" stopIfTrue="1">
      <formula>OR($R115="NI",$R115="Red",$R115="Low")</formula>
    </cfRule>
    <cfRule type="cellIs" dxfId="10004" priority="663" stopIfTrue="1" operator="equal">
      <formula>"PI"</formula>
    </cfRule>
    <cfRule type="expression" dxfId="10003" priority="664" stopIfTrue="1">
      <formula>OR($R115="LI",$R115="Yellow",$R115="Medium")</formula>
    </cfRule>
    <cfRule type="expression" dxfId="10002" priority="665" stopIfTrue="1">
      <formula>OR($R115="NY",$R115="Not Yet")</formula>
    </cfRule>
    <cfRule type="cellIs" dxfId="10001" priority="666" stopIfTrue="1" operator="equal">
      <formula>"Out of Scope"</formula>
    </cfRule>
  </conditionalFormatting>
  <conditionalFormatting sqref="R126">
    <cfRule type="expression" dxfId="10000" priority="655" stopIfTrue="1">
      <formula>OR($R126="FI",$R126="Green",$R126="High")</formula>
    </cfRule>
    <cfRule type="expression" dxfId="9999" priority="656" stopIfTrue="1">
      <formula>OR($R126="NI",$R126="Red",$R126="Low")</formula>
    </cfRule>
    <cfRule type="cellIs" dxfId="9998" priority="657" stopIfTrue="1" operator="equal">
      <formula>"PI"</formula>
    </cfRule>
    <cfRule type="expression" dxfId="9997" priority="658" stopIfTrue="1">
      <formula>OR($R126="LI",$R126="Yellow",$R126="Medium")</formula>
    </cfRule>
    <cfRule type="expression" dxfId="9996" priority="659" stopIfTrue="1">
      <formula>OR($R126="NY",$R126="Not Yet")</formula>
    </cfRule>
    <cfRule type="cellIs" dxfId="9995" priority="660" stopIfTrue="1" operator="equal">
      <formula>"Out of Scope"</formula>
    </cfRule>
  </conditionalFormatting>
  <conditionalFormatting sqref="R137">
    <cfRule type="expression" dxfId="9994" priority="649" stopIfTrue="1">
      <formula>OR($R137="FI",$R137="Green",$R137="High")</formula>
    </cfRule>
    <cfRule type="expression" dxfId="9993" priority="650" stopIfTrue="1">
      <formula>OR($R137="NI",$R137="Red",$R137="Low")</formula>
    </cfRule>
    <cfRule type="cellIs" dxfId="9992" priority="651" stopIfTrue="1" operator="equal">
      <formula>"PI"</formula>
    </cfRule>
    <cfRule type="expression" dxfId="9991" priority="652" stopIfTrue="1">
      <formula>OR($R137="LI",$R137="Yellow",$R137="Medium")</formula>
    </cfRule>
    <cfRule type="expression" dxfId="9990" priority="653" stopIfTrue="1">
      <formula>OR($R137="NY",$R137="Not Yet")</formula>
    </cfRule>
    <cfRule type="cellIs" dxfId="9989" priority="654" stopIfTrue="1" operator="equal">
      <formula>"Out of Scope"</formula>
    </cfRule>
  </conditionalFormatting>
  <conditionalFormatting sqref="R149">
    <cfRule type="expression" dxfId="9988" priority="643" stopIfTrue="1">
      <formula>OR($R149="FI",$R149="Green",$R149="High")</formula>
    </cfRule>
    <cfRule type="expression" dxfId="9987" priority="644" stopIfTrue="1">
      <formula>OR($R149="NI",$R149="Red",$R149="Low")</formula>
    </cfRule>
    <cfRule type="cellIs" dxfId="9986" priority="645" stopIfTrue="1" operator="equal">
      <formula>"PI"</formula>
    </cfRule>
    <cfRule type="expression" dxfId="9985" priority="646" stopIfTrue="1">
      <formula>OR($R149="LI",$R149="Yellow",$R149="Medium")</formula>
    </cfRule>
    <cfRule type="expression" dxfId="9984" priority="647" stopIfTrue="1">
      <formula>OR($R149="NY",$R149="Not Yet")</formula>
    </cfRule>
    <cfRule type="cellIs" dxfId="9983" priority="648" stopIfTrue="1" operator="equal">
      <formula>"Out of Scope"</formula>
    </cfRule>
  </conditionalFormatting>
  <conditionalFormatting sqref="R159">
    <cfRule type="expression" dxfId="9982" priority="637" stopIfTrue="1">
      <formula>OR($R159="FI",$R159="Green",$R159="High")</formula>
    </cfRule>
    <cfRule type="expression" dxfId="9981" priority="638" stopIfTrue="1">
      <formula>OR($R159="NI",$R159="Red",$R159="Low")</formula>
    </cfRule>
    <cfRule type="cellIs" dxfId="9980" priority="639" stopIfTrue="1" operator="equal">
      <formula>"PI"</formula>
    </cfRule>
    <cfRule type="expression" dxfId="9979" priority="640" stopIfTrue="1">
      <formula>OR($R159="LI",$R159="Yellow",$R159="Medium")</formula>
    </cfRule>
    <cfRule type="expression" dxfId="9978" priority="641" stopIfTrue="1">
      <formula>OR($R159="NY",$R159="Not Yet")</formula>
    </cfRule>
    <cfRule type="cellIs" dxfId="9977" priority="642" stopIfTrue="1" operator="equal">
      <formula>"Out of Scope"</formula>
    </cfRule>
  </conditionalFormatting>
  <conditionalFormatting sqref="R169">
    <cfRule type="expression" dxfId="9976" priority="631" stopIfTrue="1">
      <formula>OR($R169="FI",$R169="Green",$R169="High")</formula>
    </cfRule>
    <cfRule type="expression" dxfId="9975" priority="632" stopIfTrue="1">
      <formula>OR($R169="NI",$R169="Red",$R169="Low")</formula>
    </cfRule>
    <cfRule type="cellIs" dxfId="9974" priority="633" stopIfTrue="1" operator="equal">
      <formula>"PI"</formula>
    </cfRule>
    <cfRule type="expression" dxfId="9973" priority="634" stopIfTrue="1">
      <formula>OR($R169="LI",$R169="Yellow",$R169="Medium")</formula>
    </cfRule>
    <cfRule type="expression" dxfId="9972" priority="635" stopIfTrue="1">
      <formula>OR($R169="NY",$R169="Not Yet")</formula>
    </cfRule>
    <cfRule type="cellIs" dxfId="9971" priority="636" stopIfTrue="1" operator="equal">
      <formula>"Out of Scope"</formula>
    </cfRule>
  </conditionalFormatting>
  <conditionalFormatting sqref="R181">
    <cfRule type="expression" dxfId="9970" priority="625" stopIfTrue="1">
      <formula>OR($R181="FI",$R181="Green",$R181="High")</formula>
    </cfRule>
    <cfRule type="expression" dxfId="9969" priority="626" stopIfTrue="1">
      <formula>OR($R181="NI",$R181="Red",$R181="Low")</formula>
    </cfRule>
    <cfRule type="cellIs" dxfId="9968" priority="627" stopIfTrue="1" operator="equal">
      <formula>"PI"</formula>
    </cfRule>
    <cfRule type="expression" dxfId="9967" priority="628" stopIfTrue="1">
      <formula>OR($R181="LI",$R181="Yellow",$R181="Medium")</formula>
    </cfRule>
    <cfRule type="expression" dxfId="9966" priority="629" stopIfTrue="1">
      <formula>OR($R181="NY",$R181="Not Yet")</formula>
    </cfRule>
    <cfRule type="cellIs" dxfId="9965" priority="630" stopIfTrue="1" operator="equal">
      <formula>"Out of Scope"</formula>
    </cfRule>
  </conditionalFormatting>
  <conditionalFormatting sqref="R192">
    <cfRule type="expression" dxfId="9964" priority="619" stopIfTrue="1">
      <formula>OR($R192="FI",$R192="Green",$R192="High")</formula>
    </cfRule>
    <cfRule type="expression" dxfId="9963" priority="620" stopIfTrue="1">
      <formula>OR($R192="NI",$R192="Red",$R192="Low")</formula>
    </cfRule>
    <cfRule type="cellIs" dxfId="9962" priority="621" stopIfTrue="1" operator="equal">
      <formula>"PI"</formula>
    </cfRule>
    <cfRule type="expression" dxfId="9961" priority="622" stopIfTrue="1">
      <formula>OR($R192="LI",$R192="Yellow",$R192="Medium")</formula>
    </cfRule>
    <cfRule type="expression" dxfId="9960" priority="623" stopIfTrue="1">
      <formula>OR($R192="NY",$R192="Not Yet")</formula>
    </cfRule>
    <cfRule type="cellIs" dxfId="9959" priority="624" stopIfTrue="1" operator="equal">
      <formula>"Out of Scope"</formula>
    </cfRule>
  </conditionalFormatting>
  <conditionalFormatting sqref="R202">
    <cfRule type="expression" dxfId="9958" priority="613" stopIfTrue="1">
      <formula>OR($R202="FI",$R202="Green",$R202="High")</formula>
    </cfRule>
    <cfRule type="expression" dxfId="9957" priority="614" stopIfTrue="1">
      <formula>OR($R202="NI",$R202="Red",$R202="Low")</formula>
    </cfRule>
    <cfRule type="cellIs" dxfId="9956" priority="615" stopIfTrue="1" operator="equal">
      <formula>"PI"</formula>
    </cfRule>
    <cfRule type="expression" dxfId="9955" priority="616" stopIfTrue="1">
      <formula>OR($R202="LI",$R202="Yellow",$R202="Medium")</formula>
    </cfRule>
    <cfRule type="expression" dxfId="9954" priority="617" stopIfTrue="1">
      <formula>OR($R202="NY",$R202="Not Yet")</formula>
    </cfRule>
    <cfRule type="cellIs" dxfId="9953" priority="618" stopIfTrue="1" operator="equal">
      <formula>"Out of Scope"</formula>
    </cfRule>
  </conditionalFormatting>
  <conditionalFormatting sqref="R213">
    <cfRule type="expression" dxfId="9952" priority="607" stopIfTrue="1">
      <formula>OR($R213="FI",$R213="Green",$R213="High")</formula>
    </cfRule>
    <cfRule type="expression" dxfId="9951" priority="608" stopIfTrue="1">
      <formula>OR($R213="NI",$R213="Red",$R213="Low")</formula>
    </cfRule>
    <cfRule type="cellIs" dxfId="9950" priority="609" stopIfTrue="1" operator="equal">
      <formula>"PI"</formula>
    </cfRule>
    <cfRule type="expression" dxfId="9949" priority="610" stopIfTrue="1">
      <formula>OR($R213="LI",$R213="Yellow",$R213="Medium")</formula>
    </cfRule>
    <cfRule type="expression" dxfId="9948" priority="611" stopIfTrue="1">
      <formula>OR($R213="NY",$R213="Not Yet")</formula>
    </cfRule>
    <cfRule type="cellIs" dxfId="9947" priority="612" stopIfTrue="1" operator="equal">
      <formula>"Out of Scope"</formula>
    </cfRule>
  </conditionalFormatting>
  <conditionalFormatting sqref="R224">
    <cfRule type="expression" dxfId="9946" priority="601" stopIfTrue="1">
      <formula>OR($R224="FI",$R224="Green",$R224="High")</formula>
    </cfRule>
    <cfRule type="expression" dxfId="9945" priority="602" stopIfTrue="1">
      <formula>OR($R224="NI",$R224="Red",$R224="Low")</formula>
    </cfRule>
    <cfRule type="cellIs" dxfId="9944" priority="603" stopIfTrue="1" operator="equal">
      <formula>"PI"</formula>
    </cfRule>
    <cfRule type="expression" dxfId="9943" priority="604" stopIfTrue="1">
      <formula>OR($R224="LI",$R224="Yellow",$R224="Medium")</formula>
    </cfRule>
    <cfRule type="expression" dxfId="9942" priority="605" stopIfTrue="1">
      <formula>OR($R224="NY",$R224="Not Yet")</formula>
    </cfRule>
    <cfRule type="cellIs" dxfId="9941" priority="606" stopIfTrue="1" operator="equal">
      <formula>"Out of Scope"</formula>
    </cfRule>
  </conditionalFormatting>
  <conditionalFormatting sqref="H16:L16">
    <cfRule type="expression" dxfId="9940" priority="595" stopIfTrue="1">
      <formula>OR(H16="FI",H16="Green",H16="High")</formula>
    </cfRule>
    <cfRule type="expression" dxfId="9939" priority="596" stopIfTrue="1">
      <formula>OR(H16="NI",H16="Red",H16="Low")</formula>
    </cfRule>
    <cfRule type="cellIs" dxfId="9938" priority="597" stopIfTrue="1" operator="equal">
      <formula>"PI"</formula>
    </cfRule>
    <cfRule type="expression" dxfId="9937" priority="598" stopIfTrue="1">
      <formula>OR(H16="LI",H16="Yellow",H16="Medium")</formula>
    </cfRule>
    <cfRule type="expression" dxfId="9936" priority="599" stopIfTrue="1">
      <formula>OR(H16="NY",H16="Not Yet")</formula>
    </cfRule>
    <cfRule type="cellIs" dxfId="9935" priority="600" stopIfTrue="1" operator="equal">
      <formula>"Out of Scope"</formula>
    </cfRule>
  </conditionalFormatting>
  <conditionalFormatting sqref="I16">
    <cfRule type="expression" dxfId="9934" priority="589" stopIfTrue="1">
      <formula>OR($R16="FI",$R16="Green",$R16="High")</formula>
    </cfRule>
    <cfRule type="expression" dxfId="9933" priority="590" stopIfTrue="1">
      <formula>OR($R16="NI",$R16="Red",$R16="Low")</formula>
    </cfRule>
    <cfRule type="cellIs" dxfId="9932" priority="591" stopIfTrue="1" operator="equal">
      <formula>"PI"</formula>
    </cfRule>
    <cfRule type="expression" dxfId="9931" priority="592" stopIfTrue="1">
      <formula>OR($R16="LI",$R16="Yellow",$R16="Medium")</formula>
    </cfRule>
    <cfRule type="expression" dxfId="9930" priority="593" stopIfTrue="1">
      <formula>OR($R16="NY",$R16="Not Yet")</formula>
    </cfRule>
    <cfRule type="cellIs" dxfId="9929" priority="594" stopIfTrue="1" operator="equal">
      <formula>"Out of Scope"</formula>
    </cfRule>
  </conditionalFormatting>
  <conditionalFormatting sqref="J16">
    <cfRule type="expression" dxfId="9928" priority="583" stopIfTrue="1">
      <formula>OR($R16="FI",$R16="Green",$R16="High")</formula>
    </cfRule>
    <cfRule type="expression" dxfId="9927" priority="584" stopIfTrue="1">
      <formula>OR($R16="NI",$R16="Red",$R16="Low")</formula>
    </cfRule>
    <cfRule type="cellIs" dxfId="9926" priority="585" stopIfTrue="1" operator="equal">
      <formula>"PI"</formula>
    </cfRule>
    <cfRule type="expression" dxfId="9925" priority="586" stopIfTrue="1">
      <formula>OR($R16="LI",$R16="Yellow",$R16="Medium")</formula>
    </cfRule>
    <cfRule type="expression" dxfId="9924" priority="587" stopIfTrue="1">
      <formula>OR($R16="NY",$R16="Not Yet")</formula>
    </cfRule>
    <cfRule type="cellIs" dxfId="9923" priority="588" stopIfTrue="1" operator="equal">
      <formula>"Out of Scope"</formula>
    </cfRule>
  </conditionalFormatting>
  <conditionalFormatting sqref="K16">
    <cfRule type="expression" dxfId="9922" priority="577" stopIfTrue="1">
      <formula>OR($R16="FI",$R16="Green",$R16="High")</formula>
    </cfRule>
    <cfRule type="expression" dxfId="9921" priority="578" stopIfTrue="1">
      <formula>OR($R16="NI",$R16="Red",$R16="Low")</formula>
    </cfRule>
    <cfRule type="cellIs" dxfId="9920" priority="579" stopIfTrue="1" operator="equal">
      <formula>"PI"</formula>
    </cfRule>
    <cfRule type="expression" dxfId="9919" priority="580" stopIfTrue="1">
      <formula>OR($R16="LI",$R16="Yellow",$R16="Medium")</formula>
    </cfRule>
    <cfRule type="expression" dxfId="9918" priority="581" stopIfTrue="1">
      <formula>OR($R16="NY",$R16="Not Yet")</formula>
    </cfRule>
    <cfRule type="cellIs" dxfId="9917" priority="582" stopIfTrue="1" operator="equal">
      <formula>"Out of Scope"</formula>
    </cfRule>
  </conditionalFormatting>
  <conditionalFormatting sqref="L16">
    <cfRule type="expression" dxfId="9916" priority="571" stopIfTrue="1">
      <formula>OR($R16="FI",$R16="Green",$R16="High")</formula>
    </cfRule>
    <cfRule type="expression" dxfId="9915" priority="572" stopIfTrue="1">
      <formula>OR($R16="NI",$R16="Red",$R16="Low")</formula>
    </cfRule>
    <cfRule type="cellIs" dxfId="9914" priority="573" stopIfTrue="1" operator="equal">
      <formula>"PI"</formula>
    </cfRule>
    <cfRule type="expression" dxfId="9913" priority="574" stopIfTrue="1">
      <formula>OR($R16="LI",$R16="Yellow",$R16="Medium")</formula>
    </cfRule>
    <cfRule type="expression" dxfId="9912" priority="575" stopIfTrue="1">
      <formula>OR($R16="NY",$R16="Not Yet")</formula>
    </cfRule>
    <cfRule type="cellIs" dxfId="9911" priority="576" stopIfTrue="1" operator="equal">
      <formula>"Out of Scope"</formula>
    </cfRule>
  </conditionalFormatting>
  <conditionalFormatting sqref="H28:L28">
    <cfRule type="expression" dxfId="9910" priority="565" stopIfTrue="1">
      <formula>OR(H28="FI",H28="Green",H28="High")</formula>
    </cfRule>
    <cfRule type="expression" dxfId="9909" priority="566" stopIfTrue="1">
      <formula>OR(H28="NI",H28="Red",H28="Low")</formula>
    </cfRule>
    <cfRule type="cellIs" dxfId="9908" priority="567" stopIfTrue="1" operator="equal">
      <formula>"PI"</formula>
    </cfRule>
    <cfRule type="expression" dxfId="9907" priority="568" stopIfTrue="1">
      <formula>OR(H28="LI",H28="Yellow",H28="Medium")</formula>
    </cfRule>
    <cfRule type="expression" dxfId="9906" priority="569" stopIfTrue="1">
      <formula>OR(H28="NY",H28="Not Yet")</formula>
    </cfRule>
    <cfRule type="cellIs" dxfId="9905" priority="570" stopIfTrue="1" operator="equal">
      <formula>"Out of Scope"</formula>
    </cfRule>
  </conditionalFormatting>
  <conditionalFormatting sqref="I28">
    <cfRule type="expression" dxfId="9904" priority="559" stopIfTrue="1">
      <formula>OR($R28="FI",$R28="Green",$R28="High")</formula>
    </cfRule>
    <cfRule type="expression" dxfId="9903" priority="560" stopIfTrue="1">
      <formula>OR($R28="NI",$R28="Red",$R28="Low")</formula>
    </cfRule>
    <cfRule type="cellIs" dxfId="9902" priority="561" stopIfTrue="1" operator="equal">
      <formula>"PI"</formula>
    </cfRule>
    <cfRule type="expression" dxfId="9901" priority="562" stopIfTrue="1">
      <formula>OR($R28="LI",$R28="Yellow",$R28="Medium")</formula>
    </cfRule>
    <cfRule type="expression" dxfId="9900" priority="563" stopIfTrue="1">
      <formula>OR($R28="NY",$R28="Not Yet")</formula>
    </cfRule>
    <cfRule type="cellIs" dxfId="9899" priority="564" stopIfTrue="1" operator="equal">
      <formula>"Out of Scope"</formula>
    </cfRule>
  </conditionalFormatting>
  <conditionalFormatting sqref="J28">
    <cfRule type="expression" dxfId="9898" priority="553" stopIfTrue="1">
      <formula>OR($R28="FI",$R28="Green",$R28="High")</formula>
    </cfRule>
    <cfRule type="expression" dxfId="9897" priority="554" stopIfTrue="1">
      <formula>OR($R28="NI",$R28="Red",$R28="Low")</formula>
    </cfRule>
    <cfRule type="cellIs" dxfId="9896" priority="555" stopIfTrue="1" operator="equal">
      <formula>"PI"</formula>
    </cfRule>
    <cfRule type="expression" dxfId="9895" priority="556" stopIfTrue="1">
      <formula>OR($R28="LI",$R28="Yellow",$R28="Medium")</formula>
    </cfRule>
    <cfRule type="expression" dxfId="9894" priority="557" stopIfTrue="1">
      <formula>OR($R28="NY",$R28="Not Yet")</formula>
    </cfRule>
    <cfRule type="cellIs" dxfId="9893" priority="558" stopIfTrue="1" operator="equal">
      <formula>"Out of Scope"</formula>
    </cfRule>
  </conditionalFormatting>
  <conditionalFormatting sqref="K28">
    <cfRule type="expression" dxfId="9892" priority="547" stopIfTrue="1">
      <formula>OR($R28="FI",$R28="Green",$R28="High")</formula>
    </cfRule>
    <cfRule type="expression" dxfId="9891" priority="548" stopIfTrue="1">
      <formula>OR($R28="NI",$R28="Red",$R28="Low")</formula>
    </cfRule>
    <cfRule type="cellIs" dxfId="9890" priority="549" stopIfTrue="1" operator="equal">
      <formula>"PI"</formula>
    </cfRule>
    <cfRule type="expression" dxfId="9889" priority="550" stopIfTrue="1">
      <formula>OR($R28="LI",$R28="Yellow",$R28="Medium")</formula>
    </cfRule>
    <cfRule type="expression" dxfId="9888" priority="551" stopIfTrue="1">
      <formula>OR($R28="NY",$R28="Not Yet")</formula>
    </cfRule>
    <cfRule type="cellIs" dxfId="9887" priority="552" stopIfTrue="1" operator="equal">
      <formula>"Out of Scope"</formula>
    </cfRule>
  </conditionalFormatting>
  <conditionalFormatting sqref="L28">
    <cfRule type="expression" dxfId="9886" priority="541" stopIfTrue="1">
      <formula>OR($R28="FI",$R28="Green",$R28="High")</formula>
    </cfRule>
    <cfRule type="expression" dxfId="9885" priority="542" stopIfTrue="1">
      <formula>OR($R28="NI",$R28="Red",$R28="Low")</formula>
    </cfRule>
    <cfRule type="cellIs" dxfId="9884" priority="543" stopIfTrue="1" operator="equal">
      <formula>"PI"</formula>
    </cfRule>
    <cfRule type="expression" dxfId="9883" priority="544" stopIfTrue="1">
      <formula>OR($R28="LI",$R28="Yellow",$R28="Medium")</formula>
    </cfRule>
    <cfRule type="expression" dxfId="9882" priority="545" stopIfTrue="1">
      <formula>OR($R28="NY",$R28="Not Yet")</formula>
    </cfRule>
    <cfRule type="cellIs" dxfId="9881" priority="546" stopIfTrue="1" operator="equal">
      <formula>"Out of Scope"</formula>
    </cfRule>
  </conditionalFormatting>
  <conditionalFormatting sqref="H41:L41">
    <cfRule type="expression" dxfId="9880" priority="535" stopIfTrue="1">
      <formula>OR(H41="FI",H41="Green",H41="High")</formula>
    </cfRule>
    <cfRule type="expression" dxfId="9879" priority="536" stopIfTrue="1">
      <formula>OR(H41="NI",H41="Red",H41="Low")</formula>
    </cfRule>
    <cfRule type="cellIs" dxfId="9878" priority="537" stopIfTrue="1" operator="equal">
      <formula>"PI"</formula>
    </cfRule>
    <cfRule type="expression" dxfId="9877" priority="538" stopIfTrue="1">
      <formula>OR(H41="LI",H41="Yellow",H41="Medium")</formula>
    </cfRule>
    <cfRule type="expression" dxfId="9876" priority="539" stopIfTrue="1">
      <formula>OR(H41="NY",H41="Not Yet")</formula>
    </cfRule>
    <cfRule type="cellIs" dxfId="9875" priority="540" stopIfTrue="1" operator="equal">
      <formula>"Out of Scope"</formula>
    </cfRule>
  </conditionalFormatting>
  <conditionalFormatting sqref="I41">
    <cfRule type="expression" dxfId="9874" priority="529" stopIfTrue="1">
      <formula>OR($R41="FI",$R41="Green",$R41="High")</formula>
    </cfRule>
    <cfRule type="expression" dxfId="9873" priority="530" stopIfTrue="1">
      <formula>OR($R41="NI",$R41="Red",$R41="Low")</formula>
    </cfRule>
    <cfRule type="cellIs" dxfId="9872" priority="531" stopIfTrue="1" operator="equal">
      <formula>"PI"</formula>
    </cfRule>
    <cfRule type="expression" dxfId="9871" priority="532" stopIfTrue="1">
      <formula>OR($R41="LI",$R41="Yellow",$R41="Medium")</formula>
    </cfRule>
    <cfRule type="expression" dxfId="9870" priority="533" stopIfTrue="1">
      <formula>OR($R41="NY",$R41="Not Yet")</formula>
    </cfRule>
    <cfRule type="cellIs" dxfId="9869" priority="534" stopIfTrue="1" operator="equal">
      <formula>"Out of Scope"</formula>
    </cfRule>
  </conditionalFormatting>
  <conditionalFormatting sqref="J41">
    <cfRule type="expression" dxfId="9868" priority="523" stopIfTrue="1">
      <formula>OR($R41="FI",$R41="Green",$R41="High")</formula>
    </cfRule>
    <cfRule type="expression" dxfId="9867" priority="524" stopIfTrue="1">
      <formula>OR($R41="NI",$R41="Red",$R41="Low")</formula>
    </cfRule>
    <cfRule type="cellIs" dxfId="9866" priority="525" stopIfTrue="1" operator="equal">
      <formula>"PI"</formula>
    </cfRule>
    <cfRule type="expression" dxfId="9865" priority="526" stopIfTrue="1">
      <formula>OR($R41="LI",$R41="Yellow",$R41="Medium")</formula>
    </cfRule>
    <cfRule type="expression" dxfId="9864" priority="527" stopIfTrue="1">
      <formula>OR($R41="NY",$R41="Not Yet")</formula>
    </cfRule>
    <cfRule type="cellIs" dxfId="9863" priority="528" stopIfTrue="1" operator="equal">
      <formula>"Out of Scope"</formula>
    </cfRule>
  </conditionalFormatting>
  <conditionalFormatting sqref="K41">
    <cfRule type="expression" dxfId="9862" priority="517" stopIfTrue="1">
      <formula>OR($R41="FI",$R41="Green",$R41="High")</formula>
    </cfRule>
    <cfRule type="expression" dxfId="9861" priority="518" stopIfTrue="1">
      <formula>OR($R41="NI",$R41="Red",$R41="Low")</formula>
    </cfRule>
    <cfRule type="cellIs" dxfId="9860" priority="519" stopIfTrue="1" operator="equal">
      <formula>"PI"</formula>
    </cfRule>
    <cfRule type="expression" dxfId="9859" priority="520" stopIfTrue="1">
      <formula>OR($R41="LI",$R41="Yellow",$R41="Medium")</formula>
    </cfRule>
    <cfRule type="expression" dxfId="9858" priority="521" stopIfTrue="1">
      <formula>OR($R41="NY",$R41="Not Yet")</formula>
    </cfRule>
    <cfRule type="cellIs" dxfId="9857" priority="522" stopIfTrue="1" operator="equal">
      <formula>"Out of Scope"</formula>
    </cfRule>
  </conditionalFormatting>
  <conditionalFormatting sqref="L41">
    <cfRule type="expression" dxfId="9856" priority="511" stopIfTrue="1">
      <formula>OR($R41="FI",$R41="Green",$R41="High")</formula>
    </cfRule>
    <cfRule type="expression" dxfId="9855" priority="512" stopIfTrue="1">
      <formula>OR($R41="NI",$R41="Red",$R41="Low")</formula>
    </cfRule>
    <cfRule type="cellIs" dxfId="9854" priority="513" stopIfTrue="1" operator="equal">
      <formula>"PI"</formula>
    </cfRule>
    <cfRule type="expression" dxfId="9853" priority="514" stopIfTrue="1">
      <formula>OR($R41="LI",$R41="Yellow",$R41="Medium")</formula>
    </cfRule>
    <cfRule type="expression" dxfId="9852" priority="515" stopIfTrue="1">
      <formula>OR($R41="NY",$R41="Not Yet")</formula>
    </cfRule>
    <cfRule type="cellIs" dxfId="9851" priority="516" stopIfTrue="1" operator="equal">
      <formula>"Out of Scope"</formula>
    </cfRule>
  </conditionalFormatting>
  <conditionalFormatting sqref="H53:L53">
    <cfRule type="expression" dxfId="9850" priority="505" stopIfTrue="1">
      <formula>OR(H53="FI",H53="Green",H53="High")</formula>
    </cfRule>
    <cfRule type="expression" dxfId="9849" priority="506" stopIfTrue="1">
      <formula>OR(H53="NI",H53="Red",H53="Low")</formula>
    </cfRule>
    <cfRule type="cellIs" dxfId="9848" priority="507" stopIfTrue="1" operator="equal">
      <formula>"PI"</formula>
    </cfRule>
    <cfRule type="expression" dxfId="9847" priority="508" stopIfTrue="1">
      <formula>OR(H53="LI",H53="Yellow",H53="Medium")</formula>
    </cfRule>
    <cfRule type="expression" dxfId="9846" priority="509" stopIfTrue="1">
      <formula>OR(H53="NY",H53="Not Yet")</formula>
    </cfRule>
    <cfRule type="cellIs" dxfId="9845" priority="510" stopIfTrue="1" operator="equal">
      <formula>"Out of Scope"</formula>
    </cfRule>
  </conditionalFormatting>
  <conditionalFormatting sqref="I53">
    <cfRule type="expression" dxfId="9844" priority="499" stopIfTrue="1">
      <formula>OR($R53="FI",$R53="Green",$R53="High")</formula>
    </cfRule>
    <cfRule type="expression" dxfId="9843" priority="500" stopIfTrue="1">
      <formula>OR($R53="NI",$R53="Red",$R53="Low")</formula>
    </cfRule>
    <cfRule type="cellIs" dxfId="9842" priority="501" stopIfTrue="1" operator="equal">
      <formula>"PI"</formula>
    </cfRule>
    <cfRule type="expression" dxfId="9841" priority="502" stopIfTrue="1">
      <formula>OR($R53="LI",$R53="Yellow",$R53="Medium")</formula>
    </cfRule>
    <cfRule type="expression" dxfId="9840" priority="503" stopIfTrue="1">
      <formula>OR($R53="NY",$R53="Not Yet")</formula>
    </cfRule>
    <cfRule type="cellIs" dxfId="9839" priority="504" stopIfTrue="1" operator="equal">
      <formula>"Out of Scope"</formula>
    </cfRule>
  </conditionalFormatting>
  <conditionalFormatting sqref="J53">
    <cfRule type="expression" dxfId="9838" priority="493" stopIfTrue="1">
      <formula>OR($R53="FI",$R53="Green",$R53="High")</formula>
    </cfRule>
    <cfRule type="expression" dxfId="9837" priority="494" stopIfTrue="1">
      <formula>OR($R53="NI",$R53="Red",$R53="Low")</formula>
    </cfRule>
    <cfRule type="cellIs" dxfId="9836" priority="495" stopIfTrue="1" operator="equal">
      <formula>"PI"</formula>
    </cfRule>
    <cfRule type="expression" dxfId="9835" priority="496" stopIfTrue="1">
      <formula>OR($R53="LI",$R53="Yellow",$R53="Medium")</formula>
    </cfRule>
    <cfRule type="expression" dxfId="9834" priority="497" stopIfTrue="1">
      <formula>OR($R53="NY",$R53="Not Yet")</formula>
    </cfRule>
    <cfRule type="cellIs" dxfId="9833" priority="498" stopIfTrue="1" operator="equal">
      <formula>"Out of Scope"</formula>
    </cfRule>
  </conditionalFormatting>
  <conditionalFormatting sqref="K53">
    <cfRule type="expression" dxfId="9832" priority="487" stopIfTrue="1">
      <formula>OR($R53="FI",$R53="Green",$R53="High")</formula>
    </cfRule>
    <cfRule type="expression" dxfId="9831" priority="488" stopIfTrue="1">
      <formula>OR($R53="NI",$R53="Red",$R53="Low")</formula>
    </cfRule>
    <cfRule type="cellIs" dxfId="9830" priority="489" stopIfTrue="1" operator="equal">
      <formula>"PI"</formula>
    </cfRule>
    <cfRule type="expression" dxfId="9829" priority="490" stopIfTrue="1">
      <formula>OR($R53="LI",$R53="Yellow",$R53="Medium")</formula>
    </cfRule>
    <cfRule type="expression" dxfId="9828" priority="491" stopIfTrue="1">
      <formula>OR($R53="NY",$R53="Not Yet")</formula>
    </cfRule>
    <cfRule type="cellIs" dxfId="9827" priority="492" stopIfTrue="1" operator="equal">
      <formula>"Out of Scope"</formula>
    </cfRule>
  </conditionalFormatting>
  <conditionalFormatting sqref="L53">
    <cfRule type="expression" dxfId="9826" priority="481" stopIfTrue="1">
      <formula>OR($R53="FI",$R53="Green",$R53="High")</formula>
    </cfRule>
    <cfRule type="expression" dxfId="9825" priority="482" stopIfTrue="1">
      <formula>OR($R53="NI",$R53="Red",$R53="Low")</formula>
    </cfRule>
    <cfRule type="cellIs" dxfId="9824" priority="483" stopIfTrue="1" operator="equal">
      <formula>"PI"</formula>
    </cfRule>
    <cfRule type="expression" dxfId="9823" priority="484" stopIfTrue="1">
      <formula>OR($R53="LI",$R53="Yellow",$R53="Medium")</formula>
    </cfRule>
    <cfRule type="expression" dxfId="9822" priority="485" stopIfTrue="1">
      <formula>OR($R53="NY",$R53="Not Yet")</formula>
    </cfRule>
    <cfRule type="cellIs" dxfId="9821" priority="486" stopIfTrue="1" operator="equal">
      <formula>"Out of Scope"</formula>
    </cfRule>
  </conditionalFormatting>
  <conditionalFormatting sqref="H65:L65">
    <cfRule type="expression" dxfId="9820" priority="475" stopIfTrue="1">
      <formula>OR(H65="FI",H65="Green",H65="High")</formula>
    </cfRule>
    <cfRule type="expression" dxfId="9819" priority="476" stopIfTrue="1">
      <formula>OR(H65="NI",H65="Red",H65="Low")</formula>
    </cfRule>
    <cfRule type="cellIs" dxfId="9818" priority="477" stopIfTrue="1" operator="equal">
      <formula>"PI"</formula>
    </cfRule>
    <cfRule type="expression" dxfId="9817" priority="478" stopIfTrue="1">
      <formula>OR(H65="LI",H65="Yellow",H65="Medium")</formula>
    </cfRule>
    <cfRule type="expression" dxfId="9816" priority="479" stopIfTrue="1">
      <formula>OR(H65="NY",H65="Not Yet")</formula>
    </cfRule>
    <cfRule type="cellIs" dxfId="9815" priority="480" stopIfTrue="1" operator="equal">
      <formula>"Out of Scope"</formula>
    </cfRule>
  </conditionalFormatting>
  <conditionalFormatting sqref="I65">
    <cfRule type="expression" dxfId="9814" priority="469" stopIfTrue="1">
      <formula>OR($R65="FI",$R65="Green",$R65="High")</formula>
    </cfRule>
    <cfRule type="expression" dxfId="9813" priority="470" stopIfTrue="1">
      <formula>OR($R65="NI",$R65="Red",$R65="Low")</formula>
    </cfRule>
    <cfRule type="cellIs" dxfId="9812" priority="471" stopIfTrue="1" operator="equal">
      <formula>"PI"</formula>
    </cfRule>
    <cfRule type="expression" dxfId="9811" priority="472" stopIfTrue="1">
      <formula>OR($R65="LI",$R65="Yellow",$R65="Medium")</formula>
    </cfRule>
    <cfRule type="expression" dxfId="9810" priority="473" stopIfTrue="1">
      <formula>OR($R65="NY",$R65="Not Yet")</formula>
    </cfRule>
    <cfRule type="cellIs" dxfId="9809" priority="474" stopIfTrue="1" operator="equal">
      <formula>"Out of Scope"</formula>
    </cfRule>
  </conditionalFormatting>
  <conditionalFormatting sqref="J65">
    <cfRule type="expression" dxfId="9808" priority="463" stopIfTrue="1">
      <formula>OR($R65="FI",$R65="Green",$R65="High")</formula>
    </cfRule>
    <cfRule type="expression" dxfId="9807" priority="464" stopIfTrue="1">
      <formula>OR($R65="NI",$R65="Red",$R65="Low")</formula>
    </cfRule>
    <cfRule type="cellIs" dxfId="9806" priority="465" stopIfTrue="1" operator="equal">
      <formula>"PI"</formula>
    </cfRule>
    <cfRule type="expression" dxfId="9805" priority="466" stopIfTrue="1">
      <formula>OR($R65="LI",$R65="Yellow",$R65="Medium")</formula>
    </cfRule>
    <cfRule type="expression" dxfId="9804" priority="467" stopIfTrue="1">
      <formula>OR($R65="NY",$R65="Not Yet")</formula>
    </cfRule>
    <cfRule type="cellIs" dxfId="9803" priority="468" stopIfTrue="1" operator="equal">
      <formula>"Out of Scope"</formula>
    </cfRule>
  </conditionalFormatting>
  <conditionalFormatting sqref="K65">
    <cfRule type="expression" dxfId="9802" priority="457" stopIfTrue="1">
      <formula>OR($R65="FI",$R65="Green",$R65="High")</formula>
    </cfRule>
    <cfRule type="expression" dxfId="9801" priority="458" stopIfTrue="1">
      <formula>OR($R65="NI",$R65="Red",$R65="Low")</formula>
    </cfRule>
    <cfRule type="cellIs" dxfId="9800" priority="459" stopIfTrue="1" operator="equal">
      <formula>"PI"</formula>
    </cfRule>
    <cfRule type="expression" dxfId="9799" priority="460" stopIfTrue="1">
      <formula>OR($R65="LI",$R65="Yellow",$R65="Medium")</formula>
    </cfRule>
    <cfRule type="expression" dxfId="9798" priority="461" stopIfTrue="1">
      <formula>OR($R65="NY",$R65="Not Yet")</formula>
    </cfRule>
    <cfRule type="cellIs" dxfId="9797" priority="462" stopIfTrue="1" operator="equal">
      <formula>"Out of Scope"</formula>
    </cfRule>
  </conditionalFormatting>
  <conditionalFormatting sqref="L65">
    <cfRule type="expression" dxfId="9796" priority="451" stopIfTrue="1">
      <formula>OR($R65="FI",$R65="Green",$R65="High")</formula>
    </cfRule>
    <cfRule type="expression" dxfId="9795" priority="452" stopIfTrue="1">
      <formula>OR($R65="NI",$R65="Red",$R65="Low")</formula>
    </cfRule>
    <cfRule type="cellIs" dxfId="9794" priority="453" stopIfTrue="1" operator="equal">
      <formula>"PI"</formula>
    </cfRule>
    <cfRule type="expression" dxfId="9793" priority="454" stopIfTrue="1">
      <formula>OR($R65="LI",$R65="Yellow",$R65="Medium")</formula>
    </cfRule>
    <cfRule type="expression" dxfId="9792" priority="455" stopIfTrue="1">
      <formula>OR($R65="NY",$R65="Not Yet")</formula>
    </cfRule>
    <cfRule type="cellIs" dxfId="9791" priority="456" stopIfTrue="1" operator="equal">
      <formula>"Out of Scope"</formula>
    </cfRule>
  </conditionalFormatting>
  <conditionalFormatting sqref="H77:L77">
    <cfRule type="expression" dxfId="9790" priority="445" stopIfTrue="1">
      <formula>OR(H77="FI",H77="Green",H77="High")</formula>
    </cfRule>
    <cfRule type="expression" dxfId="9789" priority="446" stopIfTrue="1">
      <formula>OR(H77="NI",H77="Red",H77="Low")</formula>
    </cfRule>
    <cfRule type="cellIs" dxfId="9788" priority="447" stopIfTrue="1" operator="equal">
      <formula>"PI"</formula>
    </cfRule>
    <cfRule type="expression" dxfId="9787" priority="448" stopIfTrue="1">
      <formula>OR(H77="LI",H77="Yellow",H77="Medium")</formula>
    </cfRule>
    <cfRule type="expression" dxfId="9786" priority="449" stopIfTrue="1">
      <formula>OR(H77="NY",H77="Not Yet")</formula>
    </cfRule>
    <cfRule type="cellIs" dxfId="9785" priority="450" stopIfTrue="1" operator="equal">
      <formula>"Out of Scope"</formula>
    </cfRule>
  </conditionalFormatting>
  <conditionalFormatting sqref="I77">
    <cfRule type="expression" dxfId="9784" priority="439" stopIfTrue="1">
      <formula>OR($R77="FI",$R77="Green",$R77="High")</formula>
    </cfRule>
    <cfRule type="expression" dxfId="9783" priority="440" stopIfTrue="1">
      <formula>OR($R77="NI",$R77="Red",$R77="Low")</formula>
    </cfRule>
    <cfRule type="cellIs" dxfId="9782" priority="441" stopIfTrue="1" operator="equal">
      <formula>"PI"</formula>
    </cfRule>
    <cfRule type="expression" dxfId="9781" priority="442" stopIfTrue="1">
      <formula>OR($R77="LI",$R77="Yellow",$R77="Medium")</formula>
    </cfRule>
    <cfRule type="expression" dxfId="9780" priority="443" stopIfTrue="1">
      <formula>OR($R77="NY",$R77="Not Yet")</formula>
    </cfRule>
    <cfRule type="cellIs" dxfId="9779" priority="444" stopIfTrue="1" operator="equal">
      <formula>"Out of Scope"</formula>
    </cfRule>
  </conditionalFormatting>
  <conditionalFormatting sqref="J77">
    <cfRule type="expression" dxfId="9778" priority="433" stopIfTrue="1">
      <formula>OR($R77="FI",$R77="Green",$R77="High")</formula>
    </cfRule>
    <cfRule type="expression" dxfId="9777" priority="434" stopIfTrue="1">
      <formula>OR($R77="NI",$R77="Red",$R77="Low")</formula>
    </cfRule>
    <cfRule type="cellIs" dxfId="9776" priority="435" stopIfTrue="1" operator="equal">
      <formula>"PI"</formula>
    </cfRule>
    <cfRule type="expression" dxfId="9775" priority="436" stopIfTrue="1">
      <formula>OR($R77="LI",$R77="Yellow",$R77="Medium")</formula>
    </cfRule>
    <cfRule type="expression" dxfId="9774" priority="437" stopIfTrue="1">
      <formula>OR($R77="NY",$R77="Not Yet")</formula>
    </cfRule>
    <cfRule type="cellIs" dxfId="9773" priority="438" stopIfTrue="1" operator="equal">
      <formula>"Out of Scope"</formula>
    </cfRule>
  </conditionalFormatting>
  <conditionalFormatting sqref="K77">
    <cfRule type="expression" dxfId="9772" priority="427" stopIfTrue="1">
      <formula>OR($R77="FI",$R77="Green",$R77="High")</formula>
    </cfRule>
    <cfRule type="expression" dxfId="9771" priority="428" stopIfTrue="1">
      <formula>OR($R77="NI",$R77="Red",$R77="Low")</formula>
    </cfRule>
    <cfRule type="cellIs" dxfId="9770" priority="429" stopIfTrue="1" operator="equal">
      <formula>"PI"</formula>
    </cfRule>
    <cfRule type="expression" dxfId="9769" priority="430" stopIfTrue="1">
      <formula>OR($R77="LI",$R77="Yellow",$R77="Medium")</formula>
    </cfRule>
    <cfRule type="expression" dxfId="9768" priority="431" stopIfTrue="1">
      <formula>OR($R77="NY",$R77="Not Yet")</formula>
    </cfRule>
    <cfRule type="cellIs" dxfId="9767" priority="432" stopIfTrue="1" operator="equal">
      <formula>"Out of Scope"</formula>
    </cfRule>
  </conditionalFormatting>
  <conditionalFormatting sqref="L77">
    <cfRule type="expression" dxfId="9766" priority="421" stopIfTrue="1">
      <formula>OR($R77="FI",$R77="Green",$R77="High")</formula>
    </cfRule>
    <cfRule type="expression" dxfId="9765" priority="422" stopIfTrue="1">
      <formula>OR($R77="NI",$R77="Red",$R77="Low")</formula>
    </cfRule>
    <cfRule type="cellIs" dxfId="9764" priority="423" stopIfTrue="1" operator="equal">
      <formula>"PI"</formula>
    </cfRule>
    <cfRule type="expression" dxfId="9763" priority="424" stopIfTrue="1">
      <formula>OR($R77="LI",$R77="Yellow",$R77="Medium")</formula>
    </cfRule>
    <cfRule type="expression" dxfId="9762" priority="425" stopIfTrue="1">
      <formula>OR($R77="NY",$R77="Not Yet")</formula>
    </cfRule>
    <cfRule type="cellIs" dxfId="9761" priority="426" stopIfTrue="1" operator="equal">
      <formula>"Out of Scope"</formula>
    </cfRule>
  </conditionalFormatting>
  <conditionalFormatting sqref="H90:L90">
    <cfRule type="expression" dxfId="9760" priority="415" stopIfTrue="1">
      <formula>OR(H90="FI",H90="Green",H90="High")</formula>
    </cfRule>
    <cfRule type="expression" dxfId="9759" priority="416" stopIfTrue="1">
      <formula>OR(H90="NI",H90="Red",H90="Low")</formula>
    </cfRule>
    <cfRule type="cellIs" dxfId="9758" priority="417" stopIfTrue="1" operator="equal">
      <formula>"PI"</formula>
    </cfRule>
    <cfRule type="expression" dxfId="9757" priority="418" stopIfTrue="1">
      <formula>OR(H90="LI",H90="Yellow",H90="Medium")</formula>
    </cfRule>
    <cfRule type="expression" dxfId="9756" priority="419" stopIfTrue="1">
      <formula>OR(H90="NY",H90="Not Yet")</formula>
    </cfRule>
    <cfRule type="cellIs" dxfId="9755" priority="420" stopIfTrue="1" operator="equal">
      <formula>"Out of Scope"</formula>
    </cfRule>
  </conditionalFormatting>
  <conditionalFormatting sqref="I90">
    <cfRule type="expression" dxfId="9754" priority="409" stopIfTrue="1">
      <formula>OR($R90="FI",$R90="Green",$R90="High")</formula>
    </cfRule>
    <cfRule type="expression" dxfId="9753" priority="410" stopIfTrue="1">
      <formula>OR($R90="NI",$R90="Red",$R90="Low")</formula>
    </cfRule>
    <cfRule type="cellIs" dxfId="9752" priority="411" stopIfTrue="1" operator="equal">
      <formula>"PI"</formula>
    </cfRule>
    <cfRule type="expression" dxfId="9751" priority="412" stopIfTrue="1">
      <formula>OR($R90="LI",$R90="Yellow",$R90="Medium")</formula>
    </cfRule>
    <cfRule type="expression" dxfId="9750" priority="413" stopIfTrue="1">
      <formula>OR($R90="NY",$R90="Not Yet")</formula>
    </cfRule>
    <cfRule type="cellIs" dxfId="9749" priority="414" stopIfTrue="1" operator="equal">
      <formula>"Out of Scope"</formula>
    </cfRule>
  </conditionalFormatting>
  <conditionalFormatting sqref="J90">
    <cfRule type="expression" dxfId="9748" priority="403" stopIfTrue="1">
      <formula>OR($R90="FI",$R90="Green",$R90="High")</formula>
    </cfRule>
    <cfRule type="expression" dxfId="9747" priority="404" stopIfTrue="1">
      <formula>OR($R90="NI",$R90="Red",$R90="Low")</formula>
    </cfRule>
    <cfRule type="cellIs" dxfId="9746" priority="405" stopIfTrue="1" operator="equal">
      <formula>"PI"</formula>
    </cfRule>
    <cfRule type="expression" dxfId="9745" priority="406" stopIfTrue="1">
      <formula>OR($R90="LI",$R90="Yellow",$R90="Medium")</formula>
    </cfRule>
    <cfRule type="expression" dxfId="9744" priority="407" stopIfTrue="1">
      <formula>OR($R90="NY",$R90="Not Yet")</formula>
    </cfRule>
    <cfRule type="cellIs" dxfId="9743" priority="408" stopIfTrue="1" operator="equal">
      <formula>"Out of Scope"</formula>
    </cfRule>
  </conditionalFormatting>
  <conditionalFormatting sqref="K90">
    <cfRule type="expression" dxfId="9742" priority="397" stopIfTrue="1">
      <formula>OR($R90="FI",$R90="Green",$R90="High")</formula>
    </cfRule>
    <cfRule type="expression" dxfId="9741" priority="398" stopIfTrue="1">
      <formula>OR($R90="NI",$R90="Red",$R90="Low")</formula>
    </cfRule>
    <cfRule type="cellIs" dxfId="9740" priority="399" stopIfTrue="1" operator="equal">
      <formula>"PI"</formula>
    </cfRule>
    <cfRule type="expression" dxfId="9739" priority="400" stopIfTrue="1">
      <formula>OR($R90="LI",$R90="Yellow",$R90="Medium")</formula>
    </cfRule>
    <cfRule type="expression" dxfId="9738" priority="401" stopIfTrue="1">
      <formula>OR($R90="NY",$R90="Not Yet")</formula>
    </cfRule>
    <cfRule type="cellIs" dxfId="9737" priority="402" stopIfTrue="1" operator="equal">
      <formula>"Out of Scope"</formula>
    </cfRule>
  </conditionalFormatting>
  <conditionalFormatting sqref="L90">
    <cfRule type="expression" dxfId="9736" priority="391" stopIfTrue="1">
      <formula>OR($R90="FI",$R90="Green",$R90="High")</formula>
    </cfRule>
    <cfRule type="expression" dxfId="9735" priority="392" stopIfTrue="1">
      <formula>OR($R90="NI",$R90="Red",$R90="Low")</formula>
    </cfRule>
    <cfRule type="cellIs" dxfId="9734" priority="393" stopIfTrue="1" operator="equal">
      <formula>"PI"</formula>
    </cfRule>
    <cfRule type="expression" dxfId="9733" priority="394" stopIfTrue="1">
      <formula>OR($R90="LI",$R90="Yellow",$R90="Medium")</formula>
    </cfRule>
    <cfRule type="expression" dxfId="9732" priority="395" stopIfTrue="1">
      <formula>OR($R90="NY",$R90="Not Yet")</formula>
    </cfRule>
    <cfRule type="cellIs" dxfId="9731" priority="396" stopIfTrue="1" operator="equal">
      <formula>"Out of Scope"</formula>
    </cfRule>
  </conditionalFormatting>
  <conditionalFormatting sqref="H102:L102">
    <cfRule type="expression" dxfId="9730" priority="385" stopIfTrue="1">
      <formula>OR(H102="FI",H102="Green",H102="High")</formula>
    </cfRule>
    <cfRule type="expression" dxfId="9729" priority="386" stopIfTrue="1">
      <formula>OR(H102="NI",H102="Red",H102="Low")</formula>
    </cfRule>
    <cfRule type="cellIs" dxfId="9728" priority="387" stopIfTrue="1" operator="equal">
      <formula>"PI"</formula>
    </cfRule>
    <cfRule type="expression" dxfId="9727" priority="388" stopIfTrue="1">
      <formula>OR(H102="LI",H102="Yellow",H102="Medium")</formula>
    </cfRule>
    <cfRule type="expression" dxfId="9726" priority="389" stopIfTrue="1">
      <formula>OR(H102="NY",H102="Not Yet")</formula>
    </cfRule>
    <cfRule type="cellIs" dxfId="9725" priority="390" stopIfTrue="1" operator="equal">
      <formula>"Out of Scope"</formula>
    </cfRule>
  </conditionalFormatting>
  <conditionalFormatting sqref="I102">
    <cfRule type="expression" dxfId="9724" priority="379" stopIfTrue="1">
      <formula>OR($R102="FI",$R102="Green",$R102="High")</formula>
    </cfRule>
    <cfRule type="expression" dxfId="9723" priority="380" stopIfTrue="1">
      <formula>OR($R102="NI",$R102="Red",$R102="Low")</formula>
    </cfRule>
    <cfRule type="cellIs" dxfId="9722" priority="381" stopIfTrue="1" operator="equal">
      <formula>"PI"</formula>
    </cfRule>
    <cfRule type="expression" dxfId="9721" priority="382" stopIfTrue="1">
      <formula>OR($R102="LI",$R102="Yellow",$R102="Medium")</formula>
    </cfRule>
    <cfRule type="expression" dxfId="9720" priority="383" stopIfTrue="1">
      <formula>OR($R102="NY",$R102="Not Yet")</formula>
    </cfRule>
    <cfRule type="cellIs" dxfId="9719" priority="384" stopIfTrue="1" operator="equal">
      <formula>"Out of Scope"</formula>
    </cfRule>
  </conditionalFormatting>
  <conditionalFormatting sqref="J102">
    <cfRule type="expression" dxfId="9718" priority="373" stopIfTrue="1">
      <formula>OR($R102="FI",$R102="Green",$R102="High")</formula>
    </cfRule>
    <cfRule type="expression" dxfId="9717" priority="374" stopIfTrue="1">
      <formula>OR($R102="NI",$R102="Red",$R102="Low")</formula>
    </cfRule>
    <cfRule type="cellIs" dxfId="9716" priority="375" stopIfTrue="1" operator="equal">
      <formula>"PI"</formula>
    </cfRule>
    <cfRule type="expression" dxfId="9715" priority="376" stopIfTrue="1">
      <formula>OR($R102="LI",$R102="Yellow",$R102="Medium")</formula>
    </cfRule>
    <cfRule type="expression" dxfId="9714" priority="377" stopIfTrue="1">
      <formula>OR($R102="NY",$R102="Not Yet")</formula>
    </cfRule>
    <cfRule type="cellIs" dxfId="9713" priority="378" stopIfTrue="1" operator="equal">
      <formula>"Out of Scope"</formula>
    </cfRule>
  </conditionalFormatting>
  <conditionalFormatting sqref="K102">
    <cfRule type="expression" dxfId="9712" priority="367" stopIfTrue="1">
      <formula>OR($R102="FI",$R102="Green",$R102="High")</formula>
    </cfRule>
    <cfRule type="expression" dxfId="9711" priority="368" stopIfTrue="1">
      <formula>OR($R102="NI",$R102="Red",$R102="Low")</formula>
    </cfRule>
    <cfRule type="cellIs" dxfId="9710" priority="369" stopIfTrue="1" operator="equal">
      <formula>"PI"</formula>
    </cfRule>
    <cfRule type="expression" dxfId="9709" priority="370" stopIfTrue="1">
      <formula>OR($R102="LI",$R102="Yellow",$R102="Medium")</formula>
    </cfRule>
    <cfRule type="expression" dxfId="9708" priority="371" stopIfTrue="1">
      <formula>OR($R102="NY",$R102="Not Yet")</formula>
    </cfRule>
    <cfRule type="cellIs" dxfId="9707" priority="372" stopIfTrue="1" operator="equal">
      <formula>"Out of Scope"</formula>
    </cfRule>
  </conditionalFormatting>
  <conditionalFormatting sqref="L102">
    <cfRule type="expression" dxfId="9706" priority="361" stopIfTrue="1">
      <formula>OR($R102="FI",$R102="Green",$R102="High")</formula>
    </cfRule>
    <cfRule type="expression" dxfId="9705" priority="362" stopIfTrue="1">
      <formula>OR($R102="NI",$R102="Red",$R102="Low")</formula>
    </cfRule>
    <cfRule type="cellIs" dxfId="9704" priority="363" stopIfTrue="1" operator="equal">
      <formula>"PI"</formula>
    </cfRule>
    <cfRule type="expression" dxfId="9703" priority="364" stopIfTrue="1">
      <formula>OR($R102="LI",$R102="Yellow",$R102="Medium")</formula>
    </cfRule>
    <cfRule type="expression" dxfId="9702" priority="365" stopIfTrue="1">
      <formula>OR($R102="NY",$R102="Not Yet")</formula>
    </cfRule>
    <cfRule type="cellIs" dxfId="9701" priority="366" stopIfTrue="1" operator="equal">
      <formula>"Out of Scope"</formula>
    </cfRule>
  </conditionalFormatting>
  <conditionalFormatting sqref="H114:L114">
    <cfRule type="expression" dxfId="9700" priority="355" stopIfTrue="1">
      <formula>OR(H114="FI",H114="Green",H114="High")</formula>
    </cfRule>
    <cfRule type="expression" dxfId="9699" priority="356" stopIfTrue="1">
      <formula>OR(H114="NI",H114="Red",H114="Low")</formula>
    </cfRule>
    <cfRule type="cellIs" dxfId="9698" priority="357" stopIfTrue="1" operator="equal">
      <formula>"PI"</formula>
    </cfRule>
    <cfRule type="expression" dxfId="9697" priority="358" stopIfTrue="1">
      <formula>OR(H114="LI",H114="Yellow",H114="Medium")</formula>
    </cfRule>
    <cfRule type="expression" dxfId="9696" priority="359" stopIfTrue="1">
      <formula>OR(H114="NY",H114="Not Yet")</formula>
    </cfRule>
    <cfRule type="cellIs" dxfId="9695" priority="360" stopIfTrue="1" operator="equal">
      <formula>"Out of Scope"</formula>
    </cfRule>
  </conditionalFormatting>
  <conditionalFormatting sqref="I114">
    <cfRule type="expression" dxfId="9694" priority="349" stopIfTrue="1">
      <formula>OR($R114="FI",$R114="Green",$R114="High")</formula>
    </cfRule>
    <cfRule type="expression" dxfId="9693" priority="350" stopIfTrue="1">
      <formula>OR($R114="NI",$R114="Red",$R114="Low")</formula>
    </cfRule>
    <cfRule type="cellIs" dxfId="9692" priority="351" stopIfTrue="1" operator="equal">
      <formula>"PI"</formula>
    </cfRule>
    <cfRule type="expression" dxfId="9691" priority="352" stopIfTrue="1">
      <formula>OR($R114="LI",$R114="Yellow",$R114="Medium")</formula>
    </cfRule>
    <cfRule type="expression" dxfId="9690" priority="353" stopIfTrue="1">
      <formula>OR($R114="NY",$R114="Not Yet")</formula>
    </cfRule>
    <cfRule type="cellIs" dxfId="9689" priority="354" stopIfTrue="1" operator="equal">
      <formula>"Out of Scope"</formula>
    </cfRule>
  </conditionalFormatting>
  <conditionalFormatting sqref="J114">
    <cfRule type="expression" dxfId="9688" priority="343" stopIfTrue="1">
      <formula>OR($R114="FI",$R114="Green",$R114="High")</formula>
    </cfRule>
    <cfRule type="expression" dxfId="9687" priority="344" stopIfTrue="1">
      <formula>OR($R114="NI",$R114="Red",$R114="Low")</formula>
    </cfRule>
    <cfRule type="cellIs" dxfId="9686" priority="345" stopIfTrue="1" operator="equal">
      <formula>"PI"</formula>
    </cfRule>
    <cfRule type="expression" dxfId="9685" priority="346" stopIfTrue="1">
      <formula>OR($R114="LI",$R114="Yellow",$R114="Medium")</formula>
    </cfRule>
    <cfRule type="expression" dxfId="9684" priority="347" stopIfTrue="1">
      <formula>OR($R114="NY",$R114="Not Yet")</formula>
    </cfRule>
    <cfRule type="cellIs" dxfId="9683" priority="348" stopIfTrue="1" operator="equal">
      <formula>"Out of Scope"</formula>
    </cfRule>
  </conditionalFormatting>
  <conditionalFormatting sqref="K114">
    <cfRule type="expression" dxfId="9682" priority="337" stopIfTrue="1">
      <formula>OR($R114="FI",$R114="Green",$R114="High")</formula>
    </cfRule>
    <cfRule type="expression" dxfId="9681" priority="338" stopIfTrue="1">
      <formula>OR($R114="NI",$R114="Red",$R114="Low")</formula>
    </cfRule>
    <cfRule type="cellIs" dxfId="9680" priority="339" stopIfTrue="1" operator="equal">
      <formula>"PI"</formula>
    </cfRule>
    <cfRule type="expression" dxfId="9679" priority="340" stopIfTrue="1">
      <formula>OR($R114="LI",$R114="Yellow",$R114="Medium")</formula>
    </cfRule>
    <cfRule type="expression" dxfId="9678" priority="341" stopIfTrue="1">
      <formula>OR($R114="NY",$R114="Not Yet")</formula>
    </cfRule>
    <cfRule type="cellIs" dxfId="9677" priority="342" stopIfTrue="1" operator="equal">
      <formula>"Out of Scope"</formula>
    </cfRule>
  </conditionalFormatting>
  <conditionalFormatting sqref="L114">
    <cfRule type="expression" dxfId="9676" priority="331" stopIfTrue="1">
      <formula>OR($R114="FI",$R114="Green",$R114="High")</formula>
    </cfRule>
    <cfRule type="expression" dxfId="9675" priority="332" stopIfTrue="1">
      <formula>OR($R114="NI",$R114="Red",$R114="Low")</formula>
    </cfRule>
    <cfRule type="cellIs" dxfId="9674" priority="333" stopIfTrue="1" operator="equal">
      <formula>"PI"</formula>
    </cfRule>
    <cfRule type="expression" dxfId="9673" priority="334" stopIfTrue="1">
      <formula>OR($R114="LI",$R114="Yellow",$R114="Medium")</formula>
    </cfRule>
    <cfRule type="expression" dxfId="9672" priority="335" stopIfTrue="1">
      <formula>OR($R114="NY",$R114="Not Yet")</formula>
    </cfRule>
    <cfRule type="cellIs" dxfId="9671" priority="336" stopIfTrue="1" operator="equal">
      <formula>"Out of Scope"</formula>
    </cfRule>
  </conditionalFormatting>
  <conditionalFormatting sqref="H125:L125">
    <cfRule type="expression" dxfId="9670" priority="325" stopIfTrue="1">
      <formula>OR(H125="FI",H125="Green",H125="High")</formula>
    </cfRule>
    <cfRule type="expression" dxfId="9669" priority="326" stopIfTrue="1">
      <formula>OR(H125="NI",H125="Red",H125="Low")</formula>
    </cfRule>
    <cfRule type="cellIs" dxfId="9668" priority="327" stopIfTrue="1" operator="equal">
      <formula>"PI"</formula>
    </cfRule>
    <cfRule type="expression" dxfId="9667" priority="328" stopIfTrue="1">
      <formula>OR(H125="LI",H125="Yellow",H125="Medium")</formula>
    </cfRule>
    <cfRule type="expression" dxfId="9666" priority="329" stopIfTrue="1">
      <formula>OR(H125="NY",H125="Not Yet")</formula>
    </cfRule>
    <cfRule type="cellIs" dxfId="9665" priority="330" stopIfTrue="1" operator="equal">
      <formula>"Out of Scope"</formula>
    </cfRule>
  </conditionalFormatting>
  <conditionalFormatting sqref="I125">
    <cfRule type="expression" dxfId="9664" priority="319" stopIfTrue="1">
      <formula>OR($R125="FI",$R125="Green",$R125="High")</formula>
    </cfRule>
    <cfRule type="expression" dxfId="9663" priority="320" stopIfTrue="1">
      <formula>OR($R125="NI",$R125="Red",$R125="Low")</formula>
    </cfRule>
    <cfRule type="cellIs" dxfId="9662" priority="321" stopIfTrue="1" operator="equal">
      <formula>"PI"</formula>
    </cfRule>
    <cfRule type="expression" dxfId="9661" priority="322" stopIfTrue="1">
      <formula>OR($R125="LI",$R125="Yellow",$R125="Medium")</formula>
    </cfRule>
    <cfRule type="expression" dxfId="9660" priority="323" stopIfTrue="1">
      <formula>OR($R125="NY",$R125="Not Yet")</formula>
    </cfRule>
    <cfRule type="cellIs" dxfId="9659" priority="324" stopIfTrue="1" operator="equal">
      <formula>"Out of Scope"</formula>
    </cfRule>
  </conditionalFormatting>
  <conditionalFormatting sqref="J125">
    <cfRule type="expression" dxfId="9658" priority="313" stopIfTrue="1">
      <formula>OR($R125="FI",$R125="Green",$R125="High")</formula>
    </cfRule>
    <cfRule type="expression" dxfId="9657" priority="314" stopIfTrue="1">
      <formula>OR($R125="NI",$R125="Red",$R125="Low")</formula>
    </cfRule>
    <cfRule type="cellIs" dxfId="9656" priority="315" stopIfTrue="1" operator="equal">
      <formula>"PI"</formula>
    </cfRule>
    <cfRule type="expression" dxfId="9655" priority="316" stopIfTrue="1">
      <formula>OR($R125="LI",$R125="Yellow",$R125="Medium")</formula>
    </cfRule>
    <cfRule type="expression" dxfId="9654" priority="317" stopIfTrue="1">
      <formula>OR($R125="NY",$R125="Not Yet")</formula>
    </cfRule>
    <cfRule type="cellIs" dxfId="9653" priority="318" stopIfTrue="1" operator="equal">
      <formula>"Out of Scope"</formula>
    </cfRule>
  </conditionalFormatting>
  <conditionalFormatting sqref="K125">
    <cfRule type="expression" dxfId="9652" priority="307" stopIfTrue="1">
      <formula>OR($R125="FI",$R125="Green",$R125="High")</formula>
    </cfRule>
    <cfRule type="expression" dxfId="9651" priority="308" stopIfTrue="1">
      <formula>OR($R125="NI",$R125="Red",$R125="Low")</formula>
    </cfRule>
    <cfRule type="cellIs" dxfId="9650" priority="309" stopIfTrue="1" operator="equal">
      <formula>"PI"</formula>
    </cfRule>
    <cfRule type="expression" dxfId="9649" priority="310" stopIfTrue="1">
      <formula>OR($R125="LI",$R125="Yellow",$R125="Medium")</formula>
    </cfRule>
    <cfRule type="expression" dxfId="9648" priority="311" stopIfTrue="1">
      <formula>OR($R125="NY",$R125="Not Yet")</formula>
    </cfRule>
    <cfRule type="cellIs" dxfId="9647" priority="312" stopIfTrue="1" operator="equal">
      <formula>"Out of Scope"</formula>
    </cfRule>
  </conditionalFormatting>
  <conditionalFormatting sqref="L125">
    <cfRule type="expression" dxfId="9646" priority="301" stopIfTrue="1">
      <formula>OR($R125="FI",$R125="Green",$R125="High")</formula>
    </cfRule>
    <cfRule type="expression" dxfId="9645" priority="302" stopIfTrue="1">
      <formula>OR($R125="NI",$R125="Red",$R125="Low")</formula>
    </cfRule>
    <cfRule type="cellIs" dxfId="9644" priority="303" stopIfTrue="1" operator="equal">
      <formula>"PI"</formula>
    </cfRule>
    <cfRule type="expression" dxfId="9643" priority="304" stopIfTrue="1">
      <formula>OR($R125="LI",$R125="Yellow",$R125="Medium")</formula>
    </cfRule>
    <cfRule type="expression" dxfId="9642" priority="305" stopIfTrue="1">
      <formula>OR($R125="NY",$R125="Not Yet")</formula>
    </cfRule>
    <cfRule type="cellIs" dxfId="9641" priority="306" stopIfTrue="1" operator="equal">
      <formula>"Out of Scope"</formula>
    </cfRule>
  </conditionalFormatting>
  <conditionalFormatting sqref="H136:L136">
    <cfRule type="expression" dxfId="9640" priority="295" stopIfTrue="1">
      <formula>OR(H136="FI",H136="Green",H136="High")</formula>
    </cfRule>
    <cfRule type="expression" dxfId="9639" priority="296" stopIfTrue="1">
      <formula>OR(H136="NI",H136="Red",H136="Low")</formula>
    </cfRule>
    <cfRule type="cellIs" dxfId="9638" priority="297" stopIfTrue="1" operator="equal">
      <formula>"PI"</formula>
    </cfRule>
    <cfRule type="expression" dxfId="9637" priority="298" stopIfTrue="1">
      <formula>OR(H136="LI",H136="Yellow",H136="Medium")</formula>
    </cfRule>
    <cfRule type="expression" dxfId="9636" priority="299" stopIfTrue="1">
      <formula>OR(H136="NY",H136="Not Yet")</formula>
    </cfRule>
    <cfRule type="cellIs" dxfId="9635" priority="300" stopIfTrue="1" operator="equal">
      <formula>"Out of Scope"</formula>
    </cfRule>
  </conditionalFormatting>
  <conditionalFormatting sqref="I136">
    <cfRule type="expression" dxfId="9634" priority="289" stopIfTrue="1">
      <formula>OR($R136="FI",$R136="Green",$R136="High")</formula>
    </cfRule>
    <cfRule type="expression" dxfId="9633" priority="290" stopIfTrue="1">
      <formula>OR($R136="NI",$R136="Red",$R136="Low")</formula>
    </cfRule>
    <cfRule type="cellIs" dxfId="9632" priority="291" stopIfTrue="1" operator="equal">
      <formula>"PI"</formula>
    </cfRule>
    <cfRule type="expression" dxfId="9631" priority="292" stopIfTrue="1">
      <formula>OR($R136="LI",$R136="Yellow",$R136="Medium")</formula>
    </cfRule>
    <cfRule type="expression" dxfId="9630" priority="293" stopIfTrue="1">
      <formula>OR($R136="NY",$R136="Not Yet")</formula>
    </cfRule>
    <cfRule type="cellIs" dxfId="9629" priority="294" stopIfTrue="1" operator="equal">
      <formula>"Out of Scope"</formula>
    </cfRule>
  </conditionalFormatting>
  <conditionalFormatting sqref="J136">
    <cfRule type="expression" dxfId="9628" priority="283" stopIfTrue="1">
      <formula>OR($R136="FI",$R136="Green",$R136="High")</formula>
    </cfRule>
    <cfRule type="expression" dxfId="9627" priority="284" stopIfTrue="1">
      <formula>OR($R136="NI",$R136="Red",$R136="Low")</formula>
    </cfRule>
    <cfRule type="cellIs" dxfId="9626" priority="285" stopIfTrue="1" operator="equal">
      <formula>"PI"</formula>
    </cfRule>
    <cfRule type="expression" dxfId="9625" priority="286" stopIfTrue="1">
      <formula>OR($R136="LI",$R136="Yellow",$R136="Medium")</formula>
    </cfRule>
    <cfRule type="expression" dxfId="9624" priority="287" stopIfTrue="1">
      <formula>OR($R136="NY",$R136="Not Yet")</formula>
    </cfRule>
    <cfRule type="cellIs" dxfId="9623" priority="288" stopIfTrue="1" operator="equal">
      <formula>"Out of Scope"</formula>
    </cfRule>
  </conditionalFormatting>
  <conditionalFormatting sqref="K136">
    <cfRule type="expression" dxfId="9622" priority="277" stopIfTrue="1">
      <formula>OR($R136="FI",$R136="Green",$R136="High")</formula>
    </cfRule>
    <cfRule type="expression" dxfId="9621" priority="278" stopIfTrue="1">
      <formula>OR($R136="NI",$R136="Red",$R136="Low")</formula>
    </cfRule>
    <cfRule type="cellIs" dxfId="9620" priority="279" stopIfTrue="1" operator="equal">
      <formula>"PI"</formula>
    </cfRule>
    <cfRule type="expression" dxfId="9619" priority="280" stopIfTrue="1">
      <formula>OR($R136="LI",$R136="Yellow",$R136="Medium")</formula>
    </cfRule>
    <cfRule type="expression" dxfId="9618" priority="281" stopIfTrue="1">
      <formula>OR($R136="NY",$R136="Not Yet")</formula>
    </cfRule>
    <cfRule type="cellIs" dxfId="9617" priority="282" stopIfTrue="1" operator="equal">
      <formula>"Out of Scope"</formula>
    </cfRule>
  </conditionalFormatting>
  <conditionalFormatting sqref="L136">
    <cfRule type="expression" dxfId="9616" priority="271" stopIfTrue="1">
      <formula>OR($R136="FI",$R136="Green",$R136="High")</formula>
    </cfRule>
    <cfRule type="expression" dxfId="9615" priority="272" stopIfTrue="1">
      <formula>OR($R136="NI",$R136="Red",$R136="Low")</formula>
    </cfRule>
    <cfRule type="cellIs" dxfId="9614" priority="273" stopIfTrue="1" operator="equal">
      <formula>"PI"</formula>
    </cfRule>
    <cfRule type="expression" dxfId="9613" priority="274" stopIfTrue="1">
      <formula>OR($R136="LI",$R136="Yellow",$R136="Medium")</formula>
    </cfRule>
    <cfRule type="expression" dxfId="9612" priority="275" stopIfTrue="1">
      <formula>OR($R136="NY",$R136="Not Yet")</formula>
    </cfRule>
    <cfRule type="cellIs" dxfId="9611" priority="276" stopIfTrue="1" operator="equal">
      <formula>"Out of Scope"</formula>
    </cfRule>
  </conditionalFormatting>
  <conditionalFormatting sqref="H148:L148">
    <cfRule type="expression" dxfId="9610" priority="265" stopIfTrue="1">
      <formula>OR(H148="FI",H148="Green",H148="High")</formula>
    </cfRule>
    <cfRule type="expression" dxfId="9609" priority="266" stopIfTrue="1">
      <formula>OR(H148="NI",H148="Red",H148="Low")</formula>
    </cfRule>
    <cfRule type="cellIs" dxfId="9608" priority="267" stopIfTrue="1" operator="equal">
      <formula>"PI"</formula>
    </cfRule>
    <cfRule type="expression" dxfId="9607" priority="268" stopIfTrue="1">
      <formula>OR(H148="LI",H148="Yellow",H148="Medium")</formula>
    </cfRule>
    <cfRule type="expression" dxfId="9606" priority="269" stopIfTrue="1">
      <formula>OR(H148="NY",H148="Not Yet")</formula>
    </cfRule>
    <cfRule type="cellIs" dxfId="9605" priority="270" stopIfTrue="1" operator="equal">
      <formula>"Out of Scope"</formula>
    </cfRule>
  </conditionalFormatting>
  <conditionalFormatting sqref="I148">
    <cfRule type="expression" dxfId="9604" priority="259" stopIfTrue="1">
      <formula>OR($R148="FI",$R148="Green",$R148="High")</formula>
    </cfRule>
    <cfRule type="expression" dxfId="9603" priority="260" stopIfTrue="1">
      <formula>OR($R148="NI",$R148="Red",$R148="Low")</formula>
    </cfRule>
    <cfRule type="cellIs" dxfId="9602" priority="261" stopIfTrue="1" operator="equal">
      <formula>"PI"</formula>
    </cfRule>
    <cfRule type="expression" dxfId="9601" priority="262" stopIfTrue="1">
      <formula>OR($R148="LI",$R148="Yellow",$R148="Medium")</formula>
    </cfRule>
    <cfRule type="expression" dxfId="9600" priority="263" stopIfTrue="1">
      <formula>OR($R148="NY",$R148="Not Yet")</formula>
    </cfRule>
    <cfRule type="cellIs" dxfId="9599" priority="264" stopIfTrue="1" operator="equal">
      <formula>"Out of Scope"</formula>
    </cfRule>
  </conditionalFormatting>
  <conditionalFormatting sqref="J148">
    <cfRule type="expression" dxfId="9598" priority="253" stopIfTrue="1">
      <formula>OR($R148="FI",$R148="Green",$R148="High")</formula>
    </cfRule>
    <cfRule type="expression" dxfId="9597" priority="254" stopIfTrue="1">
      <formula>OR($R148="NI",$R148="Red",$R148="Low")</formula>
    </cfRule>
    <cfRule type="cellIs" dxfId="9596" priority="255" stopIfTrue="1" operator="equal">
      <formula>"PI"</formula>
    </cfRule>
    <cfRule type="expression" dxfId="9595" priority="256" stopIfTrue="1">
      <formula>OR($R148="LI",$R148="Yellow",$R148="Medium")</formula>
    </cfRule>
    <cfRule type="expression" dxfId="9594" priority="257" stopIfTrue="1">
      <formula>OR($R148="NY",$R148="Not Yet")</formula>
    </cfRule>
    <cfRule type="cellIs" dxfId="9593" priority="258" stopIfTrue="1" operator="equal">
      <formula>"Out of Scope"</formula>
    </cfRule>
  </conditionalFormatting>
  <conditionalFormatting sqref="K148">
    <cfRule type="expression" dxfId="9592" priority="247" stopIfTrue="1">
      <formula>OR($R148="FI",$R148="Green",$R148="High")</formula>
    </cfRule>
    <cfRule type="expression" dxfId="9591" priority="248" stopIfTrue="1">
      <formula>OR($R148="NI",$R148="Red",$R148="Low")</formula>
    </cfRule>
    <cfRule type="cellIs" dxfId="9590" priority="249" stopIfTrue="1" operator="equal">
      <formula>"PI"</formula>
    </cfRule>
    <cfRule type="expression" dxfId="9589" priority="250" stopIfTrue="1">
      <formula>OR($R148="LI",$R148="Yellow",$R148="Medium")</formula>
    </cfRule>
    <cfRule type="expression" dxfId="9588" priority="251" stopIfTrue="1">
      <formula>OR($R148="NY",$R148="Not Yet")</formula>
    </cfRule>
    <cfRule type="cellIs" dxfId="9587" priority="252" stopIfTrue="1" operator="equal">
      <formula>"Out of Scope"</formula>
    </cfRule>
  </conditionalFormatting>
  <conditionalFormatting sqref="L148">
    <cfRule type="expression" dxfId="9586" priority="241" stopIfTrue="1">
      <formula>OR($R148="FI",$R148="Green",$R148="High")</formula>
    </cfRule>
    <cfRule type="expression" dxfId="9585" priority="242" stopIfTrue="1">
      <formula>OR($R148="NI",$R148="Red",$R148="Low")</formula>
    </cfRule>
    <cfRule type="cellIs" dxfId="9584" priority="243" stopIfTrue="1" operator="equal">
      <formula>"PI"</formula>
    </cfRule>
    <cfRule type="expression" dxfId="9583" priority="244" stopIfTrue="1">
      <formula>OR($R148="LI",$R148="Yellow",$R148="Medium")</formula>
    </cfRule>
    <cfRule type="expression" dxfId="9582" priority="245" stopIfTrue="1">
      <formula>OR($R148="NY",$R148="Not Yet")</formula>
    </cfRule>
    <cfRule type="cellIs" dxfId="9581" priority="246" stopIfTrue="1" operator="equal">
      <formula>"Out of Scope"</formula>
    </cfRule>
  </conditionalFormatting>
  <conditionalFormatting sqref="H158:L158">
    <cfRule type="expression" dxfId="9580" priority="235" stopIfTrue="1">
      <formula>OR(H158="FI",H158="Green",H158="High")</formula>
    </cfRule>
    <cfRule type="expression" dxfId="9579" priority="236" stopIfTrue="1">
      <formula>OR(H158="NI",H158="Red",H158="Low")</formula>
    </cfRule>
    <cfRule type="cellIs" dxfId="9578" priority="237" stopIfTrue="1" operator="equal">
      <formula>"PI"</formula>
    </cfRule>
    <cfRule type="expression" dxfId="9577" priority="238" stopIfTrue="1">
      <formula>OR(H158="LI",H158="Yellow",H158="Medium")</formula>
    </cfRule>
    <cfRule type="expression" dxfId="9576" priority="239" stopIfTrue="1">
      <formula>OR(H158="NY",H158="Not Yet")</formula>
    </cfRule>
    <cfRule type="cellIs" dxfId="9575" priority="240" stopIfTrue="1" operator="equal">
      <formula>"Out of Scope"</formula>
    </cfRule>
  </conditionalFormatting>
  <conditionalFormatting sqref="I158">
    <cfRule type="expression" dxfId="9574" priority="229" stopIfTrue="1">
      <formula>OR($R158="FI",$R158="Green",$R158="High")</formula>
    </cfRule>
    <cfRule type="expression" dxfId="9573" priority="230" stopIfTrue="1">
      <formula>OR($R158="NI",$R158="Red",$R158="Low")</formula>
    </cfRule>
    <cfRule type="cellIs" dxfId="9572" priority="231" stopIfTrue="1" operator="equal">
      <formula>"PI"</formula>
    </cfRule>
    <cfRule type="expression" dxfId="9571" priority="232" stopIfTrue="1">
      <formula>OR($R158="LI",$R158="Yellow",$R158="Medium")</formula>
    </cfRule>
    <cfRule type="expression" dxfId="9570" priority="233" stopIfTrue="1">
      <formula>OR($R158="NY",$R158="Not Yet")</formula>
    </cfRule>
    <cfRule type="cellIs" dxfId="9569" priority="234" stopIfTrue="1" operator="equal">
      <formula>"Out of Scope"</formula>
    </cfRule>
  </conditionalFormatting>
  <conditionalFormatting sqref="J158">
    <cfRule type="expression" dxfId="9568" priority="223" stopIfTrue="1">
      <formula>OR($R158="FI",$R158="Green",$R158="High")</formula>
    </cfRule>
    <cfRule type="expression" dxfId="9567" priority="224" stopIfTrue="1">
      <formula>OR($R158="NI",$R158="Red",$R158="Low")</formula>
    </cfRule>
    <cfRule type="cellIs" dxfId="9566" priority="225" stopIfTrue="1" operator="equal">
      <formula>"PI"</formula>
    </cfRule>
    <cfRule type="expression" dxfId="9565" priority="226" stopIfTrue="1">
      <formula>OR($R158="LI",$R158="Yellow",$R158="Medium")</formula>
    </cfRule>
    <cfRule type="expression" dxfId="9564" priority="227" stopIfTrue="1">
      <formula>OR($R158="NY",$R158="Not Yet")</formula>
    </cfRule>
    <cfRule type="cellIs" dxfId="9563" priority="228" stopIfTrue="1" operator="equal">
      <formula>"Out of Scope"</formula>
    </cfRule>
  </conditionalFormatting>
  <conditionalFormatting sqref="K158">
    <cfRule type="expression" dxfId="9562" priority="217" stopIfTrue="1">
      <formula>OR($R158="FI",$R158="Green",$R158="High")</formula>
    </cfRule>
    <cfRule type="expression" dxfId="9561" priority="218" stopIfTrue="1">
      <formula>OR($R158="NI",$R158="Red",$R158="Low")</formula>
    </cfRule>
    <cfRule type="cellIs" dxfId="9560" priority="219" stopIfTrue="1" operator="equal">
      <formula>"PI"</formula>
    </cfRule>
    <cfRule type="expression" dxfId="9559" priority="220" stopIfTrue="1">
      <formula>OR($R158="LI",$R158="Yellow",$R158="Medium")</formula>
    </cfRule>
    <cfRule type="expression" dxfId="9558" priority="221" stopIfTrue="1">
      <formula>OR($R158="NY",$R158="Not Yet")</formula>
    </cfRule>
    <cfRule type="cellIs" dxfId="9557" priority="222" stopIfTrue="1" operator="equal">
      <formula>"Out of Scope"</formula>
    </cfRule>
  </conditionalFormatting>
  <conditionalFormatting sqref="L158">
    <cfRule type="expression" dxfId="9556" priority="211" stopIfTrue="1">
      <formula>OR($R158="FI",$R158="Green",$R158="High")</formula>
    </cfRule>
    <cfRule type="expression" dxfId="9555" priority="212" stopIfTrue="1">
      <formula>OR($R158="NI",$R158="Red",$R158="Low")</formula>
    </cfRule>
    <cfRule type="cellIs" dxfId="9554" priority="213" stopIfTrue="1" operator="equal">
      <formula>"PI"</formula>
    </cfRule>
    <cfRule type="expression" dxfId="9553" priority="214" stopIfTrue="1">
      <formula>OR($R158="LI",$R158="Yellow",$R158="Medium")</formula>
    </cfRule>
    <cfRule type="expression" dxfId="9552" priority="215" stopIfTrue="1">
      <formula>OR($R158="NY",$R158="Not Yet")</formula>
    </cfRule>
    <cfRule type="cellIs" dxfId="9551" priority="216" stopIfTrue="1" operator="equal">
      <formula>"Out of Scope"</formula>
    </cfRule>
  </conditionalFormatting>
  <conditionalFormatting sqref="H168:L168">
    <cfRule type="expression" dxfId="9550" priority="205" stopIfTrue="1">
      <formula>OR(H168="FI",H168="Green",H168="High")</formula>
    </cfRule>
    <cfRule type="expression" dxfId="9549" priority="206" stopIfTrue="1">
      <formula>OR(H168="NI",H168="Red",H168="Low")</formula>
    </cfRule>
    <cfRule type="cellIs" dxfId="9548" priority="207" stopIfTrue="1" operator="equal">
      <formula>"PI"</formula>
    </cfRule>
    <cfRule type="expression" dxfId="9547" priority="208" stopIfTrue="1">
      <formula>OR(H168="LI",H168="Yellow",H168="Medium")</formula>
    </cfRule>
    <cfRule type="expression" dxfId="9546" priority="209" stopIfTrue="1">
      <formula>OR(H168="NY",H168="Not Yet")</formula>
    </cfRule>
    <cfRule type="cellIs" dxfId="9545" priority="210" stopIfTrue="1" operator="equal">
      <formula>"Out of Scope"</formula>
    </cfRule>
  </conditionalFormatting>
  <conditionalFormatting sqref="I168">
    <cfRule type="expression" dxfId="9544" priority="199" stopIfTrue="1">
      <formula>OR($R168="FI",$R168="Green",$R168="High")</formula>
    </cfRule>
    <cfRule type="expression" dxfId="9543" priority="200" stopIfTrue="1">
      <formula>OR($R168="NI",$R168="Red",$R168="Low")</formula>
    </cfRule>
    <cfRule type="cellIs" dxfId="9542" priority="201" stopIfTrue="1" operator="equal">
      <formula>"PI"</formula>
    </cfRule>
    <cfRule type="expression" dxfId="9541" priority="202" stopIfTrue="1">
      <formula>OR($R168="LI",$R168="Yellow",$R168="Medium")</formula>
    </cfRule>
    <cfRule type="expression" dxfId="9540" priority="203" stopIfTrue="1">
      <formula>OR($R168="NY",$R168="Not Yet")</formula>
    </cfRule>
    <cfRule type="cellIs" dxfId="9539" priority="204" stopIfTrue="1" operator="equal">
      <formula>"Out of Scope"</formula>
    </cfRule>
  </conditionalFormatting>
  <conditionalFormatting sqref="J168">
    <cfRule type="expression" dxfId="9538" priority="193" stopIfTrue="1">
      <formula>OR($R168="FI",$R168="Green",$R168="High")</formula>
    </cfRule>
    <cfRule type="expression" dxfId="9537" priority="194" stopIfTrue="1">
      <formula>OR($R168="NI",$R168="Red",$R168="Low")</formula>
    </cfRule>
    <cfRule type="cellIs" dxfId="9536" priority="195" stopIfTrue="1" operator="equal">
      <formula>"PI"</formula>
    </cfRule>
    <cfRule type="expression" dxfId="9535" priority="196" stopIfTrue="1">
      <formula>OR($R168="LI",$R168="Yellow",$R168="Medium")</formula>
    </cfRule>
    <cfRule type="expression" dxfId="9534" priority="197" stopIfTrue="1">
      <formula>OR($R168="NY",$R168="Not Yet")</formula>
    </cfRule>
    <cfRule type="cellIs" dxfId="9533" priority="198" stopIfTrue="1" operator="equal">
      <formula>"Out of Scope"</formula>
    </cfRule>
  </conditionalFormatting>
  <conditionalFormatting sqref="K168">
    <cfRule type="expression" dxfId="9532" priority="187" stopIfTrue="1">
      <formula>OR($R168="FI",$R168="Green",$R168="High")</formula>
    </cfRule>
    <cfRule type="expression" dxfId="9531" priority="188" stopIfTrue="1">
      <formula>OR($R168="NI",$R168="Red",$R168="Low")</formula>
    </cfRule>
    <cfRule type="cellIs" dxfId="9530" priority="189" stopIfTrue="1" operator="equal">
      <formula>"PI"</formula>
    </cfRule>
    <cfRule type="expression" dxfId="9529" priority="190" stopIfTrue="1">
      <formula>OR($R168="LI",$R168="Yellow",$R168="Medium")</formula>
    </cfRule>
    <cfRule type="expression" dxfId="9528" priority="191" stopIfTrue="1">
      <formula>OR($R168="NY",$R168="Not Yet")</formula>
    </cfRule>
    <cfRule type="cellIs" dxfId="9527" priority="192" stopIfTrue="1" operator="equal">
      <formula>"Out of Scope"</formula>
    </cfRule>
  </conditionalFormatting>
  <conditionalFormatting sqref="L168">
    <cfRule type="expression" dxfId="9526" priority="181" stopIfTrue="1">
      <formula>OR($R168="FI",$R168="Green",$R168="High")</formula>
    </cfRule>
    <cfRule type="expression" dxfId="9525" priority="182" stopIfTrue="1">
      <formula>OR($R168="NI",$R168="Red",$R168="Low")</formula>
    </cfRule>
    <cfRule type="cellIs" dxfId="9524" priority="183" stopIfTrue="1" operator="equal">
      <formula>"PI"</formula>
    </cfRule>
    <cfRule type="expression" dxfId="9523" priority="184" stopIfTrue="1">
      <formula>OR($R168="LI",$R168="Yellow",$R168="Medium")</formula>
    </cfRule>
    <cfRule type="expression" dxfId="9522" priority="185" stopIfTrue="1">
      <formula>OR($R168="NY",$R168="Not Yet")</formula>
    </cfRule>
    <cfRule type="cellIs" dxfId="9521" priority="186" stopIfTrue="1" operator="equal">
      <formula>"Out of Scope"</formula>
    </cfRule>
  </conditionalFormatting>
  <conditionalFormatting sqref="H180:L180">
    <cfRule type="expression" dxfId="9520" priority="175" stopIfTrue="1">
      <formula>OR(H180="FI",H180="Green",H180="High")</formula>
    </cfRule>
    <cfRule type="expression" dxfId="9519" priority="176" stopIfTrue="1">
      <formula>OR(H180="NI",H180="Red",H180="Low")</formula>
    </cfRule>
    <cfRule type="cellIs" dxfId="9518" priority="177" stopIfTrue="1" operator="equal">
      <formula>"PI"</formula>
    </cfRule>
    <cfRule type="expression" dxfId="9517" priority="178" stopIfTrue="1">
      <formula>OR(H180="LI",H180="Yellow",H180="Medium")</formula>
    </cfRule>
    <cfRule type="expression" dxfId="9516" priority="179" stopIfTrue="1">
      <formula>OR(H180="NY",H180="Not Yet")</formula>
    </cfRule>
    <cfRule type="cellIs" dxfId="9515" priority="180" stopIfTrue="1" operator="equal">
      <formula>"Out of Scope"</formula>
    </cfRule>
  </conditionalFormatting>
  <conditionalFormatting sqref="I180">
    <cfRule type="expression" dxfId="9514" priority="169" stopIfTrue="1">
      <formula>OR($R180="FI",$R180="Green",$R180="High")</formula>
    </cfRule>
    <cfRule type="expression" dxfId="9513" priority="170" stopIfTrue="1">
      <formula>OR($R180="NI",$R180="Red",$R180="Low")</formula>
    </cfRule>
    <cfRule type="cellIs" dxfId="9512" priority="171" stopIfTrue="1" operator="equal">
      <formula>"PI"</formula>
    </cfRule>
    <cfRule type="expression" dxfId="9511" priority="172" stopIfTrue="1">
      <formula>OR($R180="LI",$R180="Yellow",$R180="Medium")</formula>
    </cfRule>
    <cfRule type="expression" dxfId="9510" priority="173" stopIfTrue="1">
      <formula>OR($R180="NY",$R180="Not Yet")</formula>
    </cfRule>
    <cfRule type="cellIs" dxfId="9509" priority="174" stopIfTrue="1" operator="equal">
      <formula>"Out of Scope"</formula>
    </cfRule>
  </conditionalFormatting>
  <conditionalFormatting sqref="J180">
    <cfRule type="expression" dxfId="9508" priority="163" stopIfTrue="1">
      <formula>OR($R180="FI",$R180="Green",$R180="High")</formula>
    </cfRule>
    <cfRule type="expression" dxfId="9507" priority="164" stopIfTrue="1">
      <formula>OR($R180="NI",$R180="Red",$R180="Low")</formula>
    </cfRule>
    <cfRule type="cellIs" dxfId="9506" priority="165" stopIfTrue="1" operator="equal">
      <formula>"PI"</formula>
    </cfRule>
    <cfRule type="expression" dxfId="9505" priority="166" stopIfTrue="1">
      <formula>OR($R180="LI",$R180="Yellow",$R180="Medium")</formula>
    </cfRule>
    <cfRule type="expression" dxfId="9504" priority="167" stopIfTrue="1">
      <formula>OR($R180="NY",$R180="Not Yet")</formula>
    </cfRule>
    <cfRule type="cellIs" dxfId="9503" priority="168" stopIfTrue="1" operator="equal">
      <formula>"Out of Scope"</formula>
    </cfRule>
  </conditionalFormatting>
  <conditionalFormatting sqref="K180">
    <cfRule type="expression" dxfId="9502" priority="157" stopIfTrue="1">
      <formula>OR($R180="FI",$R180="Green",$R180="High")</formula>
    </cfRule>
    <cfRule type="expression" dxfId="9501" priority="158" stopIfTrue="1">
      <formula>OR($R180="NI",$R180="Red",$R180="Low")</formula>
    </cfRule>
    <cfRule type="cellIs" dxfId="9500" priority="159" stopIfTrue="1" operator="equal">
      <formula>"PI"</formula>
    </cfRule>
    <cfRule type="expression" dxfId="9499" priority="160" stopIfTrue="1">
      <formula>OR($R180="LI",$R180="Yellow",$R180="Medium")</formula>
    </cfRule>
    <cfRule type="expression" dxfId="9498" priority="161" stopIfTrue="1">
      <formula>OR($R180="NY",$R180="Not Yet")</formula>
    </cfRule>
    <cfRule type="cellIs" dxfId="9497" priority="162" stopIfTrue="1" operator="equal">
      <formula>"Out of Scope"</formula>
    </cfRule>
  </conditionalFormatting>
  <conditionalFormatting sqref="L180">
    <cfRule type="expression" dxfId="9496" priority="151" stopIfTrue="1">
      <formula>OR($R180="FI",$R180="Green",$R180="High")</formula>
    </cfRule>
    <cfRule type="expression" dxfId="9495" priority="152" stopIfTrue="1">
      <formula>OR($R180="NI",$R180="Red",$R180="Low")</formula>
    </cfRule>
    <cfRule type="cellIs" dxfId="9494" priority="153" stopIfTrue="1" operator="equal">
      <formula>"PI"</formula>
    </cfRule>
    <cfRule type="expression" dxfId="9493" priority="154" stopIfTrue="1">
      <formula>OR($R180="LI",$R180="Yellow",$R180="Medium")</formula>
    </cfRule>
    <cfRule type="expression" dxfId="9492" priority="155" stopIfTrue="1">
      <formula>OR($R180="NY",$R180="Not Yet")</formula>
    </cfRule>
    <cfRule type="cellIs" dxfId="9491" priority="156" stopIfTrue="1" operator="equal">
      <formula>"Out of Scope"</formula>
    </cfRule>
  </conditionalFormatting>
  <conditionalFormatting sqref="H191:L191">
    <cfRule type="expression" dxfId="9490" priority="145" stopIfTrue="1">
      <formula>OR(H191="FI",H191="Green",H191="High")</formula>
    </cfRule>
    <cfRule type="expression" dxfId="9489" priority="146" stopIfTrue="1">
      <formula>OR(H191="NI",H191="Red",H191="Low")</formula>
    </cfRule>
    <cfRule type="cellIs" dxfId="9488" priority="147" stopIfTrue="1" operator="equal">
      <formula>"PI"</formula>
    </cfRule>
    <cfRule type="expression" dxfId="9487" priority="148" stopIfTrue="1">
      <formula>OR(H191="LI",H191="Yellow",H191="Medium")</formula>
    </cfRule>
    <cfRule type="expression" dxfId="9486" priority="149" stopIfTrue="1">
      <formula>OR(H191="NY",H191="Not Yet")</formula>
    </cfRule>
    <cfRule type="cellIs" dxfId="9485" priority="150" stopIfTrue="1" operator="equal">
      <formula>"Out of Scope"</formula>
    </cfRule>
  </conditionalFormatting>
  <conditionalFormatting sqref="I191">
    <cfRule type="expression" dxfId="9484" priority="139" stopIfTrue="1">
      <formula>OR($R191="FI",$R191="Green",$R191="High")</formula>
    </cfRule>
    <cfRule type="expression" dxfId="9483" priority="140" stopIfTrue="1">
      <formula>OR($R191="NI",$R191="Red",$R191="Low")</formula>
    </cfRule>
    <cfRule type="cellIs" dxfId="9482" priority="141" stopIfTrue="1" operator="equal">
      <formula>"PI"</formula>
    </cfRule>
    <cfRule type="expression" dxfId="9481" priority="142" stopIfTrue="1">
      <formula>OR($R191="LI",$R191="Yellow",$R191="Medium")</formula>
    </cfRule>
    <cfRule type="expression" dxfId="9480" priority="143" stopIfTrue="1">
      <formula>OR($R191="NY",$R191="Not Yet")</formula>
    </cfRule>
    <cfRule type="cellIs" dxfId="9479" priority="144" stopIfTrue="1" operator="equal">
      <formula>"Out of Scope"</formula>
    </cfRule>
  </conditionalFormatting>
  <conditionalFormatting sqref="J191">
    <cfRule type="expression" dxfId="9478" priority="133" stopIfTrue="1">
      <formula>OR($R191="FI",$R191="Green",$R191="High")</formula>
    </cfRule>
    <cfRule type="expression" dxfId="9477" priority="134" stopIfTrue="1">
      <formula>OR($R191="NI",$R191="Red",$R191="Low")</formula>
    </cfRule>
    <cfRule type="cellIs" dxfId="9476" priority="135" stopIfTrue="1" operator="equal">
      <formula>"PI"</formula>
    </cfRule>
    <cfRule type="expression" dxfId="9475" priority="136" stopIfTrue="1">
      <formula>OR($R191="LI",$R191="Yellow",$R191="Medium")</formula>
    </cfRule>
    <cfRule type="expression" dxfId="9474" priority="137" stopIfTrue="1">
      <formula>OR($R191="NY",$R191="Not Yet")</formula>
    </cfRule>
    <cfRule type="cellIs" dxfId="9473" priority="138" stopIfTrue="1" operator="equal">
      <formula>"Out of Scope"</formula>
    </cfRule>
  </conditionalFormatting>
  <conditionalFormatting sqref="K191">
    <cfRule type="expression" dxfId="9472" priority="127" stopIfTrue="1">
      <formula>OR($R191="FI",$R191="Green",$R191="High")</formula>
    </cfRule>
    <cfRule type="expression" dxfId="9471" priority="128" stopIfTrue="1">
      <formula>OR($R191="NI",$R191="Red",$R191="Low")</formula>
    </cfRule>
    <cfRule type="cellIs" dxfId="9470" priority="129" stopIfTrue="1" operator="equal">
      <formula>"PI"</formula>
    </cfRule>
    <cfRule type="expression" dxfId="9469" priority="130" stopIfTrue="1">
      <formula>OR($R191="LI",$R191="Yellow",$R191="Medium")</formula>
    </cfRule>
    <cfRule type="expression" dxfId="9468" priority="131" stopIfTrue="1">
      <formula>OR($R191="NY",$R191="Not Yet")</formula>
    </cfRule>
    <cfRule type="cellIs" dxfId="9467" priority="132" stopIfTrue="1" operator="equal">
      <formula>"Out of Scope"</formula>
    </cfRule>
  </conditionalFormatting>
  <conditionalFormatting sqref="L191">
    <cfRule type="expression" dxfId="9466" priority="121" stopIfTrue="1">
      <formula>OR($R191="FI",$R191="Green",$R191="High")</formula>
    </cfRule>
    <cfRule type="expression" dxfId="9465" priority="122" stopIfTrue="1">
      <formula>OR($R191="NI",$R191="Red",$R191="Low")</formula>
    </cfRule>
    <cfRule type="cellIs" dxfId="9464" priority="123" stopIfTrue="1" operator="equal">
      <formula>"PI"</formula>
    </cfRule>
    <cfRule type="expression" dxfId="9463" priority="124" stopIfTrue="1">
      <formula>OR($R191="LI",$R191="Yellow",$R191="Medium")</formula>
    </cfRule>
    <cfRule type="expression" dxfId="9462" priority="125" stopIfTrue="1">
      <formula>OR($R191="NY",$R191="Not Yet")</formula>
    </cfRule>
    <cfRule type="cellIs" dxfId="9461" priority="126" stopIfTrue="1" operator="equal">
      <formula>"Out of Scope"</formula>
    </cfRule>
  </conditionalFormatting>
  <conditionalFormatting sqref="H201:L201">
    <cfRule type="expression" dxfId="9460" priority="115" stopIfTrue="1">
      <formula>OR(H201="FI",H201="Green",H201="High")</formula>
    </cfRule>
    <cfRule type="expression" dxfId="9459" priority="116" stopIfTrue="1">
      <formula>OR(H201="NI",H201="Red",H201="Low")</formula>
    </cfRule>
    <cfRule type="cellIs" dxfId="9458" priority="117" stopIfTrue="1" operator="equal">
      <formula>"PI"</formula>
    </cfRule>
    <cfRule type="expression" dxfId="9457" priority="118" stopIfTrue="1">
      <formula>OR(H201="LI",H201="Yellow",H201="Medium")</formula>
    </cfRule>
    <cfRule type="expression" dxfId="9456" priority="119" stopIfTrue="1">
      <formula>OR(H201="NY",H201="Not Yet")</formula>
    </cfRule>
    <cfRule type="cellIs" dxfId="9455" priority="120" stopIfTrue="1" operator="equal">
      <formula>"Out of Scope"</formula>
    </cfRule>
  </conditionalFormatting>
  <conditionalFormatting sqref="I201">
    <cfRule type="expression" dxfId="9454" priority="109" stopIfTrue="1">
      <formula>OR($R201="FI",$R201="Green",$R201="High")</formula>
    </cfRule>
    <cfRule type="expression" dxfId="9453" priority="110" stopIfTrue="1">
      <formula>OR($R201="NI",$R201="Red",$R201="Low")</formula>
    </cfRule>
    <cfRule type="cellIs" dxfId="9452" priority="111" stopIfTrue="1" operator="equal">
      <formula>"PI"</formula>
    </cfRule>
    <cfRule type="expression" dxfId="9451" priority="112" stopIfTrue="1">
      <formula>OR($R201="LI",$R201="Yellow",$R201="Medium")</formula>
    </cfRule>
    <cfRule type="expression" dxfId="9450" priority="113" stopIfTrue="1">
      <formula>OR($R201="NY",$R201="Not Yet")</formula>
    </cfRule>
    <cfRule type="cellIs" dxfId="9449" priority="114" stopIfTrue="1" operator="equal">
      <formula>"Out of Scope"</formula>
    </cfRule>
  </conditionalFormatting>
  <conditionalFormatting sqref="J201">
    <cfRule type="expression" dxfId="9448" priority="103" stopIfTrue="1">
      <formula>OR($R201="FI",$R201="Green",$R201="High")</formula>
    </cfRule>
    <cfRule type="expression" dxfId="9447" priority="104" stopIfTrue="1">
      <formula>OR($R201="NI",$R201="Red",$R201="Low")</formula>
    </cfRule>
    <cfRule type="cellIs" dxfId="9446" priority="105" stopIfTrue="1" operator="equal">
      <formula>"PI"</formula>
    </cfRule>
    <cfRule type="expression" dxfId="9445" priority="106" stopIfTrue="1">
      <formula>OR($R201="LI",$R201="Yellow",$R201="Medium")</formula>
    </cfRule>
    <cfRule type="expression" dxfId="9444" priority="107" stopIfTrue="1">
      <formula>OR($R201="NY",$R201="Not Yet")</formula>
    </cfRule>
    <cfRule type="cellIs" dxfId="9443" priority="108" stopIfTrue="1" operator="equal">
      <formula>"Out of Scope"</formula>
    </cfRule>
  </conditionalFormatting>
  <conditionalFormatting sqref="K201">
    <cfRule type="expression" dxfId="9442" priority="97" stopIfTrue="1">
      <formula>OR($R201="FI",$R201="Green",$R201="High")</formula>
    </cfRule>
    <cfRule type="expression" dxfId="9441" priority="98" stopIfTrue="1">
      <formula>OR($R201="NI",$R201="Red",$R201="Low")</formula>
    </cfRule>
    <cfRule type="cellIs" dxfId="9440" priority="99" stopIfTrue="1" operator="equal">
      <formula>"PI"</formula>
    </cfRule>
    <cfRule type="expression" dxfId="9439" priority="100" stopIfTrue="1">
      <formula>OR($R201="LI",$R201="Yellow",$R201="Medium")</formula>
    </cfRule>
    <cfRule type="expression" dxfId="9438" priority="101" stopIfTrue="1">
      <formula>OR($R201="NY",$R201="Not Yet")</formula>
    </cfRule>
    <cfRule type="cellIs" dxfId="9437" priority="102" stopIfTrue="1" operator="equal">
      <formula>"Out of Scope"</formula>
    </cfRule>
  </conditionalFormatting>
  <conditionalFormatting sqref="L201">
    <cfRule type="expression" dxfId="9436" priority="91" stopIfTrue="1">
      <formula>OR($R201="FI",$R201="Green",$R201="High")</formula>
    </cfRule>
    <cfRule type="expression" dxfId="9435" priority="92" stopIfTrue="1">
      <formula>OR($R201="NI",$R201="Red",$R201="Low")</formula>
    </cfRule>
    <cfRule type="cellIs" dxfId="9434" priority="93" stopIfTrue="1" operator="equal">
      <formula>"PI"</formula>
    </cfRule>
    <cfRule type="expression" dxfId="9433" priority="94" stopIfTrue="1">
      <formula>OR($R201="LI",$R201="Yellow",$R201="Medium")</formula>
    </cfRule>
    <cfRule type="expression" dxfId="9432" priority="95" stopIfTrue="1">
      <formula>OR($R201="NY",$R201="Not Yet")</formula>
    </cfRule>
    <cfRule type="cellIs" dxfId="9431" priority="96" stopIfTrue="1" operator="equal">
      <formula>"Out of Scope"</formula>
    </cfRule>
  </conditionalFormatting>
  <conditionalFormatting sqref="H211:L211">
    <cfRule type="expression" dxfId="9430" priority="85" stopIfTrue="1">
      <formula>OR(H211="FI",H211="Green",H211="High")</formula>
    </cfRule>
    <cfRule type="expression" dxfId="9429" priority="86" stopIfTrue="1">
      <formula>OR(H211="NI",H211="Red",H211="Low")</formula>
    </cfRule>
    <cfRule type="cellIs" dxfId="9428" priority="87" stopIfTrue="1" operator="equal">
      <formula>"PI"</formula>
    </cfRule>
    <cfRule type="expression" dxfId="9427" priority="88" stopIfTrue="1">
      <formula>OR(H211="LI",H211="Yellow",H211="Medium")</formula>
    </cfRule>
    <cfRule type="expression" dxfId="9426" priority="89" stopIfTrue="1">
      <formula>OR(H211="NY",H211="Not Yet")</formula>
    </cfRule>
    <cfRule type="cellIs" dxfId="9425" priority="90" stopIfTrue="1" operator="equal">
      <formula>"Out of Scope"</formula>
    </cfRule>
  </conditionalFormatting>
  <conditionalFormatting sqref="I211">
    <cfRule type="expression" dxfId="9424" priority="79" stopIfTrue="1">
      <formula>OR($R211="FI",$R211="Green",$R211="High")</formula>
    </cfRule>
    <cfRule type="expression" dxfId="9423" priority="80" stopIfTrue="1">
      <formula>OR($R211="NI",$R211="Red",$R211="Low")</formula>
    </cfRule>
    <cfRule type="cellIs" dxfId="9422" priority="81" stopIfTrue="1" operator="equal">
      <formula>"PI"</formula>
    </cfRule>
    <cfRule type="expression" dxfId="9421" priority="82" stopIfTrue="1">
      <formula>OR($R211="LI",$R211="Yellow",$R211="Medium")</formula>
    </cfRule>
    <cfRule type="expression" dxfId="9420" priority="83" stopIfTrue="1">
      <formula>OR($R211="NY",$R211="Not Yet")</formula>
    </cfRule>
    <cfRule type="cellIs" dxfId="9419" priority="84" stopIfTrue="1" operator="equal">
      <formula>"Out of Scope"</formula>
    </cfRule>
  </conditionalFormatting>
  <conditionalFormatting sqref="J211">
    <cfRule type="expression" dxfId="9418" priority="73" stopIfTrue="1">
      <formula>OR($R211="FI",$R211="Green",$R211="High")</formula>
    </cfRule>
    <cfRule type="expression" dxfId="9417" priority="74" stopIfTrue="1">
      <formula>OR($R211="NI",$R211="Red",$R211="Low")</formula>
    </cfRule>
    <cfRule type="cellIs" dxfId="9416" priority="75" stopIfTrue="1" operator="equal">
      <formula>"PI"</formula>
    </cfRule>
    <cfRule type="expression" dxfId="9415" priority="76" stopIfTrue="1">
      <formula>OR($R211="LI",$R211="Yellow",$R211="Medium")</formula>
    </cfRule>
    <cfRule type="expression" dxfId="9414" priority="77" stopIfTrue="1">
      <formula>OR($R211="NY",$R211="Not Yet")</formula>
    </cfRule>
    <cfRule type="cellIs" dxfId="9413" priority="78" stopIfTrue="1" operator="equal">
      <formula>"Out of Scope"</formula>
    </cfRule>
  </conditionalFormatting>
  <conditionalFormatting sqref="K211">
    <cfRule type="expression" dxfId="9412" priority="67" stopIfTrue="1">
      <formula>OR($R211="FI",$R211="Green",$R211="High")</formula>
    </cfRule>
    <cfRule type="expression" dxfId="9411" priority="68" stopIfTrue="1">
      <formula>OR($R211="NI",$R211="Red",$R211="Low")</formula>
    </cfRule>
    <cfRule type="cellIs" dxfId="9410" priority="69" stopIfTrue="1" operator="equal">
      <formula>"PI"</formula>
    </cfRule>
    <cfRule type="expression" dxfId="9409" priority="70" stopIfTrue="1">
      <formula>OR($R211="LI",$R211="Yellow",$R211="Medium")</formula>
    </cfRule>
    <cfRule type="expression" dxfId="9408" priority="71" stopIfTrue="1">
      <formula>OR($R211="NY",$R211="Not Yet")</formula>
    </cfRule>
    <cfRule type="cellIs" dxfId="9407" priority="72" stopIfTrue="1" operator="equal">
      <formula>"Out of Scope"</formula>
    </cfRule>
  </conditionalFormatting>
  <conditionalFormatting sqref="L211">
    <cfRule type="expression" dxfId="9406" priority="61" stopIfTrue="1">
      <formula>OR($R211="FI",$R211="Green",$R211="High")</formula>
    </cfRule>
    <cfRule type="expression" dxfId="9405" priority="62" stopIfTrue="1">
      <formula>OR($R211="NI",$R211="Red",$R211="Low")</formula>
    </cfRule>
    <cfRule type="cellIs" dxfId="9404" priority="63" stopIfTrue="1" operator="equal">
      <formula>"PI"</formula>
    </cfRule>
    <cfRule type="expression" dxfId="9403" priority="64" stopIfTrue="1">
      <formula>OR($R211="LI",$R211="Yellow",$R211="Medium")</formula>
    </cfRule>
    <cfRule type="expression" dxfId="9402" priority="65" stopIfTrue="1">
      <formula>OR($R211="NY",$R211="Not Yet")</formula>
    </cfRule>
    <cfRule type="cellIs" dxfId="9401" priority="66" stopIfTrue="1" operator="equal">
      <formula>"Out of Scope"</formula>
    </cfRule>
  </conditionalFormatting>
  <conditionalFormatting sqref="H223:L223">
    <cfRule type="expression" dxfId="9400" priority="55" stopIfTrue="1">
      <formula>OR(H223="FI",H223="Green",H223="High")</formula>
    </cfRule>
    <cfRule type="expression" dxfId="9399" priority="56" stopIfTrue="1">
      <formula>OR(H223="NI",H223="Red",H223="Low")</formula>
    </cfRule>
    <cfRule type="cellIs" dxfId="9398" priority="57" stopIfTrue="1" operator="equal">
      <formula>"PI"</formula>
    </cfRule>
    <cfRule type="expression" dxfId="9397" priority="58" stopIfTrue="1">
      <formula>OR(H223="LI",H223="Yellow",H223="Medium")</formula>
    </cfRule>
    <cfRule type="expression" dxfId="9396" priority="59" stopIfTrue="1">
      <formula>OR(H223="NY",H223="Not Yet")</formula>
    </cfRule>
    <cfRule type="cellIs" dxfId="9395" priority="60" stopIfTrue="1" operator="equal">
      <formula>"Out of Scope"</formula>
    </cfRule>
  </conditionalFormatting>
  <conditionalFormatting sqref="I223">
    <cfRule type="expression" dxfId="9394" priority="49" stopIfTrue="1">
      <formula>OR($R223="FI",$R223="Green",$R223="High")</formula>
    </cfRule>
    <cfRule type="expression" dxfId="9393" priority="50" stopIfTrue="1">
      <formula>OR($R223="NI",$R223="Red",$R223="Low")</formula>
    </cfRule>
    <cfRule type="cellIs" dxfId="9392" priority="51" stopIfTrue="1" operator="equal">
      <formula>"PI"</formula>
    </cfRule>
    <cfRule type="expression" dxfId="9391" priority="52" stopIfTrue="1">
      <formula>OR($R223="LI",$R223="Yellow",$R223="Medium")</formula>
    </cfRule>
    <cfRule type="expression" dxfId="9390" priority="53" stopIfTrue="1">
      <formula>OR($R223="NY",$R223="Not Yet")</formula>
    </cfRule>
    <cfRule type="cellIs" dxfId="9389" priority="54" stopIfTrue="1" operator="equal">
      <formula>"Out of Scope"</formula>
    </cfRule>
  </conditionalFormatting>
  <conditionalFormatting sqref="J223">
    <cfRule type="expression" dxfId="9388" priority="43" stopIfTrue="1">
      <formula>OR($R223="FI",$R223="Green",$R223="High")</formula>
    </cfRule>
    <cfRule type="expression" dxfId="9387" priority="44" stopIfTrue="1">
      <formula>OR($R223="NI",$R223="Red",$R223="Low")</formula>
    </cfRule>
    <cfRule type="cellIs" dxfId="9386" priority="45" stopIfTrue="1" operator="equal">
      <formula>"PI"</formula>
    </cfRule>
    <cfRule type="expression" dxfId="9385" priority="46" stopIfTrue="1">
      <formula>OR($R223="LI",$R223="Yellow",$R223="Medium")</formula>
    </cfRule>
    <cfRule type="expression" dxfId="9384" priority="47" stopIfTrue="1">
      <formula>OR($R223="NY",$R223="Not Yet")</formula>
    </cfRule>
    <cfRule type="cellIs" dxfId="9383" priority="48" stopIfTrue="1" operator="equal">
      <formula>"Out of Scope"</formula>
    </cfRule>
  </conditionalFormatting>
  <conditionalFormatting sqref="K223">
    <cfRule type="expression" dxfId="9382" priority="37" stopIfTrue="1">
      <formula>OR($R223="FI",$R223="Green",$R223="High")</formula>
    </cfRule>
    <cfRule type="expression" dxfId="9381" priority="38" stopIfTrue="1">
      <formula>OR($R223="NI",$R223="Red",$R223="Low")</formula>
    </cfRule>
    <cfRule type="cellIs" dxfId="9380" priority="39" stopIfTrue="1" operator="equal">
      <formula>"PI"</formula>
    </cfRule>
    <cfRule type="expression" dxfId="9379" priority="40" stopIfTrue="1">
      <formula>OR($R223="LI",$R223="Yellow",$R223="Medium")</formula>
    </cfRule>
    <cfRule type="expression" dxfId="9378" priority="41" stopIfTrue="1">
      <formula>OR($R223="NY",$R223="Not Yet")</formula>
    </cfRule>
    <cfRule type="cellIs" dxfId="9377" priority="42" stopIfTrue="1" operator="equal">
      <formula>"Out of Scope"</formula>
    </cfRule>
  </conditionalFormatting>
  <conditionalFormatting sqref="L223">
    <cfRule type="expression" dxfId="9376" priority="31" stopIfTrue="1">
      <formula>OR($R223="FI",$R223="Green",$R223="High")</formula>
    </cfRule>
    <cfRule type="expression" dxfId="9375" priority="32" stopIfTrue="1">
      <formula>OR($R223="NI",$R223="Red",$R223="Low")</formula>
    </cfRule>
    <cfRule type="cellIs" dxfId="9374" priority="33" stopIfTrue="1" operator="equal">
      <formula>"PI"</formula>
    </cfRule>
    <cfRule type="expression" dxfId="9373" priority="34" stopIfTrue="1">
      <formula>OR($R223="LI",$R223="Yellow",$R223="Medium")</formula>
    </cfRule>
    <cfRule type="expression" dxfId="9372" priority="35" stopIfTrue="1">
      <formula>OR($R223="NY",$R223="Not Yet")</formula>
    </cfRule>
    <cfRule type="cellIs" dxfId="9371" priority="36" stopIfTrue="1" operator="equal">
      <formula>"Out of Scope"</formula>
    </cfRule>
  </conditionalFormatting>
  <conditionalFormatting sqref="H234:L234">
    <cfRule type="expression" dxfId="9370" priority="25" stopIfTrue="1">
      <formula>OR(H234="FI",H234="Green",H234="High")</formula>
    </cfRule>
    <cfRule type="expression" dxfId="9369" priority="26" stopIfTrue="1">
      <formula>OR(H234="NI",H234="Red",H234="Low")</formula>
    </cfRule>
    <cfRule type="cellIs" dxfId="9368" priority="27" stopIfTrue="1" operator="equal">
      <formula>"PI"</formula>
    </cfRule>
    <cfRule type="expression" dxfId="9367" priority="28" stopIfTrue="1">
      <formula>OR(H234="LI",H234="Yellow",H234="Medium")</formula>
    </cfRule>
    <cfRule type="expression" dxfId="9366" priority="29" stopIfTrue="1">
      <formula>OR(H234="NY",H234="Not Yet")</formula>
    </cfRule>
    <cfRule type="cellIs" dxfId="9365" priority="30" stopIfTrue="1" operator="equal">
      <formula>"Out of Scope"</formula>
    </cfRule>
  </conditionalFormatting>
  <conditionalFormatting sqref="I234">
    <cfRule type="expression" dxfId="9364" priority="19" stopIfTrue="1">
      <formula>OR($R234="FI",$R234="Green",$R234="High")</formula>
    </cfRule>
    <cfRule type="expression" dxfId="9363" priority="20" stopIfTrue="1">
      <formula>OR($R234="NI",$R234="Red",$R234="Low")</formula>
    </cfRule>
    <cfRule type="cellIs" dxfId="9362" priority="21" stopIfTrue="1" operator="equal">
      <formula>"PI"</formula>
    </cfRule>
    <cfRule type="expression" dxfId="9361" priority="22" stopIfTrue="1">
      <formula>OR($R234="LI",$R234="Yellow",$R234="Medium")</formula>
    </cfRule>
    <cfRule type="expression" dxfId="9360" priority="23" stopIfTrue="1">
      <formula>OR($R234="NY",$R234="Not Yet")</formula>
    </cfRule>
    <cfRule type="cellIs" dxfId="9359" priority="24" stopIfTrue="1" operator="equal">
      <formula>"Out of Scope"</formula>
    </cfRule>
  </conditionalFormatting>
  <conditionalFormatting sqref="J234">
    <cfRule type="expression" dxfId="9358" priority="13" stopIfTrue="1">
      <formula>OR($R234="FI",$R234="Green",$R234="High")</formula>
    </cfRule>
    <cfRule type="expression" dxfId="9357" priority="14" stopIfTrue="1">
      <formula>OR($R234="NI",$R234="Red",$R234="Low")</formula>
    </cfRule>
    <cfRule type="cellIs" dxfId="9356" priority="15" stopIfTrue="1" operator="equal">
      <formula>"PI"</formula>
    </cfRule>
    <cfRule type="expression" dxfId="9355" priority="16" stopIfTrue="1">
      <formula>OR($R234="LI",$R234="Yellow",$R234="Medium")</formula>
    </cfRule>
    <cfRule type="expression" dxfId="9354" priority="17" stopIfTrue="1">
      <formula>OR($R234="NY",$R234="Not Yet")</formula>
    </cfRule>
    <cfRule type="cellIs" dxfId="9353" priority="18" stopIfTrue="1" operator="equal">
      <formula>"Out of Scope"</formula>
    </cfRule>
  </conditionalFormatting>
  <conditionalFormatting sqref="K234">
    <cfRule type="expression" dxfId="9352" priority="7" stopIfTrue="1">
      <formula>OR($R234="FI",$R234="Green",$R234="High")</formula>
    </cfRule>
    <cfRule type="expression" dxfId="9351" priority="8" stopIfTrue="1">
      <formula>OR($R234="NI",$R234="Red",$R234="Low")</formula>
    </cfRule>
    <cfRule type="cellIs" dxfId="9350" priority="9" stopIfTrue="1" operator="equal">
      <formula>"PI"</formula>
    </cfRule>
    <cfRule type="expression" dxfId="9349" priority="10" stopIfTrue="1">
      <formula>OR($R234="LI",$R234="Yellow",$R234="Medium")</formula>
    </cfRule>
    <cfRule type="expression" dxfId="9348" priority="11" stopIfTrue="1">
      <formula>OR($R234="NY",$R234="Not Yet")</formula>
    </cfRule>
    <cfRule type="cellIs" dxfId="9347" priority="12" stopIfTrue="1" operator="equal">
      <formula>"Out of Scope"</formula>
    </cfRule>
  </conditionalFormatting>
  <conditionalFormatting sqref="L234">
    <cfRule type="expression" dxfId="9346" priority="1" stopIfTrue="1">
      <formula>OR($R234="FI",$R234="Green",$R234="High")</formula>
    </cfRule>
    <cfRule type="expression" dxfId="9345" priority="2" stopIfTrue="1">
      <formula>OR($R234="NI",$R234="Red",$R234="Low")</formula>
    </cfRule>
    <cfRule type="cellIs" dxfId="9344" priority="3" stopIfTrue="1" operator="equal">
      <formula>"PI"</formula>
    </cfRule>
    <cfRule type="expression" dxfId="9343" priority="4" stopIfTrue="1">
      <formula>OR($R234="LI",$R234="Yellow",$R234="Medium")</formula>
    </cfRule>
    <cfRule type="expression" dxfId="9342" priority="5" stopIfTrue="1">
      <formula>OR($R234="NY",$R234="Not Yet")</formula>
    </cfRule>
    <cfRule type="cellIs" dxfId="9341" priority="6" stopIfTrue="1" operator="equal">
      <formula>"Out of Scope"</formula>
    </cfRule>
  </conditionalFormatting>
  <dataValidations count="9">
    <dataValidation type="list" allowBlank="1" showInputMessage="1" showErrorMessage="1" sqref="R225">
      <formula1>M241:M245</formula1>
    </dataValidation>
    <dataValidation type="list" allowBlank="1" showInputMessage="1" showErrorMessage="1" sqref="A1:R1">
      <formula1>PA_Rating</formula1>
    </dataValidation>
    <dataValidation type="list" allowBlank="1" showInputMessage="1" showErrorMessage="1" sqref="R4 R29 R78 R103 R212">
      <formula1>Goal_Rating</formula1>
    </dataValidation>
    <dataValidation type="list" allowBlank="1" showInputMessage="1" showErrorMessage="1" sqref="R5 R17 R30 R42 R54 R66 R79 R91 R104 R115 R126 R137 R149 R159 R169 R181 R192 R202 R213 R224 H16:L16 H28:L28 H41:L41 H53:L53 H65:L65 H77:L77 H90:L90 H102:L102 H114:L114 H125:L125 H136:L136 H148:L148 H158:L158 H168:L168 H180:L180 H191:L191 H201:L201 H211:L211 H223:L223 H234:L234">
      <formula1>Practice_Characterization</formula1>
    </dataValidation>
    <dataValidation type="list" allowBlank="1" showInputMessage="1" showErrorMessage="1" sqref="A9:A16 A21:A28 A34:A41 A46:A53 A58:A65 A70:A77 A83:A90 A95:A102 A107:A114 A118:A125 A129:A136 A141:A148 A151:A158 A161:A168 A173:A180 A184:A191 A194:A201 A204:A211 A216:A223 A227:A234">
      <formula1>Status</formula1>
    </dataValidation>
    <dataValidation type="list" allowBlank="1" showInputMessage="1" showErrorMessage="1" sqref="R31:R32 R43:R44 R55:R56 R80:R81 R92:R93">
      <formula1>M46:M49</formula1>
    </dataValidation>
    <dataValidation type="list" allowBlank="1" showInputMessage="1" showErrorMessage="1" sqref="R67:R68">
      <formula1>M83:M85</formula1>
    </dataValidation>
    <dataValidation type="list" allowBlank="1" showInputMessage="1" showErrorMessage="1" sqref="R116 R138:R139 R170:R171 R182">
      <formula1>M130:M134</formula1>
    </dataValidation>
    <dataValidation type="list" allowBlank="1" showInputMessage="1" showErrorMessage="1" sqref="N9:O15 N21:O27 N34:O40 N46:O52 N58:O64 N70:O76 N83:O89 N95:O101 N107:O113 N118:O124 N129:O135 N141:O147 N151:O157 N161:O167 N173:O179 N184:O190 N194:O200 N204:O210 N216:O222 N227:O23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482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4828" r:id="rId7"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34830" r:id="rId8"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mc:AlternateContent xmlns:mc="http://schemas.openxmlformats.org/markup-compatibility/2006">
          <mc:Choice Requires="x14">
            <control shapeId="34834" r:id="rId9" name="Button 18">
              <controlPr defaultSize="0" print="0" autoFill="0" autoPict="0" macro="[0]!InsertDocument">
                <anchor moveWithCells="1" sizeWithCells="1">
                  <from>
                    <xdr:col>4</xdr:col>
                    <xdr:colOff>76200</xdr:colOff>
                    <xdr:row>0</xdr:row>
                    <xdr:rowOff>57150</xdr:rowOff>
                  </from>
                  <to>
                    <xdr:col>4</xdr:col>
                    <xdr:colOff>857250</xdr:colOff>
                    <xdr:row>0</xdr:row>
                    <xdr:rowOff>485775</xdr:rowOff>
                  </to>
                </anchor>
              </controlPr>
            </control>
          </mc:Choice>
        </mc:AlternateContent>
        <mc:AlternateContent xmlns:mc="http://schemas.openxmlformats.org/markup-compatibility/2006">
          <mc:Choice Requires="x14">
            <control shapeId="34835" r:id="rId10" name="Button 19">
              <controlPr defaultSize="0" print="0" autoFill="0" autoPict="0" macro="[0]!OpenDocument">
                <anchor moveWithCells="1" sizeWithCells="1">
                  <from>
                    <xdr:col>4</xdr:col>
                    <xdr:colOff>933450</xdr:colOff>
                    <xdr:row>0</xdr:row>
                    <xdr:rowOff>57150</xdr:rowOff>
                  </from>
                  <to>
                    <xdr:col>5</xdr:col>
                    <xdr:colOff>47625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Instructions!M275:M279</xm:f>
          </x14:formula1>
          <xm:sqref>R214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indexed="10"/>
    <outlinePr summaryBelow="0" summaryRight="0"/>
    <pageSetUpPr fitToPage="1"/>
  </sheetPr>
  <dimension ref="A1:T247"/>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3" hidden="1" customHeight="1" outlineLevel="2">
      <c r="A2" s="503" t="s">
        <v>1341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273</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403"/>
    </row>
    <row r="5" spans="1:20" s="309" customFormat="1" ht="20.25" collapsed="1">
      <c r="A5" s="250"/>
      <c r="B5" s="358" t="s">
        <v>364</v>
      </c>
      <c r="C5" s="359" t="s">
        <v>1166</v>
      </c>
      <c r="D5" s="259"/>
      <c r="E5" s="260"/>
      <c r="F5" s="260"/>
      <c r="G5" s="279"/>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1167</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1168</v>
      </c>
      <c r="D7" s="191"/>
      <c r="E7" s="192"/>
      <c r="F7" s="192"/>
      <c r="G7" s="279"/>
      <c r="H7" s="193"/>
      <c r="I7" s="193"/>
      <c r="J7" s="193"/>
      <c r="K7" s="193"/>
      <c r="L7" s="193"/>
      <c r="M7" s="279"/>
      <c r="N7" s="193"/>
      <c r="O7" s="193"/>
      <c r="P7" s="279"/>
      <c r="Q7" s="192"/>
      <c r="R7" s="194"/>
      <c r="S7" s="382"/>
      <c r="T7" s="383"/>
    </row>
    <row r="8" spans="1:20" s="309" customFormat="1" ht="76.5" hidden="1" outlineLevel="2">
      <c r="A8" s="5"/>
      <c r="B8" s="4"/>
      <c r="C8" s="337" t="s">
        <v>699</v>
      </c>
      <c r="D8" s="214"/>
      <c r="E8" s="198"/>
      <c r="F8" s="198"/>
      <c r="G8" s="279"/>
      <c r="H8" s="199"/>
      <c r="I8" s="199"/>
      <c r="J8" s="199"/>
      <c r="K8" s="199"/>
      <c r="L8" s="199"/>
      <c r="M8" s="279"/>
      <c r="N8" s="199"/>
      <c r="O8" s="199"/>
      <c r="P8" s="279"/>
      <c r="Q8" s="451"/>
      <c r="R8" s="194"/>
      <c r="S8" s="401"/>
      <c r="T8" s="404"/>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31.5" collapsed="1">
      <c r="A17" s="250"/>
      <c r="B17" s="358" t="s">
        <v>365</v>
      </c>
      <c r="C17" s="359" t="s">
        <v>445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1169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1170</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2"/>
      <c r="B20" s="4"/>
      <c r="C20" s="337" t="s">
        <v>700</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9" customFormat="1" ht="31.5" collapsed="1">
      <c r="A29" s="250"/>
      <c r="B29" s="358" t="s">
        <v>366</v>
      </c>
      <c r="C29" s="359" t="s">
        <v>446</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1171</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701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2"/>
      <c r="B32" s="4"/>
      <c r="C32" s="337" t="s">
        <v>926</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96"/>
    </row>
    <row r="41" spans="1:20" s="308" customFormat="1" ht="36">
      <c r="A41" s="233"/>
      <c r="B41" s="356" t="s">
        <v>354</v>
      </c>
      <c r="C41" s="357" t="s">
        <v>447</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403"/>
    </row>
    <row r="42" spans="1:20" s="309" customFormat="1" ht="20.25" collapsed="1">
      <c r="A42" s="250"/>
      <c r="B42" s="358" t="s">
        <v>368</v>
      </c>
      <c r="C42" s="359" t="s">
        <v>448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51" hidden="1" outlineLevel="2">
      <c r="A43" s="2"/>
      <c r="B43" s="2"/>
      <c r="C43" s="337" t="s">
        <v>1172</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2"/>
      <c r="B44" s="2"/>
      <c r="C44" s="337" t="s">
        <v>702</v>
      </c>
      <c r="D44" s="191"/>
      <c r="E44" s="192"/>
      <c r="F44" s="192"/>
      <c r="G44" s="279"/>
      <c r="H44" s="193"/>
      <c r="I44" s="193"/>
      <c r="J44" s="193"/>
      <c r="K44" s="193"/>
      <c r="L44" s="193"/>
      <c r="M44" s="279"/>
      <c r="N44" s="193"/>
      <c r="O44" s="193"/>
      <c r="P44" s="279"/>
      <c r="Q44" s="192"/>
      <c r="R44" s="194"/>
      <c r="S44" s="382"/>
      <c r="T44" s="383"/>
    </row>
    <row r="45" spans="1:20" s="310" customFormat="1" ht="114.75" hidden="1" outlineLevel="2">
      <c r="A45" s="2"/>
      <c r="B45" s="4"/>
      <c r="C45" s="337" t="s">
        <v>703</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1" customFormat="1" hidden="1" outlineLevel="1">
      <c r="A49" s="174"/>
      <c r="B49" s="336">
        <v>4</v>
      </c>
      <c r="C49" s="175"/>
      <c r="D49" s="168"/>
      <c r="E49" s="169"/>
      <c r="F49" s="172"/>
      <c r="G49" s="257"/>
      <c r="H49" s="170"/>
      <c r="I49" s="170"/>
      <c r="J49" s="170"/>
      <c r="K49" s="170"/>
      <c r="L49" s="170"/>
      <c r="M49" s="279"/>
      <c r="N49" s="170"/>
      <c r="O49" s="170"/>
      <c r="P49" s="302"/>
      <c r="Q49" s="453"/>
      <c r="R49" s="219"/>
      <c r="S49" s="382"/>
      <c r="T49" s="407"/>
    </row>
    <row r="50" spans="1:20" s="311" customFormat="1" hidden="1" outlineLevel="1">
      <c r="A50" s="174"/>
      <c r="B50" s="336">
        <v>5</v>
      </c>
      <c r="C50" s="175"/>
      <c r="D50" s="168"/>
      <c r="E50" s="169"/>
      <c r="F50" s="169"/>
      <c r="G50" s="257"/>
      <c r="H50" s="170"/>
      <c r="I50" s="170"/>
      <c r="J50" s="170"/>
      <c r="K50" s="170"/>
      <c r="L50" s="170"/>
      <c r="M50" s="279"/>
      <c r="N50" s="170"/>
      <c r="O50" s="170"/>
      <c r="P50" s="302"/>
      <c r="Q50" s="453"/>
      <c r="R50" s="219"/>
      <c r="S50" s="382"/>
      <c r="T50" s="407"/>
    </row>
    <row r="51" spans="1:20" s="311" customFormat="1" hidden="1" outlineLevel="1">
      <c r="A51" s="174"/>
      <c r="B51" s="336">
        <v>6</v>
      </c>
      <c r="C51" s="175"/>
      <c r="D51" s="168"/>
      <c r="E51" s="169"/>
      <c r="F51" s="169"/>
      <c r="G51" s="257"/>
      <c r="H51" s="170"/>
      <c r="I51" s="170"/>
      <c r="J51" s="170"/>
      <c r="K51" s="170"/>
      <c r="L51" s="170"/>
      <c r="M51" s="302"/>
      <c r="N51" s="170"/>
      <c r="O51" s="170"/>
      <c r="P51" s="302"/>
      <c r="Q51" s="453"/>
      <c r="R51" s="219"/>
      <c r="S51" s="382"/>
      <c r="T51" s="407"/>
    </row>
    <row r="52" spans="1:20" s="311" customFormat="1" hidden="1" outlineLevel="1">
      <c r="A52" s="174"/>
      <c r="B52" s="336">
        <v>7</v>
      </c>
      <c r="C52" s="175"/>
      <c r="D52" s="168"/>
      <c r="E52" s="169"/>
      <c r="F52" s="169"/>
      <c r="G52" s="257"/>
      <c r="H52" s="170"/>
      <c r="I52" s="170"/>
      <c r="J52" s="170"/>
      <c r="K52" s="170"/>
      <c r="L52" s="170"/>
      <c r="M52" s="302"/>
      <c r="N52" s="170"/>
      <c r="O52" s="170"/>
      <c r="P52" s="302"/>
      <c r="Q52" s="453"/>
      <c r="R52" s="219"/>
      <c r="S52" s="382"/>
      <c r="T52" s="407"/>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31.5" collapsed="1">
      <c r="A54" s="250"/>
      <c r="B54" s="358" t="s">
        <v>369</v>
      </c>
      <c r="C54" s="359" t="s">
        <v>449</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114.75" hidden="1" outlineLevel="2">
      <c r="A55" s="2"/>
      <c r="B55" s="2"/>
      <c r="C55" s="337" t="s">
        <v>1173</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2"/>
      <c r="B56" s="2"/>
      <c r="C56" s="337" t="s">
        <v>704</v>
      </c>
      <c r="D56" s="191"/>
      <c r="E56" s="192"/>
      <c r="F56" s="192"/>
      <c r="G56" s="279"/>
      <c r="H56" s="193"/>
      <c r="I56" s="193"/>
      <c r="J56" s="193"/>
      <c r="K56" s="193"/>
      <c r="L56" s="193"/>
      <c r="M56" s="279"/>
      <c r="N56" s="193"/>
      <c r="O56" s="193"/>
      <c r="P56" s="279"/>
      <c r="Q56" s="192"/>
      <c r="R56" s="194"/>
      <c r="S56" s="382"/>
      <c r="T56" s="383"/>
    </row>
    <row r="57" spans="1:20" s="310" customFormat="1" ht="38.25" hidden="1" outlineLevel="2">
      <c r="A57" s="2"/>
      <c r="B57" s="4"/>
      <c r="C57" s="337" t="s">
        <v>927</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1" customFormat="1" hidden="1" outlineLevel="1">
      <c r="A60" s="174"/>
      <c r="B60" s="336">
        <v>3</v>
      </c>
      <c r="C60" s="175"/>
      <c r="D60" s="168"/>
      <c r="E60" s="169"/>
      <c r="F60" s="169"/>
      <c r="G60" s="257"/>
      <c r="H60" s="170"/>
      <c r="I60" s="170"/>
      <c r="J60" s="170"/>
      <c r="K60" s="170"/>
      <c r="L60" s="170"/>
      <c r="M60" s="279"/>
      <c r="N60" s="170"/>
      <c r="O60" s="170"/>
      <c r="P60" s="302"/>
      <c r="Q60" s="453"/>
      <c r="R60" s="219"/>
      <c r="S60" s="382"/>
      <c r="T60" s="407"/>
    </row>
    <row r="61" spans="1:20" s="311" customFormat="1" hidden="1" outlineLevel="1">
      <c r="A61" s="174"/>
      <c r="B61" s="336">
        <v>4</v>
      </c>
      <c r="C61" s="175"/>
      <c r="D61" s="168"/>
      <c r="E61" s="169"/>
      <c r="F61" s="172"/>
      <c r="G61" s="257"/>
      <c r="H61" s="170"/>
      <c r="I61" s="170"/>
      <c r="J61" s="170"/>
      <c r="K61" s="170"/>
      <c r="L61" s="170"/>
      <c r="M61" s="279"/>
      <c r="N61" s="170"/>
      <c r="O61" s="170"/>
      <c r="P61" s="302"/>
      <c r="Q61" s="453"/>
      <c r="R61" s="219"/>
      <c r="S61" s="382"/>
      <c r="T61" s="407"/>
    </row>
    <row r="62" spans="1:20" s="311" customFormat="1" hidden="1" outlineLevel="1">
      <c r="A62" s="174"/>
      <c r="B62" s="336">
        <v>5</v>
      </c>
      <c r="C62" s="175"/>
      <c r="D62" s="168"/>
      <c r="E62" s="169"/>
      <c r="F62" s="169"/>
      <c r="G62" s="257"/>
      <c r="H62" s="170"/>
      <c r="I62" s="170"/>
      <c r="J62" s="170"/>
      <c r="K62" s="170"/>
      <c r="L62" s="170"/>
      <c r="M62" s="302"/>
      <c r="N62" s="170"/>
      <c r="O62" s="170"/>
      <c r="P62" s="302"/>
      <c r="Q62" s="453"/>
      <c r="R62" s="219"/>
      <c r="S62" s="382"/>
      <c r="T62" s="407"/>
    </row>
    <row r="63" spans="1:20" s="311" customFormat="1" hidden="1" outlineLevel="1">
      <c r="A63" s="174"/>
      <c r="B63" s="336">
        <v>6</v>
      </c>
      <c r="C63" s="175"/>
      <c r="D63" s="168"/>
      <c r="E63" s="169"/>
      <c r="F63" s="169"/>
      <c r="G63" s="257"/>
      <c r="H63" s="170"/>
      <c r="I63" s="170"/>
      <c r="J63" s="170"/>
      <c r="K63" s="170"/>
      <c r="L63" s="170"/>
      <c r="M63" s="302"/>
      <c r="N63" s="170"/>
      <c r="O63" s="170"/>
      <c r="P63" s="302"/>
      <c r="Q63" s="453"/>
      <c r="R63" s="219"/>
      <c r="S63" s="382"/>
      <c r="T63" s="407"/>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8" customFormat="1" ht="36">
      <c r="A66" s="233"/>
      <c r="B66" s="356" t="s">
        <v>355</v>
      </c>
      <c r="C66" s="357" t="s">
        <v>450</v>
      </c>
      <c r="D66" s="283"/>
      <c r="E66" s="247"/>
      <c r="F66" s="247"/>
      <c r="G66" s="282"/>
      <c r="H66" s="347">
        <f>SUM(H67,H79,H91,H103)</f>
        <v>0</v>
      </c>
      <c r="I66" s="347">
        <f>SUM(I67,I79,I91,I103)</f>
        <v>0</v>
      </c>
      <c r="J66" s="347">
        <f>SUM(J67,J79,J91,J103)</f>
        <v>0</v>
      </c>
      <c r="K66" s="347">
        <f>SUM(K67,K79,K91,K103)</f>
        <v>0</v>
      </c>
      <c r="L66" s="347">
        <f>SUM(L67,L79,L91,L103)</f>
        <v>0</v>
      </c>
      <c r="M66" s="237"/>
      <c r="N66" s="237"/>
      <c r="O66" s="348">
        <f>SUM(H66:L66)/(COUNT(H66:L66)*4)</f>
        <v>0</v>
      </c>
      <c r="P66" s="282"/>
      <c r="Q66" s="247"/>
      <c r="R66" s="228"/>
      <c r="S66" s="349">
        <f>AVERAGE(S67:S103)</f>
        <v>0</v>
      </c>
      <c r="T66" s="403"/>
    </row>
    <row r="67" spans="1:20" s="309" customFormat="1" ht="47.25" collapsed="1">
      <c r="A67" s="250"/>
      <c r="B67" s="358" t="s">
        <v>374</v>
      </c>
      <c r="C67" s="359" t="s">
        <v>1174</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76.5" hidden="1" outlineLevel="2">
      <c r="A68" s="2"/>
      <c r="B68" s="2"/>
      <c r="C68" s="337" t="s">
        <v>1176</v>
      </c>
      <c r="D68" s="191"/>
      <c r="E68" s="192"/>
      <c r="F68" s="192"/>
      <c r="G68" s="279"/>
      <c r="H68" s="193"/>
      <c r="I68" s="193"/>
      <c r="J68" s="193"/>
      <c r="K68" s="193"/>
      <c r="L68" s="193"/>
      <c r="M68" s="279"/>
      <c r="N68" s="193"/>
      <c r="O68" s="193"/>
      <c r="P68" s="279"/>
      <c r="Q68" s="192"/>
      <c r="R68" s="194"/>
      <c r="S68" s="382"/>
      <c r="T68" s="383"/>
    </row>
    <row r="69" spans="1:20" s="310" customFormat="1" ht="114.75" hidden="1" outlineLevel="2">
      <c r="A69" s="2"/>
      <c r="B69" s="2"/>
      <c r="C69" s="337" t="s">
        <v>1175</v>
      </c>
      <c r="D69" s="191"/>
      <c r="E69" s="192"/>
      <c r="F69" s="192"/>
      <c r="G69" s="279"/>
      <c r="H69" s="193"/>
      <c r="I69" s="193"/>
      <c r="J69" s="193"/>
      <c r="K69" s="193"/>
      <c r="L69" s="193"/>
      <c r="M69" s="279"/>
      <c r="N69" s="193"/>
      <c r="O69" s="193"/>
      <c r="P69" s="279"/>
      <c r="Q69" s="192"/>
      <c r="R69" s="194"/>
      <c r="S69" s="382"/>
      <c r="T69" s="383"/>
    </row>
    <row r="70" spans="1:20" s="310" customFormat="1" ht="102" hidden="1" outlineLevel="2">
      <c r="A70" s="2"/>
      <c r="B70" s="4"/>
      <c r="C70" s="337" t="s">
        <v>932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96"/>
    </row>
    <row r="79" spans="1:20" s="309" customFormat="1" ht="31.5" collapsed="1">
      <c r="A79" s="250"/>
      <c r="B79" s="358" t="s">
        <v>375</v>
      </c>
      <c r="C79" s="359" t="s">
        <v>1177</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1178</v>
      </c>
      <c r="D80" s="191"/>
      <c r="E80" s="192"/>
      <c r="F80" s="192"/>
      <c r="G80" s="279"/>
      <c r="H80" s="193"/>
      <c r="I80" s="193"/>
      <c r="J80" s="193"/>
      <c r="K80" s="193"/>
      <c r="L80" s="193"/>
      <c r="M80" s="279"/>
      <c r="N80" s="193"/>
      <c r="O80" s="193"/>
      <c r="P80" s="279"/>
      <c r="Q80" s="192"/>
      <c r="R80" s="194"/>
      <c r="S80" s="382"/>
      <c r="T80" s="383"/>
    </row>
    <row r="81" spans="1:20" s="310" customFormat="1" ht="51" hidden="1" outlineLevel="2">
      <c r="A81" s="2"/>
      <c r="B81" s="2"/>
      <c r="C81" s="337" t="s">
        <v>1179</v>
      </c>
      <c r="D81" s="191"/>
      <c r="E81" s="192"/>
      <c r="F81" s="192"/>
      <c r="G81" s="279"/>
      <c r="H81" s="193"/>
      <c r="I81" s="193"/>
      <c r="J81" s="193"/>
      <c r="K81" s="193"/>
      <c r="L81" s="193"/>
      <c r="M81" s="279"/>
      <c r="N81" s="193"/>
      <c r="O81" s="193"/>
      <c r="P81" s="279"/>
      <c r="Q81" s="192"/>
      <c r="R81" s="194"/>
      <c r="S81" s="382"/>
      <c r="T81" s="383"/>
    </row>
    <row r="82" spans="1:20" s="310" customFormat="1" ht="63.75" hidden="1" outlineLevel="2">
      <c r="A82" s="2"/>
      <c r="B82" s="4"/>
      <c r="C82" s="337" t="s">
        <v>705</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376</v>
      </c>
      <c r="C91" s="359" t="s">
        <v>451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1180</v>
      </c>
      <c r="D92" s="191"/>
      <c r="E92" s="192"/>
      <c r="F92" s="192"/>
      <c r="G92" s="279"/>
      <c r="H92" s="193"/>
      <c r="I92" s="193"/>
      <c r="J92" s="193"/>
      <c r="K92" s="193"/>
      <c r="L92" s="193"/>
      <c r="M92" s="279"/>
      <c r="N92" s="193"/>
      <c r="O92" s="193"/>
      <c r="P92" s="279"/>
      <c r="Q92" s="192"/>
      <c r="R92" s="194"/>
      <c r="S92" s="382"/>
      <c r="T92" s="383"/>
    </row>
    <row r="93" spans="1:20" s="310" customFormat="1" ht="51" hidden="1" outlineLevel="2">
      <c r="A93" s="2"/>
      <c r="B93" s="2"/>
      <c r="C93" s="337" t="s">
        <v>1181</v>
      </c>
      <c r="D93" s="191"/>
      <c r="E93" s="192"/>
      <c r="F93" s="192"/>
      <c r="G93" s="279"/>
      <c r="H93" s="193"/>
      <c r="I93" s="193"/>
      <c r="J93" s="193"/>
      <c r="K93" s="193"/>
      <c r="L93" s="193"/>
      <c r="M93" s="279"/>
      <c r="N93" s="193"/>
      <c r="O93" s="193"/>
      <c r="P93" s="279"/>
      <c r="Q93" s="192"/>
      <c r="R93" s="194"/>
      <c r="S93" s="382"/>
      <c r="T93" s="383"/>
    </row>
    <row r="94" spans="1:20" s="310" customFormat="1" ht="208.5" hidden="1" customHeight="1" outlineLevel="2">
      <c r="A94" s="2"/>
      <c r="B94" s="4"/>
      <c r="C94" s="337" t="s">
        <v>706</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9" customFormat="1" ht="31.5" collapsed="1">
      <c r="A103" s="250"/>
      <c r="B103" s="358" t="s">
        <v>377</v>
      </c>
      <c r="C103" s="359" t="s">
        <v>1182</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38.25" hidden="1" outlineLevel="2">
      <c r="A104" s="2"/>
      <c r="B104" s="2"/>
      <c r="C104" s="337" t="s">
        <v>1183</v>
      </c>
      <c r="D104" s="191"/>
      <c r="E104" s="192"/>
      <c r="F104" s="192"/>
      <c r="G104" s="279"/>
      <c r="H104" s="193"/>
      <c r="I104" s="193"/>
      <c r="J104" s="193"/>
      <c r="K104" s="193"/>
      <c r="L104" s="193"/>
      <c r="M104" s="279"/>
      <c r="N104" s="193"/>
      <c r="O104" s="193"/>
      <c r="P104" s="279"/>
      <c r="Q104" s="192"/>
      <c r="R104" s="194"/>
      <c r="S104" s="382"/>
      <c r="T104" s="383"/>
    </row>
    <row r="105" spans="1:20" s="310" customFormat="1" ht="102" hidden="1" outlineLevel="2">
      <c r="A105" s="2"/>
      <c r="B105" s="2"/>
      <c r="C105" s="337" t="s">
        <v>707</v>
      </c>
      <c r="D105" s="191"/>
      <c r="E105" s="192"/>
      <c r="F105" s="192"/>
      <c r="G105" s="279"/>
      <c r="H105" s="193"/>
      <c r="I105" s="193"/>
      <c r="J105" s="193"/>
      <c r="K105" s="193"/>
      <c r="L105" s="193"/>
      <c r="M105" s="279"/>
      <c r="N105" s="193"/>
      <c r="O105" s="193"/>
      <c r="P105" s="279"/>
      <c r="Q105" s="192"/>
      <c r="R105" s="194"/>
      <c r="S105" s="382"/>
      <c r="T105" s="383"/>
    </row>
    <row r="106" spans="1:20" s="310" customFormat="1" ht="62.25" hidden="1" customHeight="1" outlineLevel="2">
      <c r="A106" s="2"/>
      <c r="B106" s="4"/>
      <c r="C106" s="337" t="s">
        <v>708</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96"/>
    </row>
    <row r="115" spans="1:20" s="305" customFormat="1" ht="27.75">
      <c r="A115" s="239"/>
      <c r="B115" s="332" t="s">
        <v>490</v>
      </c>
      <c r="C115" s="333" t="s">
        <v>491</v>
      </c>
      <c r="D115" s="240"/>
      <c r="E115" s="241"/>
      <c r="F115" s="241"/>
      <c r="G115" s="242"/>
      <c r="H115" s="347">
        <f>SUM(H116,H128,H139,H150,H161,H171,H181,H193,H204,H214)</f>
        <v>0</v>
      </c>
      <c r="I115" s="347">
        <f>SUM(I116,I128,I139,I150,I161,I171,I181,I193,I204,I214)</f>
        <v>0</v>
      </c>
      <c r="J115" s="347">
        <f>SUM(J116,J128,J139,J150,J161,J171,J181,J193,J204,J214)</f>
        <v>0</v>
      </c>
      <c r="K115" s="347">
        <f>SUM(K116,K128,K139,K150,K161,K171,K181,K193,K204,K214)</f>
        <v>0</v>
      </c>
      <c r="L115" s="347">
        <f>SUM(L116,L128,L139,L150,L161,L171,L181,L193,L204,L214)</f>
        <v>0</v>
      </c>
      <c r="M115" s="237"/>
      <c r="N115" s="237"/>
      <c r="O115" s="348">
        <f>SUM(H115:L115)/(COUNT(H115:L115)*10)</f>
        <v>0</v>
      </c>
      <c r="P115" s="242"/>
      <c r="Q115" s="235"/>
      <c r="R115" s="228"/>
      <c r="S115" s="349">
        <f>AVERAGE(S116:S214)</f>
        <v>0</v>
      </c>
      <c r="T115" s="385"/>
    </row>
    <row r="116" spans="1:20" s="306" customFormat="1" ht="31.5" collapsed="1">
      <c r="A116" s="243"/>
      <c r="B116" s="341" t="s">
        <v>489</v>
      </c>
      <c r="C116" s="335" t="s">
        <v>160</v>
      </c>
      <c r="D116" s="251"/>
      <c r="E116" s="255"/>
      <c r="F116" s="255"/>
      <c r="G116" s="256"/>
      <c r="H116" s="350" t="str">
        <f>IF(HasAffirmation(H120:H126,$O120:$O126),1,"")</f>
        <v/>
      </c>
      <c r="I116" s="350" t="str">
        <f>IF(HasAffirmation(I120:I126,$O120:$O126),1,"")</f>
        <v/>
      </c>
      <c r="J116" s="350" t="str">
        <f>IF(HasAffirmation(J120:J126,$O120:$O126),1,"")</f>
        <v/>
      </c>
      <c r="K116" s="350" t="str">
        <f>IF(HasAffirmation(K120:K126,$O120:$O126),1,"")</f>
        <v/>
      </c>
      <c r="L116" s="350" t="str">
        <f>IF(HasAffirmation(L120:L126,$O120:$O126),1,"")</f>
        <v/>
      </c>
      <c r="M116" s="254"/>
      <c r="N116" s="350">
        <f>COUNTA(N120:N126)</f>
        <v>0</v>
      </c>
      <c r="O116" s="350">
        <f>SUM(H116:L116)</f>
        <v>0</v>
      </c>
      <c r="P116" s="244"/>
      <c r="Q116" s="443" t="str">
        <f>IF(COUNTA(Q119:Q127)=0,"",COUNTA(Q119:Q127))</f>
        <v/>
      </c>
      <c r="R116" s="229"/>
      <c r="S116" s="351">
        <f>IF(R116=Instructions!$B$25,Instructions!$C$25,IF(R116=Instructions!$B$26,Instructions!$C$26,IF(R116=Instructions!$B$27,Instructions!$C$27,0)))</f>
        <v>0</v>
      </c>
      <c r="T116" s="406"/>
    </row>
    <row r="117" spans="1:20" s="305" customFormat="1" ht="51" hidden="1" outlineLevel="2">
      <c r="A117" s="178"/>
      <c r="B117" s="4"/>
      <c r="C117" s="337" t="s">
        <v>1398</v>
      </c>
      <c r="D117" s="168"/>
      <c r="E117" s="169"/>
      <c r="F117" s="169"/>
      <c r="G117" s="257"/>
      <c r="H117" s="170"/>
      <c r="I117" s="170"/>
      <c r="J117" s="170"/>
      <c r="K117" s="170"/>
      <c r="L117" s="170"/>
      <c r="M117" s="245"/>
      <c r="N117" s="170"/>
      <c r="O117" s="170"/>
      <c r="P117" s="245"/>
      <c r="Q117" s="456"/>
      <c r="R117" s="171"/>
      <c r="S117" s="374"/>
      <c r="T117" s="385"/>
    </row>
    <row r="118" spans="1:20" s="305" customFormat="1" ht="153" hidden="1" outlineLevel="2">
      <c r="A118" s="178"/>
      <c r="B118" s="4"/>
      <c r="C118" s="337" t="s">
        <v>581</v>
      </c>
      <c r="D118" s="168"/>
      <c r="E118" s="169"/>
      <c r="F118" s="169"/>
      <c r="G118" s="257"/>
      <c r="H118" s="170"/>
      <c r="I118" s="170"/>
      <c r="J118" s="170"/>
      <c r="K118" s="170"/>
      <c r="L118" s="170"/>
      <c r="M118" s="245"/>
      <c r="N118" s="170"/>
      <c r="O118" s="170"/>
      <c r="P118" s="245"/>
      <c r="Q118" s="169"/>
      <c r="R118" s="171"/>
      <c r="S118" s="374"/>
      <c r="T118" s="385"/>
    </row>
    <row r="119" spans="1:20" s="305" customFormat="1" ht="204" hidden="1" customHeight="1" outlineLevel="2">
      <c r="A119" s="178"/>
      <c r="B119" s="4"/>
      <c r="C119" s="337" t="s">
        <v>709</v>
      </c>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1</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2</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3</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4</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5</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6</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7</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t="60" hidden="1" customHeight="1" outlineLevel="1">
      <c r="A127" s="174"/>
      <c r="B127" s="339" t="s">
        <v>353</v>
      </c>
      <c r="C127" s="175"/>
      <c r="D127" s="176"/>
      <c r="E127" s="169"/>
      <c r="F127" s="169"/>
      <c r="G127" s="265"/>
      <c r="H127" s="230"/>
      <c r="I127" s="230"/>
      <c r="J127" s="230"/>
      <c r="K127" s="230"/>
      <c r="L127" s="230"/>
      <c r="M127" s="238"/>
      <c r="N127" s="177"/>
      <c r="O127" s="177"/>
      <c r="P127" s="238"/>
      <c r="Q127" s="444"/>
      <c r="R127" s="171"/>
      <c r="S127" s="374"/>
      <c r="T127" s="385"/>
    </row>
    <row r="128" spans="1:20" s="306" customFormat="1" ht="15.75" collapsed="1">
      <c r="A128" s="243"/>
      <c r="B128" s="341" t="s">
        <v>380</v>
      </c>
      <c r="C128" s="335" t="s">
        <v>161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06"/>
    </row>
    <row r="129" spans="1:20" s="305" customFormat="1" ht="51" hidden="1" outlineLevel="2">
      <c r="A129" s="178"/>
      <c r="B129" s="4"/>
      <c r="C129" s="363" t="s">
        <v>1420</v>
      </c>
      <c r="D129" s="168"/>
      <c r="E129" s="169"/>
      <c r="F129" s="169"/>
      <c r="G129" s="257"/>
      <c r="H129" s="170"/>
      <c r="I129" s="170"/>
      <c r="J129" s="170"/>
      <c r="K129" s="170"/>
      <c r="L129" s="170"/>
      <c r="M129" s="245"/>
      <c r="N129" s="170"/>
      <c r="O129" s="170"/>
      <c r="P129" s="245"/>
      <c r="Q129" s="169"/>
      <c r="R129" s="171"/>
      <c r="S129" s="374"/>
    </row>
    <row r="130" spans="1:20" s="305" customFormat="1" ht="265.5" hidden="1" customHeight="1" outlineLevel="2">
      <c r="A130" s="178"/>
      <c r="B130" s="4"/>
      <c r="C130" s="337" t="s">
        <v>710</v>
      </c>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85"/>
    </row>
    <row r="139" spans="1:20" s="306" customFormat="1" ht="31.5" collapsed="1">
      <c r="A139" s="243"/>
      <c r="B139" s="341" t="s">
        <v>382</v>
      </c>
      <c r="C139" s="335" t="s">
        <v>162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06"/>
    </row>
    <row r="140" spans="1:20" s="305" customFormat="1" ht="76.5" hidden="1" outlineLevel="2">
      <c r="A140" s="178"/>
      <c r="B140" s="4"/>
      <c r="C140" s="363" t="s">
        <v>1446</v>
      </c>
      <c r="D140" s="168"/>
      <c r="E140" s="169"/>
      <c r="F140" s="169"/>
      <c r="G140" s="257"/>
      <c r="H140" s="170"/>
      <c r="I140" s="170"/>
      <c r="J140" s="170"/>
      <c r="K140" s="170"/>
      <c r="L140" s="170"/>
      <c r="M140" s="245"/>
      <c r="N140" s="170"/>
      <c r="O140" s="170"/>
      <c r="P140" s="245"/>
      <c r="Q140" s="456"/>
      <c r="R140" s="171"/>
      <c r="S140" s="374"/>
      <c r="T140" s="385"/>
    </row>
    <row r="141" spans="1:20" s="305" customFormat="1" ht="167.25" hidden="1" customHeight="1" outlineLevel="2">
      <c r="A141" s="178"/>
      <c r="B141" s="4"/>
      <c r="C141" s="337" t="s">
        <v>576</v>
      </c>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85"/>
    </row>
    <row r="150" spans="1:20" s="306" customFormat="1" ht="31.5" collapsed="1">
      <c r="A150" s="243"/>
      <c r="B150" s="341" t="s">
        <v>384</v>
      </c>
      <c r="C150" s="335" t="s">
        <v>163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406"/>
    </row>
    <row r="151" spans="1:20" s="305" customFormat="1" ht="51" hidden="1" outlineLevel="2">
      <c r="A151" s="178"/>
      <c r="B151" s="4"/>
      <c r="C151" s="337" t="s">
        <v>582</v>
      </c>
      <c r="D151" s="168"/>
      <c r="E151" s="169"/>
      <c r="F151" s="169"/>
      <c r="G151" s="257"/>
      <c r="H151" s="170"/>
      <c r="I151" s="170"/>
      <c r="J151" s="170"/>
      <c r="K151" s="170"/>
      <c r="L151" s="170"/>
      <c r="M151" s="245"/>
      <c r="N151" s="170"/>
      <c r="O151" s="170"/>
      <c r="P151" s="245"/>
      <c r="Q151" s="169"/>
      <c r="R151" s="171"/>
      <c r="S151" s="374"/>
      <c r="T151" s="385"/>
    </row>
    <row r="152" spans="1:20" s="305" customFormat="1" ht="150" hidden="1" customHeight="1" outlineLevel="2">
      <c r="A152" s="178"/>
      <c r="B152" s="4"/>
      <c r="C152" s="337" t="s">
        <v>711</v>
      </c>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85"/>
    </row>
    <row r="161" spans="1:20" s="306" customFormat="1" ht="31.5" collapsed="1">
      <c r="A161" s="243"/>
      <c r="B161" s="341" t="s">
        <v>386</v>
      </c>
      <c r="C161" s="335" t="s">
        <v>164</v>
      </c>
      <c r="D161" s="251"/>
      <c r="E161" s="255"/>
      <c r="F161" s="255"/>
      <c r="G161" s="256"/>
      <c r="H161" s="350" t="str">
        <f>IF(HasAffirmation(H163:H169,$O163:$O169),1,"")</f>
        <v/>
      </c>
      <c r="I161" s="350" t="str">
        <f>IF(HasAffirmation(I163:I169,$O163:$O169),1,"")</f>
        <v/>
      </c>
      <c r="J161" s="350" t="str">
        <f>IF(HasAffirmation(J163:J169,$O163:$O169),1,"")</f>
        <v/>
      </c>
      <c r="K161" s="350" t="str">
        <f>IF(HasAffirmation(K163:K169,$O163:$O169),1,"")</f>
        <v/>
      </c>
      <c r="L161" s="350" t="str">
        <f>IF(HasAffirmation(L163:L169,$O163:$O169),1,"")</f>
        <v/>
      </c>
      <c r="M161" s="254"/>
      <c r="N161" s="350">
        <f>COUNTA(N163:N169)</f>
        <v>0</v>
      </c>
      <c r="O161" s="350">
        <f>SUM(H161:L161)</f>
        <v>0</v>
      </c>
      <c r="P161" s="244"/>
      <c r="Q161" s="443" t="str">
        <f>IF(COUNTA(Q162:Q170)=0,"",COUNTA(Q162:Q170))</f>
        <v/>
      </c>
      <c r="R161" s="229"/>
      <c r="S161" s="351">
        <f>IF(R161=Instructions!$B$25,Instructions!$C$25,IF(R161=Instructions!$B$26,Instructions!$C$26,IF(R161=Instructions!$B$27,Instructions!$C$27,0)))</f>
        <v>0</v>
      </c>
      <c r="T161" s="406"/>
    </row>
    <row r="162" spans="1:20" s="305" customFormat="1" ht="288.75" hidden="1" customHeight="1" outlineLevel="2">
      <c r="A162" s="178"/>
      <c r="B162" s="4"/>
      <c r="C162" s="337" t="s">
        <v>712</v>
      </c>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85"/>
    </row>
    <row r="171" spans="1:20" s="306" customFormat="1" ht="15.75" collapsed="1">
      <c r="A171" s="243"/>
      <c r="B171" s="341" t="s">
        <v>388</v>
      </c>
      <c r="C171" s="335" t="s">
        <v>993</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06"/>
    </row>
    <row r="172" spans="1:20" s="305" customFormat="1" ht="254.25" hidden="1" customHeight="1" outlineLevel="2">
      <c r="A172" s="178"/>
      <c r="B172" s="4"/>
      <c r="C172" s="337" t="s">
        <v>713</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389</v>
      </c>
      <c r="C181" s="335" t="s">
        <v>165</v>
      </c>
      <c r="D181" s="251"/>
      <c r="E181" s="255"/>
      <c r="F181" s="255"/>
      <c r="G181" s="256"/>
      <c r="H181" s="350" t="str">
        <f>IF(HasAffirmation(H185:H191,$O185:$O191),1,"")</f>
        <v/>
      </c>
      <c r="I181" s="350" t="str">
        <f>IF(HasAffirmation(I185:I191,$O185:$O191),1,"")</f>
        <v/>
      </c>
      <c r="J181" s="350" t="str">
        <f>IF(HasAffirmation(J185:J191,$O185:$O191),1,"")</f>
        <v/>
      </c>
      <c r="K181" s="350" t="str">
        <f>IF(HasAffirmation(K185:K191,$O185:$O191),1,"")</f>
        <v/>
      </c>
      <c r="L181" s="350" t="str">
        <f>IF(HasAffirmation(L185:L191,$O185:$O191),1,"")</f>
        <v/>
      </c>
      <c r="M181" s="254"/>
      <c r="N181" s="350">
        <f>COUNTA(N185:N191)</f>
        <v>0</v>
      </c>
      <c r="O181" s="350">
        <f>SUM(H181:L181)</f>
        <v>0</v>
      </c>
      <c r="P181" s="244"/>
      <c r="Q181" s="443" t="str">
        <f>IF(COUNTA(Q184:Q192)=0,"",COUNTA(Q184:Q192))</f>
        <v/>
      </c>
      <c r="R181" s="229"/>
      <c r="S181" s="351">
        <f>IF(R181=Instructions!$B$25,Instructions!$C$25,IF(R181=Instructions!$B$26,Instructions!$C$26,IF(R181=Instructions!$B$27,Instructions!$C$27,0)))</f>
        <v>0</v>
      </c>
      <c r="T181" s="406"/>
    </row>
    <row r="182" spans="1:20" s="305" customFormat="1" ht="51" hidden="1" outlineLevel="2">
      <c r="A182" s="178"/>
      <c r="B182" s="4"/>
      <c r="C182" s="337" t="s">
        <v>643</v>
      </c>
      <c r="D182" s="168"/>
      <c r="E182" s="169"/>
      <c r="F182" s="169"/>
      <c r="G182" s="257"/>
      <c r="H182" s="170"/>
      <c r="I182" s="170"/>
      <c r="J182" s="170"/>
      <c r="K182" s="170"/>
      <c r="L182" s="170"/>
      <c r="M182" s="245"/>
      <c r="N182" s="170"/>
      <c r="O182" s="170"/>
      <c r="P182" s="245"/>
      <c r="Q182" s="169"/>
      <c r="R182" s="171"/>
      <c r="S182" s="374"/>
      <c r="T182" s="385"/>
    </row>
    <row r="183" spans="1:20" s="305" customFormat="1" ht="51" hidden="1" outlineLevel="2">
      <c r="A183" s="178"/>
      <c r="B183" s="4"/>
      <c r="C183" s="337" t="s">
        <v>1445</v>
      </c>
      <c r="D183" s="168"/>
      <c r="E183" s="169"/>
      <c r="F183" s="169"/>
      <c r="G183" s="257"/>
      <c r="H183" s="170"/>
      <c r="I183" s="170"/>
      <c r="J183" s="170"/>
      <c r="K183" s="170"/>
      <c r="L183" s="170"/>
      <c r="M183" s="245"/>
      <c r="N183" s="170"/>
      <c r="O183" s="170"/>
      <c r="P183" s="245"/>
      <c r="Q183" s="169"/>
      <c r="R183" s="171"/>
      <c r="S183" s="374"/>
      <c r="T183" s="385"/>
    </row>
    <row r="184" spans="1:20" s="305" customFormat="1" ht="313.5" hidden="1" customHeight="1" outlineLevel="2">
      <c r="A184" s="178"/>
      <c r="B184" s="4"/>
      <c r="C184" s="337" t="s">
        <v>714</v>
      </c>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1</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2</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3</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4</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5</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6</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7</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t="60" hidden="1" customHeight="1" outlineLevel="1">
      <c r="A192" s="174"/>
      <c r="B192" s="339" t="s">
        <v>353</v>
      </c>
      <c r="C192" s="175"/>
      <c r="D192" s="176"/>
      <c r="E192" s="169"/>
      <c r="F192" s="169"/>
      <c r="G192" s="265"/>
      <c r="H192" s="230"/>
      <c r="I192" s="230"/>
      <c r="J192" s="230"/>
      <c r="K192" s="230"/>
      <c r="L192" s="230"/>
      <c r="M192" s="238"/>
      <c r="N192" s="177"/>
      <c r="O192" s="177"/>
      <c r="P192" s="238"/>
      <c r="Q192" s="444"/>
      <c r="R192" s="171"/>
      <c r="S192" s="374"/>
      <c r="T192" s="385"/>
    </row>
    <row r="193" spans="1:20" s="306" customFormat="1" ht="31.5" collapsed="1">
      <c r="A193" s="243"/>
      <c r="B193" s="341" t="s">
        <v>391</v>
      </c>
      <c r="C193" s="335" t="s">
        <v>263</v>
      </c>
      <c r="D193" s="251"/>
      <c r="E193" s="255"/>
      <c r="F193" s="255"/>
      <c r="G193" s="256"/>
      <c r="H193" s="350" t="str">
        <f>IF(HasAffirmation(H196:H202,$O196:$O202),1,"")</f>
        <v/>
      </c>
      <c r="I193" s="350" t="str">
        <f>IF(HasAffirmation(I196:I202,$O196:$O202),1,"")</f>
        <v/>
      </c>
      <c r="J193" s="350" t="str">
        <f>IF(HasAffirmation(J196:J202,$O196:$O202),1,"")</f>
        <v/>
      </c>
      <c r="K193" s="350" t="str">
        <f>IF(HasAffirmation(K196:K202,$O196:$O202),1,"")</f>
        <v/>
      </c>
      <c r="L193" s="350" t="str">
        <f>IF(HasAffirmation(L196:L202,$O196:$O202),1,"")</f>
        <v/>
      </c>
      <c r="M193" s="254"/>
      <c r="N193" s="350">
        <f>COUNTA(N196:N202)</f>
        <v>0</v>
      </c>
      <c r="O193" s="350">
        <f>SUM(H193:L193)</f>
        <v>0</v>
      </c>
      <c r="P193" s="244"/>
      <c r="Q193" s="443" t="str">
        <f>IF(COUNTA(Q195:Q203)=0,"",COUNTA(Q195:Q203))</f>
        <v/>
      </c>
      <c r="R193" s="229"/>
      <c r="S193" s="351">
        <f>IF(R193=Instructions!$B$25,Instructions!$C$25,IF(R193=Instructions!$B$26,Instructions!$C$26,IF(R193=Instructions!$B$27,Instructions!$C$27,0)))</f>
        <v>0</v>
      </c>
      <c r="T193" s="406"/>
    </row>
    <row r="194" spans="1:20" s="305" customFormat="1" ht="127.5" hidden="1" outlineLevel="2">
      <c r="A194" s="178"/>
      <c r="B194" s="4"/>
      <c r="C194" s="337" t="s">
        <v>1447</v>
      </c>
      <c r="D194" s="168"/>
      <c r="E194" s="169"/>
      <c r="F194" s="169"/>
      <c r="G194" s="257"/>
      <c r="H194" s="170"/>
      <c r="I194" s="170"/>
      <c r="J194" s="170"/>
      <c r="K194" s="170"/>
      <c r="L194" s="170"/>
      <c r="M194" s="245"/>
      <c r="N194" s="170"/>
      <c r="O194" s="170"/>
      <c r="P194" s="245"/>
      <c r="Q194" s="169"/>
      <c r="R194" s="171"/>
      <c r="S194" s="374"/>
      <c r="T194" s="385"/>
    </row>
    <row r="195" spans="1:20" s="305" customFormat="1" ht="191.25" hidden="1" outlineLevel="2">
      <c r="A195" s="178"/>
      <c r="B195" s="4"/>
      <c r="C195" s="337" t="s">
        <v>715</v>
      </c>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85"/>
    </row>
    <row r="202" spans="1:20"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85"/>
    </row>
    <row r="204" spans="1:20" s="306" customFormat="1" ht="31.5" collapsed="1">
      <c r="A204" s="243"/>
      <c r="B204" s="341" t="s">
        <v>392</v>
      </c>
      <c r="C204" s="335" t="s">
        <v>994</v>
      </c>
      <c r="D204" s="251"/>
      <c r="E204" s="255"/>
      <c r="F204" s="255"/>
      <c r="G204" s="256"/>
      <c r="H204" s="350" t="str">
        <f>IF(HasAffirmation(H206:H212,$O206:$O212),1,"")</f>
        <v/>
      </c>
      <c r="I204" s="350" t="str">
        <f>IF(HasAffirmation(I206:I212,$O206:$O212),1,"")</f>
        <v/>
      </c>
      <c r="J204" s="350" t="str">
        <f>IF(HasAffirmation(J206:J212,$O206:$O212),1,"")</f>
        <v/>
      </c>
      <c r="K204" s="350" t="str">
        <f>IF(HasAffirmation(K206:K212,$O206:$O212),1,"")</f>
        <v/>
      </c>
      <c r="L204" s="350" t="str">
        <f>IF(HasAffirmation(L206:L212,$O206:$O212),1,"")</f>
        <v/>
      </c>
      <c r="M204" s="254"/>
      <c r="N204" s="350">
        <f>COUNTA(N206:N212)</f>
        <v>0</v>
      </c>
      <c r="O204" s="350">
        <f>SUM(H204:L204)</f>
        <v>0</v>
      </c>
      <c r="P204" s="244"/>
      <c r="Q204" s="443" t="str">
        <f>IF(COUNTA(Q205:Q213)=0,"",COUNTA(Q205:Q213))</f>
        <v/>
      </c>
      <c r="R204" s="229"/>
      <c r="S204" s="351">
        <f>IF(R204=Instructions!$B$25,Instructions!$C$25,IF(R204=Instructions!$B$26,Instructions!$C$26,IF(R204=Instructions!$B$27,Instructions!$C$27,0)))</f>
        <v>0</v>
      </c>
      <c r="T204" s="406"/>
    </row>
    <row r="205" spans="1:20" s="305" customFormat="1" ht="318.75" hidden="1" customHeight="1" outlineLevel="2">
      <c r="A205" s="178"/>
      <c r="B205" s="4"/>
      <c r="C205" s="337" t="s">
        <v>716</v>
      </c>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1</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2</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3</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4</v>
      </c>
      <c r="C209" s="175"/>
      <c r="D209" s="168"/>
      <c r="E209" s="169"/>
      <c r="F209" s="172"/>
      <c r="G209" s="257"/>
      <c r="H209" s="170"/>
      <c r="I209" s="170"/>
      <c r="J209" s="170"/>
      <c r="K209" s="170"/>
      <c r="L209" s="170"/>
      <c r="M209" s="245"/>
      <c r="N209" s="170"/>
      <c r="O209" s="170"/>
      <c r="P209" s="245"/>
      <c r="Q209" s="169"/>
      <c r="R209" s="171"/>
      <c r="S209" s="374"/>
      <c r="T209" s="385"/>
    </row>
    <row r="210" spans="1:20" s="305" customFormat="1" hidden="1" outlineLevel="1">
      <c r="A210" s="174"/>
      <c r="B210" s="336">
        <v>5</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6</v>
      </c>
      <c r="C211" s="175"/>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7</v>
      </c>
      <c r="C212" s="175"/>
      <c r="D212" s="168"/>
      <c r="E212" s="169"/>
      <c r="F212" s="169"/>
      <c r="G212" s="257"/>
      <c r="H212" s="170"/>
      <c r="I212" s="170"/>
      <c r="J212" s="170"/>
      <c r="K212" s="170"/>
      <c r="L212" s="170"/>
      <c r="M212" s="245"/>
      <c r="N212" s="170"/>
      <c r="O212" s="170"/>
      <c r="P212" s="245"/>
      <c r="Q212" s="169"/>
      <c r="R212" s="171"/>
      <c r="S212" s="374"/>
      <c r="T212" s="385"/>
    </row>
    <row r="213" spans="1:20" s="305" customFormat="1" ht="60" hidden="1" customHeight="1" outlineLevel="1">
      <c r="A213" s="174"/>
      <c r="B213" s="339" t="s">
        <v>353</v>
      </c>
      <c r="C213" s="175"/>
      <c r="D213" s="176"/>
      <c r="E213" s="169"/>
      <c r="F213" s="169"/>
      <c r="G213" s="265"/>
      <c r="H213" s="230"/>
      <c r="I213" s="230"/>
      <c r="J213" s="230"/>
      <c r="K213" s="230"/>
      <c r="L213" s="230"/>
      <c r="M213" s="238"/>
      <c r="N213" s="177"/>
      <c r="O213" s="177"/>
      <c r="P213" s="238"/>
      <c r="Q213" s="444"/>
      <c r="R213" s="171"/>
      <c r="S213" s="374"/>
      <c r="T213" s="385"/>
    </row>
    <row r="214" spans="1:20" s="306" customFormat="1" ht="31.5" collapsed="1">
      <c r="A214" s="243"/>
      <c r="B214" s="341" t="s">
        <v>393</v>
      </c>
      <c r="C214" s="335" t="s">
        <v>166</v>
      </c>
      <c r="D214" s="251"/>
      <c r="E214" s="255"/>
      <c r="F214" s="255"/>
      <c r="G214" s="256"/>
      <c r="H214" s="350" t="str">
        <f>IF(HasAffirmation(H216:H222,$O216:$O222),1,"")</f>
        <v/>
      </c>
      <c r="I214" s="350" t="str">
        <f>IF(HasAffirmation(I216:I222,$O216:$O222),1,"")</f>
        <v/>
      </c>
      <c r="J214" s="350" t="str">
        <f>IF(HasAffirmation(J216:J222,$O216:$O222),1,"")</f>
        <v/>
      </c>
      <c r="K214" s="350" t="str">
        <f>IF(HasAffirmation(K216:K222,$O216:$O222),1,"")</f>
        <v/>
      </c>
      <c r="L214" s="350" t="str">
        <f>IF(HasAffirmation(L216:L222,$O216:$O222),1,"")</f>
        <v/>
      </c>
      <c r="M214" s="254"/>
      <c r="N214" s="350">
        <f>COUNTA(N216:N222)</f>
        <v>0</v>
      </c>
      <c r="O214" s="350">
        <f>SUM(H214:L214)</f>
        <v>0</v>
      </c>
      <c r="P214" s="244"/>
      <c r="Q214" s="443" t="str">
        <f>IF(COUNTA(Q215:Q223)=0,"",COUNTA(Q215:Q223))</f>
        <v/>
      </c>
      <c r="R214" s="229"/>
      <c r="S214" s="351">
        <f>IF(R214=Instructions!$B$25,Instructions!$C$25,IF(R214=Instructions!$B$26,Instructions!$C$26,IF(R214=Instructions!$B$27,Instructions!$C$27,0)))</f>
        <v>0</v>
      </c>
      <c r="T214" s="406"/>
    </row>
    <row r="215" spans="1:20" s="305" customFormat="1" ht="135" hidden="1" customHeight="1" outlineLevel="2">
      <c r="A215" s="178"/>
      <c r="B215" s="4"/>
      <c r="C215" s="337" t="s">
        <v>614</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5" customFormat="1" ht="27.75">
      <c r="A224" s="239"/>
      <c r="B224" s="332" t="s">
        <v>399</v>
      </c>
      <c r="C224" s="333" t="s">
        <v>398</v>
      </c>
      <c r="D224" s="240"/>
      <c r="E224" s="241"/>
      <c r="F224" s="241"/>
      <c r="G224" s="242"/>
      <c r="H224" s="347">
        <f>SUM(H225,H236)</f>
        <v>0</v>
      </c>
      <c r="I224" s="347">
        <f>SUM(I225,I236)</f>
        <v>0</v>
      </c>
      <c r="J224" s="347">
        <f>SUM(J225,J236)</f>
        <v>0</v>
      </c>
      <c r="K224" s="347">
        <f>SUM(K225,K236)</f>
        <v>0</v>
      </c>
      <c r="L224" s="347">
        <f>SUM(L225,L236)</f>
        <v>0</v>
      </c>
      <c r="M224" s="237"/>
      <c r="N224" s="237"/>
      <c r="O224" s="348">
        <f>SUM(H224:L224)/(COUNT(H224:L224)*2)</f>
        <v>0</v>
      </c>
      <c r="P224" s="242"/>
      <c r="Q224" s="235"/>
      <c r="R224" s="228"/>
      <c r="S224" s="349">
        <f>AVERAGE(S225:S246)</f>
        <v>0</v>
      </c>
      <c r="T224" s="385"/>
    </row>
    <row r="225" spans="1:20" s="306" customFormat="1" ht="15.75" collapsed="1">
      <c r="A225" s="243"/>
      <c r="B225" s="341" t="s">
        <v>395</v>
      </c>
      <c r="C225" s="335" t="s">
        <v>167</v>
      </c>
      <c r="D225" s="251"/>
      <c r="E225" s="255"/>
      <c r="F225" s="255"/>
      <c r="G225" s="256"/>
      <c r="H225" s="350" t="str">
        <f>IF(HasAffirmation(H228:H234,$O228:$O234),1,"")</f>
        <v/>
      </c>
      <c r="I225" s="350" t="str">
        <f>IF(HasAffirmation(I228:I234,$O228:$O234),1,"")</f>
        <v/>
      </c>
      <c r="J225" s="350" t="str">
        <f>IF(HasAffirmation(J228:J234,$O228:$O234),1,"")</f>
        <v/>
      </c>
      <c r="K225" s="350" t="str">
        <f>IF(HasAffirmation(K228:K234,$O228:$O234),1,"")</f>
        <v/>
      </c>
      <c r="L225" s="350" t="str">
        <f>IF(HasAffirmation(L228:L234,$O228:$O234),1,"")</f>
        <v/>
      </c>
      <c r="M225" s="254"/>
      <c r="N225" s="350">
        <f>COUNTA(N228:N234)</f>
        <v>0</v>
      </c>
      <c r="O225" s="350">
        <f>SUM(H225:L225)</f>
        <v>0</v>
      </c>
      <c r="P225" s="244"/>
      <c r="Q225" s="443" t="str">
        <f>IF(COUNTA(Q227:Q235)=0,"",COUNTA(Q227:Q235))</f>
        <v/>
      </c>
      <c r="R225" s="229"/>
      <c r="S225" s="351">
        <f>IF(R225=Instructions!$B$25,Instructions!$C$25,IF(R225=Instructions!$B$26,Instructions!$C$26,IF(R225=Instructions!$B$27,Instructions!$C$27,0)))</f>
        <v>0</v>
      </c>
      <c r="T225" s="406"/>
    </row>
    <row r="226" spans="1:20" s="305" customFormat="1" ht="102" hidden="1" outlineLevel="2">
      <c r="A226" s="178"/>
      <c r="B226" s="4"/>
      <c r="C226" s="337" t="s">
        <v>583</v>
      </c>
      <c r="D226" s="168"/>
      <c r="E226" s="169"/>
      <c r="F226" s="169"/>
      <c r="G226" s="257"/>
      <c r="H226" s="170"/>
      <c r="I226" s="170"/>
      <c r="J226" s="170"/>
      <c r="K226" s="170"/>
      <c r="L226" s="170"/>
      <c r="M226" s="245"/>
      <c r="N226" s="170"/>
      <c r="O226" s="170"/>
      <c r="P226" s="245"/>
      <c r="Q226" s="169"/>
      <c r="R226" s="171"/>
      <c r="S226" s="374"/>
      <c r="T226" s="385"/>
    </row>
    <row r="227" spans="1:20" s="305" customFormat="1" ht="206.25" hidden="1" customHeight="1" outlineLevel="2">
      <c r="A227" s="178"/>
      <c r="B227" s="4"/>
      <c r="C227" s="337" t="s">
        <v>640</v>
      </c>
      <c r="D227" s="168"/>
      <c r="E227" s="169"/>
      <c r="F227" s="169"/>
      <c r="G227" s="257"/>
      <c r="H227" s="170"/>
      <c r="I227" s="170"/>
      <c r="J227" s="170"/>
      <c r="K227" s="170"/>
      <c r="L227" s="170"/>
      <c r="M227" s="245"/>
      <c r="N227" s="170"/>
      <c r="O227" s="170"/>
      <c r="P227" s="245"/>
      <c r="Q227" s="169"/>
      <c r="R227" s="171"/>
      <c r="S227" s="374"/>
      <c r="T227" s="385"/>
    </row>
    <row r="228" spans="1:20" s="305" customFormat="1" hidden="1" outlineLevel="1">
      <c r="A228" s="174"/>
      <c r="B228" s="336">
        <v>1</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2</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3</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4</v>
      </c>
      <c r="C231" s="175"/>
      <c r="D231" s="168"/>
      <c r="E231" s="169"/>
      <c r="F231" s="172"/>
      <c r="G231" s="257"/>
      <c r="H231" s="170"/>
      <c r="I231" s="170"/>
      <c r="J231" s="170"/>
      <c r="K231" s="170"/>
      <c r="L231" s="170"/>
      <c r="M231" s="245"/>
      <c r="N231" s="170"/>
      <c r="O231" s="170"/>
      <c r="P231" s="245"/>
      <c r="Q231" s="169"/>
      <c r="R231" s="171"/>
      <c r="S231" s="374"/>
      <c r="T231" s="385"/>
    </row>
    <row r="232" spans="1:20" s="305" customFormat="1" hidden="1" outlineLevel="1">
      <c r="A232" s="174"/>
      <c r="B232" s="336">
        <v>5</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6</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idden="1" outlineLevel="1">
      <c r="A234" s="174"/>
      <c r="B234" s="336">
        <v>7</v>
      </c>
      <c r="C234" s="175"/>
      <c r="D234" s="168"/>
      <c r="E234" s="169"/>
      <c r="F234" s="169"/>
      <c r="G234" s="257"/>
      <c r="H234" s="170"/>
      <c r="I234" s="170"/>
      <c r="J234" s="170"/>
      <c r="K234" s="170"/>
      <c r="L234" s="170"/>
      <c r="M234" s="245"/>
      <c r="N234" s="170"/>
      <c r="O234" s="170"/>
      <c r="P234" s="245"/>
      <c r="Q234" s="169"/>
      <c r="R234" s="171"/>
      <c r="S234" s="374"/>
      <c r="T234" s="385"/>
    </row>
    <row r="235" spans="1:20" s="305" customFormat="1"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c r="T235" s="385"/>
    </row>
    <row r="236" spans="1:20" s="306" customFormat="1" ht="47.25" collapsed="1">
      <c r="A236" s="243"/>
      <c r="B236" s="341" t="s">
        <v>397</v>
      </c>
      <c r="C236" s="335" t="s">
        <v>995</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406"/>
    </row>
    <row r="237" spans="1:20" s="305" customFormat="1" ht="63.75" hidden="1" outlineLevel="2">
      <c r="A237" s="178"/>
      <c r="B237" s="375"/>
      <c r="C237" s="352" t="s">
        <v>644</v>
      </c>
      <c r="D237" s="168"/>
      <c r="E237" s="169"/>
      <c r="F237" s="169"/>
      <c r="G237" s="257"/>
      <c r="H237" s="170"/>
      <c r="I237" s="170"/>
      <c r="J237" s="170"/>
      <c r="K237" s="170"/>
      <c r="L237" s="170"/>
      <c r="M237" s="245"/>
      <c r="N237" s="170"/>
      <c r="O237" s="170"/>
      <c r="P237" s="245"/>
      <c r="Q237" s="169"/>
      <c r="R237" s="171"/>
      <c r="S237" s="374"/>
      <c r="T237" s="385"/>
    </row>
    <row r="238" spans="1:20" s="305" customFormat="1" ht="196.5" hidden="1" customHeight="1" outlineLevel="2">
      <c r="A238" s="178"/>
      <c r="B238" s="4"/>
      <c r="C238" s="337" t="s">
        <v>717</v>
      </c>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85"/>
    </row>
    <row r="241" spans="1:20"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85"/>
    </row>
    <row r="243" spans="1:20"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85"/>
    </row>
    <row r="246" spans="1:20"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85"/>
    </row>
    <row r="247" spans="1:20">
      <c r="Q247"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9340" priority="2902" stopIfTrue="1" operator="equal">
      <formula>"NR"</formula>
    </cfRule>
    <cfRule type="cellIs" dxfId="9339" priority="2903" stopIfTrue="1" operator="equal">
      <formula>"U"</formula>
    </cfRule>
    <cfRule type="cellIs" dxfId="9338" priority="2904" stopIfTrue="1" operator="equal">
      <formula>"S"</formula>
    </cfRule>
  </conditionalFormatting>
  <conditionalFormatting sqref="R4">
    <cfRule type="cellIs" dxfId="9337" priority="769" stopIfTrue="1" operator="equal">
      <formula>"NR"</formula>
    </cfRule>
    <cfRule type="cellIs" dxfId="9336" priority="770" stopIfTrue="1" operator="equal">
      <formula>"U"</formula>
    </cfRule>
    <cfRule type="cellIs" dxfId="9335" priority="771" stopIfTrue="1" operator="equal">
      <formula>"S"</formula>
    </cfRule>
  </conditionalFormatting>
  <conditionalFormatting sqref="R41">
    <cfRule type="cellIs" dxfId="9334" priority="766" stopIfTrue="1" operator="equal">
      <formula>"NR"</formula>
    </cfRule>
    <cfRule type="cellIs" dxfId="9333" priority="767" stopIfTrue="1" operator="equal">
      <formula>"U"</formula>
    </cfRule>
    <cfRule type="cellIs" dxfId="9332" priority="768" stopIfTrue="1" operator="equal">
      <formula>"S"</formula>
    </cfRule>
  </conditionalFormatting>
  <conditionalFormatting sqref="R66">
    <cfRule type="cellIs" dxfId="9331" priority="763" stopIfTrue="1" operator="equal">
      <formula>"NR"</formula>
    </cfRule>
    <cfRule type="cellIs" dxfId="9330" priority="764" stopIfTrue="1" operator="equal">
      <formula>"U"</formula>
    </cfRule>
    <cfRule type="cellIs" dxfId="9329" priority="765" stopIfTrue="1" operator="equal">
      <formula>"S"</formula>
    </cfRule>
  </conditionalFormatting>
  <conditionalFormatting sqref="R115">
    <cfRule type="cellIs" dxfId="9328" priority="760" stopIfTrue="1" operator="equal">
      <formula>"NR"</formula>
    </cfRule>
    <cfRule type="cellIs" dxfId="9327" priority="761" stopIfTrue="1" operator="equal">
      <formula>"U"</formula>
    </cfRule>
    <cfRule type="cellIs" dxfId="9326" priority="762" stopIfTrue="1" operator="equal">
      <formula>"S"</formula>
    </cfRule>
  </conditionalFormatting>
  <conditionalFormatting sqref="R224">
    <cfRule type="cellIs" dxfId="9325" priority="757" stopIfTrue="1" operator="equal">
      <formula>"NR"</formula>
    </cfRule>
    <cfRule type="cellIs" dxfId="9324" priority="758" stopIfTrue="1" operator="equal">
      <formula>"U"</formula>
    </cfRule>
    <cfRule type="cellIs" dxfId="9323" priority="759" stopIfTrue="1" operator="equal">
      <formula>"S"</formula>
    </cfRule>
  </conditionalFormatting>
  <conditionalFormatting sqref="R5">
    <cfRule type="expression" dxfId="9322" priority="751" stopIfTrue="1">
      <formula>OR($R5="FI",$R5="Green",$R5="High")</formula>
    </cfRule>
    <cfRule type="expression" dxfId="9321" priority="752" stopIfTrue="1">
      <formula>OR($R5="NI",$R5="Red",$R5="Low")</formula>
    </cfRule>
    <cfRule type="cellIs" dxfId="9320" priority="753" stopIfTrue="1" operator="equal">
      <formula>"PI"</formula>
    </cfRule>
    <cfRule type="expression" dxfId="9319" priority="754" stopIfTrue="1">
      <formula>OR($R5="LI",$R5="Yellow",$R5="Medium")</formula>
    </cfRule>
    <cfRule type="expression" dxfId="9318" priority="755" stopIfTrue="1">
      <formula>OR($R5="NY",$R5="Not Yet")</formula>
    </cfRule>
    <cfRule type="cellIs" dxfId="9317" priority="756" stopIfTrue="1" operator="equal">
      <formula>"Out of Scope"</formula>
    </cfRule>
  </conditionalFormatting>
  <conditionalFormatting sqref="R17">
    <cfRule type="expression" dxfId="9316" priority="745" stopIfTrue="1">
      <formula>OR($R17="FI",$R17="Green",$R17="High")</formula>
    </cfRule>
    <cfRule type="expression" dxfId="9315" priority="746" stopIfTrue="1">
      <formula>OR($R17="NI",$R17="Red",$R17="Low")</formula>
    </cfRule>
    <cfRule type="cellIs" dxfId="9314" priority="747" stopIfTrue="1" operator="equal">
      <formula>"PI"</formula>
    </cfRule>
    <cfRule type="expression" dxfId="9313" priority="748" stopIfTrue="1">
      <formula>OR($R17="LI",$R17="Yellow",$R17="Medium")</formula>
    </cfRule>
    <cfRule type="expression" dxfId="9312" priority="749" stopIfTrue="1">
      <formula>OR($R17="NY",$R17="Not Yet")</formula>
    </cfRule>
    <cfRule type="cellIs" dxfId="9311" priority="750" stopIfTrue="1" operator="equal">
      <formula>"Out of Scope"</formula>
    </cfRule>
  </conditionalFormatting>
  <conditionalFormatting sqref="R29">
    <cfRule type="expression" dxfId="9310" priority="739" stopIfTrue="1">
      <formula>OR($R29="FI",$R29="Green",$R29="High")</formula>
    </cfRule>
    <cfRule type="expression" dxfId="9309" priority="740" stopIfTrue="1">
      <formula>OR($R29="NI",$R29="Red",$R29="Low")</formula>
    </cfRule>
    <cfRule type="cellIs" dxfId="9308" priority="741" stopIfTrue="1" operator="equal">
      <formula>"PI"</formula>
    </cfRule>
    <cfRule type="expression" dxfId="9307" priority="742" stopIfTrue="1">
      <formula>OR($R29="LI",$R29="Yellow",$R29="Medium")</formula>
    </cfRule>
    <cfRule type="expression" dxfId="9306" priority="743" stopIfTrue="1">
      <formula>OR($R29="NY",$R29="Not Yet")</formula>
    </cfRule>
    <cfRule type="cellIs" dxfId="9305" priority="744" stopIfTrue="1" operator="equal">
      <formula>"Out of Scope"</formula>
    </cfRule>
  </conditionalFormatting>
  <conditionalFormatting sqref="R42">
    <cfRule type="expression" dxfId="9304" priority="733" stopIfTrue="1">
      <formula>OR($R42="FI",$R42="Green",$R42="High")</formula>
    </cfRule>
    <cfRule type="expression" dxfId="9303" priority="734" stopIfTrue="1">
      <formula>OR($R42="NI",$R42="Red",$R42="Low")</formula>
    </cfRule>
    <cfRule type="cellIs" dxfId="9302" priority="735" stopIfTrue="1" operator="equal">
      <formula>"PI"</formula>
    </cfRule>
    <cfRule type="expression" dxfId="9301" priority="736" stopIfTrue="1">
      <formula>OR($R42="LI",$R42="Yellow",$R42="Medium")</formula>
    </cfRule>
    <cfRule type="expression" dxfId="9300" priority="737" stopIfTrue="1">
      <formula>OR($R42="NY",$R42="Not Yet")</formula>
    </cfRule>
    <cfRule type="cellIs" dxfId="9299" priority="738" stopIfTrue="1" operator="equal">
      <formula>"Out of Scope"</formula>
    </cfRule>
  </conditionalFormatting>
  <conditionalFormatting sqref="R54">
    <cfRule type="expression" dxfId="9298" priority="727" stopIfTrue="1">
      <formula>OR($R54="FI",$R54="Green",$R54="High")</formula>
    </cfRule>
    <cfRule type="expression" dxfId="9297" priority="728" stopIfTrue="1">
      <formula>OR($R54="NI",$R54="Red",$R54="Low")</formula>
    </cfRule>
    <cfRule type="cellIs" dxfId="9296" priority="729" stopIfTrue="1" operator="equal">
      <formula>"PI"</formula>
    </cfRule>
    <cfRule type="expression" dxfId="9295" priority="730" stopIfTrue="1">
      <formula>OR($R54="LI",$R54="Yellow",$R54="Medium")</formula>
    </cfRule>
    <cfRule type="expression" dxfId="9294" priority="731" stopIfTrue="1">
      <formula>OR($R54="NY",$R54="Not Yet")</formula>
    </cfRule>
    <cfRule type="cellIs" dxfId="9293" priority="732" stopIfTrue="1" operator="equal">
      <formula>"Out of Scope"</formula>
    </cfRule>
  </conditionalFormatting>
  <conditionalFormatting sqref="R67">
    <cfRule type="expression" dxfId="9292" priority="721" stopIfTrue="1">
      <formula>OR($R67="FI",$R67="Green",$R67="High")</formula>
    </cfRule>
    <cfRule type="expression" dxfId="9291" priority="722" stopIfTrue="1">
      <formula>OR($R67="NI",$R67="Red",$R67="Low")</formula>
    </cfRule>
    <cfRule type="cellIs" dxfId="9290" priority="723" stopIfTrue="1" operator="equal">
      <formula>"PI"</formula>
    </cfRule>
    <cfRule type="expression" dxfId="9289" priority="724" stopIfTrue="1">
      <formula>OR($R67="LI",$R67="Yellow",$R67="Medium")</formula>
    </cfRule>
    <cfRule type="expression" dxfId="9288" priority="725" stopIfTrue="1">
      <formula>OR($R67="NY",$R67="Not Yet")</formula>
    </cfRule>
    <cfRule type="cellIs" dxfId="9287" priority="726" stopIfTrue="1" operator="equal">
      <formula>"Out of Scope"</formula>
    </cfRule>
  </conditionalFormatting>
  <conditionalFormatting sqref="R79">
    <cfRule type="expression" dxfId="9286" priority="715" stopIfTrue="1">
      <formula>OR($R79="FI",$R79="Green",$R79="High")</formula>
    </cfRule>
    <cfRule type="expression" dxfId="9285" priority="716" stopIfTrue="1">
      <formula>OR($R79="NI",$R79="Red",$R79="Low")</formula>
    </cfRule>
    <cfRule type="cellIs" dxfId="9284" priority="717" stopIfTrue="1" operator="equal">
      <formula>"PI"</formula>
    </cfRule>
    <cfRule type="expression" dxfId="9283" priority="718" stopIfTrue="1">
      <formula>OR($R79="LI",$R79="Yellow",$R79="Medium")</formula>
    </cfRule>
    <cfRule type="expression" dxfId="9282" priority="719" stopIfTrue="1">
      <formula>OR($R79="NY",$R79="Not Yet")</formula>
    </cfRule>
    <cfRule type="cellIs" dxfId="9281" priority="720" stopIfTrue="1" operator="equal">
      <formula>"Out of Scope"</formula>
    </cfRule>
  </conditionalFormatting>
  <conditionalFormatting sqref="R91">
    <cfRule type="expression" dxfId="9280" priority="709" stopIfTrue="1">
      <formula>OR($R91="FI",$R91="Green",$R91="High")</formula>
    </cfRule>
    <cfRule type="expression" dxfId="9279" priority="710" stopIfTrue="1">
      <formula>OR($R91="NI",$R91="Red",$R91="Low")</formula>
    </cfRule>
    <cfRule type="cellIs" dxfId="9278" priority="711" stopIfTrue="1" operator="equal">
      <formula>"PI"</formula>
    </cfRule>
    <cfRule type="expression" dxfId="9277" priority="712" stopIfTrue="1">
      <formula>OR($R91="LI",$R91="Yellow",$R91="Medium")</formula>
    </cfRule>
    <cfRule type="expression" dxfId="9276" priority="713" stopIfTrue="1">
      <formula>OR($R91="NY",$R91="Not Yet")</formula>
    </cfRule>
    <cfRule type="cellIs" dxfId="9275" priority="714" stopIfTrue="1" operator="equal">
      <formula>"Out of Scope"</formula>
    </cfRule>
  </conditionalFormatting>
  <conditionalFormatting sqref="R103">
    <cfRule type="expression" dxfId="9274" priority="703" stopIfTrue="1">
      <formula>OR($R103="FI",$R103="Green",$R103="High")</formula>
    </cfRule>
    <cfRule type="expression" dxfId="9273" priority="704" stopIfTrue="1">
      <formula>OR($R103="NI",$R103="Red",$R103="Low")</formula>
    </cfRule>
    <cfRule type="cellIs" dxfId="9272" priority="705" stopIfTrue="1" operator="equal">
      <formula>"PI"</formula>
    </cfRule>
    <cfRule type="expression" dxfId="9271" priority="706" stopIfTrue="1">
      <formula>OR($R103="LI",$R103="Yellow",$R103="Medium")</formula>
    </cfRule>
    <cfRule type="expression" dxfId="9270" priority="707" stopIfTrue="1">
      <formula>OR($R103="NY",$R103="Not Yet")</formula>
    </cfRule>
    <cfRule type="cellIs" dxfId="9269" priority="708" stopIfTrue="1" operator="equal">
      <formula>"Out of Scope"</formula>
    </cfRule>
  </conditionalFormatting>
  <conditionalFormatting sqref="R116">
    <cfRule type="expression" dxfId="9268" priority="697" stopIfTrue="1">
      <formula>OR($R116="FI",$R116="Green",$R116="High")</formula>
    </cfRule>
    <cfRule type="expression" dxfId="9267" priority="698" stopIfTrue="1">
      <formula>OR($R116="NI",$R116="Red",$R116="Low")</formula>
    </cfRule>
    <cfRule type="cellIs" dxfId="9266" priority="699" stopIfTrue="1" operator="equal">
      <formula>"PI"</formula>
    </cfRule>
    <cfRule type="expression" dxfId="9265" priority="700" stopIfTrue="1">
      <formula>OR($R116="LI",$R116="Yellow",$R116="Medium")</formula>
    </cfRule>
    <cfRule type="expression" dxfId="9264" priority="701" stopIfTrue="1">
      <formula>OR($R116="NY",$R116="Not Yet")</formula>
    </cfRule>
    <cfRule type="cellIs" dxfId="9263" priority="702" stopIfTrue="1" operator="equal">
      <formula>"Out of Scope"</formula>
    </cfRule>
  </conditionalFormatting>
  <conditionalFormatting sqref="R128">
    <cfRule type="expression" dxfId="9262" priority="691" stopIfTrue="1">
      <formula>OR($R128="FI",$R128="Green",$R128="High")</formula>
    </cfRule>
    <cfRule type="expression" dxfId="9261" priority="692" stopIfTrue="1">
      <formula>OR($R128="NI",$R128="Red",$R128="Low")</formula>
    </cfRule>
    <cfRule type="cellIs" dxfId="9260" priority="693" stopIfTrue="1" operator="equal">
      <formula>"PI"</formula>
    </cfRule>
    <cfRule type="expression" dxfId="9259" priority="694" stopIfTrue="1">
      <formula>OR($R128="LI",$R128="Yellow",$R128="Medium")</formula>
    </cfRule>
    <cfRule type="expression" dxfId="9258" priority="695" stopIfTrue="1">
      <formula>OR($R128="NY",$R128="Not Yet")</formula>
    </cfRule>
    <cfRule type="cellIs" dxfId="9257" priority="696" stopIfTrue="1" operator="equal">
      <formula>"Out of Scope"</formula>
    </cfRule>
  </conditionalFormatting>
  <conditionalFormatting sqref="R139">
    <cfRule type="expression" dxfId="9256" priority="685" stopIfTrue="1">
      <formula>OR($R139="FI",$R139="Green",$R139="High")</formula>
    </cfRule>
    <cfRule type="expression" dxfId="9255" priority="686" stopIfTrue="1">
      <formula>OR($R139="NI",$R139="Red",$R139="Low")</formula>
    </cfRule>
    <cfRule type="cellIs" dxfId="9254" priority="687" stopIfTrue="1" operator="equal">
      <formula>"PI"</formula>
    </cfRule>
    <cfRule type="expression" dxfId="9253" priority="688" stopIfTrue="1">
      <formula>OR($R139="LI",$R139="Yellow",$R139="Medium")</formula>
    </cfRule>
    <cfRule type="expression" dxfId="9252" priority="689" stopIfTrue="1">
      <formula>OR($R139="NY",$R139="Not Yet")</formula>
    </cfRule>
    <cfRule type="cellIs" dxfId="9251" priority="690" stopIfTrue="1" operator="equal">
      <formula>"Out of Scope"</formula>
    </cfRule>
  </conditionalFormatting>
  <conditionalFormatting sqref="R150">
    <cfRule type="expression" dxfId="9250" priority="679" stopIfTrue="1">
      <formula>OR($R150="FI",$R150="Green",$R150="High")</formula>
    </cfRule>
    <cfRule type="expression" dxfId="9249" priority="680" stopIfTrue="1">
      <formula>OR($R150="NI",$R150="Red",$R150="Low")</formula>
    </cfRule>
    <cfRule type="cellIs" dxfId="9248" priority="681" stopIfTrue="1" operator="equal">
      <formula>"PI"</formula>
    </cfRule>
    <cfRule type="expression" dxfId="9247" priority="682" stopIfTrue="1">
      <formula>OR($R150="LI",$R150="Yellow",$R150="Medium")</formula>
    </cfRule>
    <cfRule type="expression" dxfId="9246" priority="683" stopIfTrue="1">
      <formula>OR($R150="NY",$R150="Not Yet")</formula>
    </cfRule>
    <cfRule type="cellIs" dxfId="9245" priority="684" stopIfTrue="1" operator="equal">
      <formula>"Out of Scope"</formula>
    </cfRule>
  </conditionalFormatting>
  <conditionalFormatting sqref="R161">
    <cfRule type="expression" dxfId="9244" priority="673" stopIfTrue="1">
      <formula>OR($R161="FI",$R161="Green",$R161="High")</formula>
    </cfRule>
    <cfRule type="expression" dxfId="9243" priority="674" stopIfTrue="1">
      <formula>OR($R161="NI",$R161="Red",$R161="Low")</formula>
    </cfRule>
    <cfRule type="cellIs" dxfId="9242" priority="675" stopIfTrue="1" operator="equal">
      <formula>"PI"</formula>
    </cfRule>
    <cfRule type="expression" dxfId="9241" priority="676" stopIfTrue="1">
      <formula>OR($R161="LI",$R161="Yellow",$R161="Medium")</formula>
    </cfRule>
    <cfRule type="expression" dxfId="9240" priority="677" stopIfTrue="1">
      <formula>OR($R161="NY",$R161="Not Yet")</formula>
    </cfRule>
    <cfRule type="cellIs" dxfId="9239" priority="678" stopIfTrue="1" operator="equal">
      <formula>"Out of Scope"</formula>
    </cfRule>
  </conditionalFormatting>
  <conditionalFormatting sqref="R171">
    <cfRule type="expression" dxfId="9238" priority="667" stopIfTrue="1">
      <formula>OR($R171="FI",$R171="Green",$R171="High")</formula>
    </cfRule>
    <cfRule type="expression" dxfId="9237" priority="668" stopIfTrue="1">
      <formula>OR($R171="NI",$R171="Red",$R171="Low")</formula>
    </cfRule>
    <cfRule type="cellIs" dxfId="9236" priority="669" stopIfTrue="1" operator="equal">
      <formula>"PI"</formula>
    </cfRule>
    <cfRule type="expression" dxfId="9235" priority="670" stopIfTrue="1">
      <formula>OR($R171="LI",$R171="Yellow",$R171="Medium")</formula>
    </cfRule>
    <cfRule type="expression" dxfId="9234" priority="671" stopIfTrue="1">
      <formula>OR($R171="NY",$R171="Not Yet")</formula>
    </cfRule>
    <cfRule type="cellIs" dxfId="9233" priority="672" stopIfTrue="1" operator="equal">
      <formula>"Out of Scope"</formula>
    </cfRule>
  </conditionalFormatting>
  <conditionalFormatting sqref="R181">
    <cfRule type="expression" dxfId="9232" priority="661" stopIfTrue="1">
      <formula>OR($R181="FI",$R181="Green",$R181="High")</formula>
    </cfRule>
    <cfRule type="expression" dxfId="9231" priority="662" stopIfTrue="1">
      <formula>OR($R181="NI",$R181="Red",$R181="Low")</formula>
    </cfRule>
    <cfRule type="cellIs" dxfId="9230" priority="663" stopIfTrue="1" operator="equal">
      <formula>"PI"</formula>
    </cfRule>
    <cfRule type="expression" dxfId="9229" priority="664" stopIfTrue="1">
      <formula>OR($R181="LI",$R181="Yellow",$R181="Medium")</formula>
    </cfRule>
    <cfRule type="expression" dxfId="9228" priority="665" stopIfTrue="1">
      <formula>OR($R181="NY",$R181="Not Yet")</formula>
    </cfRule>
    <cfRule type="cellIs" dxfId="9227" priority="666" stopIfTrue="1" operator="equal">
      <formula>"Out of Scope"</formula>
    </cfRule>
  </conditionalFormatting>
  <conditionalFormatting sqref="R193">
    <cfRule type="expression" dxfId="9226" priority="655" stopIfTrue="1">
      <formula>OR($R193="FI",$R193="Green",$R193="High")</formula>
    </cfRule>
    <cfRule type="expression" dxfId="9225" priority="656" stopIfTrue="1">
      <formula>OR($R193="NI",$R193="Red",$R193="Low")</formula>
    </cfRule>
    <cfRule type="cellIs" dxfId="9224" priority="657" stopIfTrue="1" operator="equal">
      <formula>"PI"</formula>
    </cfRule>
    <cfRule type="expression" dxfId="9223" priority="658" stopIfTrue="1">
      <formula>OR($R193="LI",$R193="Yellow",$R193="Medium")</formula>
    </cfRule>
    <cfRule type="expression" dxfId="9222" priority="659" stopIfTrue="1">
      <formula>OR($R193="NY",$R193="Not Yet")</formula>
    </cfRule>
    <cfRule type="cellIs" dxfId="9221" priority="660" stopIfTrue="1" operator="equal">
      <formula>"Out of Scope"</formula>
    </cfRule>
  </conditionalFormatting>
  <conditionalFormatting sqref="R204">
    <cfRule type="expression" dxfId="9220" priority="649" stopIfTrue="1">
      <formula>OR($R204="FI",$R204="Green",$R204="High")</formula>
    </cfRule>
    <cfRule type="expression" dxfId="9219" priority="650" stopIfTrue="1">
      <formula>OR($R204="NI",$R204="Red",$R204="Low")</formula>
    </cfRule>
    <cfRule type="cellIs" dxfId="9218" priority="651" stopIfTrue="1" operator="equal">
      <formula>"PI"</formula>
    </cfRule>
    <cfRule type="expression" dxfId="9217" priority="652" stopIfTrue="1">
      <formula>OR($R204="LI",$R204="Yellow",$R204="Medium")</formula>
    </cfRule>
    <cfRule type="expression" dxfId="9216" priority="653" stopIfTrue="1">
      <formula>OR($R204="NY",$R204="Not Yet")</formula>
    </cfRule>
    <cfRule type="cellIs" dxfId="9215" priority="654" stopIfTrue="1" operator="equal">
      <formula>"Out of Scope"</formula>
    </cfRule>
  </conditionalFormatting>
  <conditionalFormatting sqref="R214">
    <cfRule type="expression" dxfId="9214" priority="643" stopIfTrue="1">
      <formula>OR($R214="FI",$R214="Green",$R214="High")</formula>
    </cfRule>
    <cfRule type="expression" dxfId="9213" priority="644" stopIfTrue="1">
      <formula>OR($R214="NI",$R214="Red",$R214="Low")</formula>
    </cfRule>
    <cfRule type="cellIs" dxfId="9212" priority="645" stopIfTrue="1" operator="equal">
      <formula>"PI"</formula>
    </cfRule>
    <cfRule type="expression" dxfId="9211" priority="646" stopIfTrue="1">
      <formula>OR($R214="LI",$R214="Yellow",$R214="Medium")</formula>
    </cfRule>
    <cfRule type="expression" dxfId="9210" priority="647" stopIfTrue="1">
      <formula>OR($R214="NY",$R214="Not Yet")</formula>
    </cfRule>
    <cfRule type="cellIs" dxfId="9209" priority="648" stopIfTrue="1" operator="equal">
      <formula>"Out of Scope"</formula>
    </cfRule>
  </conditionalFormatting>
  <conditionalFormatting sqref="R225">
    <cfRule type="expression" dxfId="9208" priority="637" stopIfTrue="1">
      <formula>OR($R225="FI",$R225="Green",$R225="High")</formula>
    </cfRule>
    <cfRule type="expression" dxfId="9207" priority="638" stopIfTrue="1">
      <formula>OR($R225="NI",$R225="Red",$R225="Low")</formula>
    </cfRule>
    <cfRule type="cellIs" dxfId="9206" priority="639" stopIfTrue="1" operator="equal">
      <formula>"PI"</formula>
    </cfRule>
    <cfRule type="expression" dxfId="9205" priority="640" stopIfTrue="1">
      <formula>OR($R225="LI",$R225="Yellow",$R225="Medium")</formula>
    </cfRule>
    <cfRule type="expression" dxfId="9204" priority="641" stopIfTrue="1">
      <formula>OR($R225="NY",$R225="Not Yet")</formula>
    </cfRule>
    <cfRule type="cellIs" dxfId="9203" priority="642" stopIfTrue="1" operator="equal">
      <formula>"Out of Scope"</formula>
    </cfRule>
  </conditionalFormatting>
  <conditionalFormatting sqref="R236">
    <cfRule type="expression" dxfId="9202" priority="631" stopIfTrue="1">
      <formula>OR($R236="FI",$R236="Green",$R236="High")</formula>
    </cfRule>
    <cfRule type="expression" dxfId="9201" priority="632" stopIfTrue="1">
      <formula>OR($R236="NI",$R236="Red",$R236="Low")</formula>
    </cfRule>
    <cfRule type="cellIs" dxfId="9200" priority="633" stopIfTrue="1" operator="equal">
      <formula>"PI"</formula>
    </cfRule>
    <cfRule type="expression" dxfId="9199" priority="634" stopIfTrue="1">
      <formula>OR($R236="LI",$R236="Yellow",$R236="Medium")</formula>
    </cfRule>
    <cfRule type="expression" dxfId="9198" priority="635" stopIfTrue="1">
      <formula>OR($R236="NY",$R236="Not Yet")</formula>
    </cfRule>
    <cfRule type="cellIs" dxfId="9197" priority="636" stopIfTrue="1" operator="equal">
      <formula>"Out of Scope"</formula>
    </cfRule>
  </conditionalFormatting>
  <conditionalFormatting sqref="H16:L16">
    <cfRule type="expression" dxfId="9196" priority="625" stopIfTrue="1">
      <formula>OR(H16="FI",H16="Green",H16="High")</formula>
    </cfRule>
    <cfRule type="expression" dxfId="9195" priority="626" stopIfTrue="1">
      <formula>OR(H16="NI",H16="Red",H16="Low")</formula>
    </cfRule>
    <cfRule type="cellIs" dxfId="9194" priority="627" stopIfTrue="1" operator="equal">
      <formula>"PI"</formula>
    </cfRule>
    <cfRule type="expression" dxfId="9193" priority="628" stopIfTrue="1">
      <formula>OR(H16="LI",H16="Yellow",H16="Medium")</formula>
    </cfRule>
    <cfRule type="expression" dxfId="9192" priority="629" stopIfTrue="1">
      <formula>OR(H16="NY",H16="Not Yet")</formula>
    </cfRule>
    <cfRule type="cellIs" dxfId="9191" priority="630" stopIfTrue="1" operator="equal">
      <formula>"Out of Scope"</formula>
    </cfRule>
  </conditionalFormatting>
  <conditionalFormatting sqref="I16">
    <cfRule type="expression" dxfId="9190" priority="619" stopIfTrue="1">
      <formula>OR($R16="FI",$R16="Green",$R16="High")</formula>
    </cfRule>
    <cfRule type="expression" dxfId="9189" priority="620" stopIfTrue="1">
      <formula>OR($R16="NI",$R16="Red",$R16="Low")</formula>
    </cfRule>
    <cfRule type="cellIs" dxfId="9188" priority="621" stopIfTrue="1" operator="equal">
      <formula>"PI"</formula>
    </cfRule>
    <cfRule type="expression" dxfId="9187" priority="622" stopIfTrue="1">
      <formula>OR($R16="LI",$R16="Yellow",$R16="Medium")</formula>
    </cfRule>
    <cfRule type="expression" dxfId="9186" priority="623" stopIfTrue="1">
      <formula>OR($R16="NY",$R16="Not Yet")</formula>
    </cfRule>
    <cfRule type="cellIs" dxfId="9185" priority="624" stopIfTrue="1" operator="equal">
      <formula>"Out of Scope"</formula>
    </cfRule>
  </conditionalFormatting>
  <conditionalFormatting sqref="J16">
    <cfRule type="expression" dxfId="9184" priority="613" stopIfTrue="1">
      <formula>OR($R16="FI",$R16="Green",$R16="High")</formula>
    </cfRule>
    <cfRule type="expression" dxfId="9183" priority="614" stopIfTrue="1">
      <formula>OR($R16="NI",$R16="Red",$R16="Low")</formula>
    </cfRule>
    <cfRule type="cellIs" dxfId="9182" priority="615" stopIfTrue="1" operator="equal">
      <formula>"PI"</formula>
    </cfRule>
    <cfRule type="expression" dxfId="9181" priority="616" stopIfTrue="1">
      <formula>OR($R16="LI",$R16="Yellow",$R16="Medium")</formula>
    </cfRule>
    <cfRule type="expression" dxfId="9180" priority="617" stopIfTrue="1">
      <formula>OR($R16="NY",$R16="Not Yet")</formula>
    </cfRule>
    <cfRule type="cellIs" dxfId="9179" priority="618" stopIfTrue="1" operator="equal">
      <formula>"Out of Scope"</formula>
    </cfRule>
  </conditionalFormatting>
  <conditionalFormatting sqref="K16">
    <cfRule type="expression" dxfId="9178" priority="607" stopIfTrue="1">
      <formula>OR($R16="FI",$R16="Green",$R16="High")</formula>
    </cfRule>
    <cfRule type="expression" dxfId="9177" priority="608" stopIfTrue="1">
      <formula>OR($R16="NI",$R16="Red",$R16="Low")</formula>
    </cfRule>
    <cfRule type="cellIs" dxfId="9176" priority="609" stopIfTrue="1" operator="equal">
      <formula>"PI"</formula>
    </cfRule>
    <cfRule type="expression" dxfId="9175" priority="610" stopIfTrue="1">
      <formula>OR($R16="LI",$R16="Yellow",$R16="Medium")</formula>
    </cfRule>
    <cfRule type="expression" dxfId="9174" priority="611" stopIfTrue="1">
      <formula>OR($R16="NY",$R16="Not Yet")</formula>
    </cfRule>
    <cfRule type="cellIs" dxfId="9173" priority="612" stopIfTrue="1" operator="equal">
      <formula>"Out of Scope"</formula>
    </cfRule>
  </conditionalFormatting>
  <conditionalFormatting sqref="L16">
    <cfRule type="expression" dxfId="9172" priority="601" stopIfTrue="1">
      <formula>OR($R16="FI",$R16="Green",$R16="High")</formula>
    </cfRule>
    <cfRule type="expression" dxfId="9171" priority="602" stopIfTrue="1">
      <formula>OR($R16="NI",$R16="Red",$R16="Low")</formula>
    </cfRule>
    <cfRule type="cellIs" dxfId="9170" priority="603" stopIfTrue="1" operator="equal">
      <formula>"PI"</formula>
    </cfRule>
    <cfRule type="expression" dxfId="9169" priority="604" stopIfTrue="1">
      <formula>OR($R16="LI",$R16="Yellow",$R16="Medium")</formula>
    </cfRule>
    <cfRule type="expression" dxfId="9168" priority="605" stopIfTrue="1">
      <formula>OR($R16="NY",$R16="Not Yet")</formula>
    </cfRule>
    <cfRule type="cellIs" dxfId="9167" priority="606" stopIfTrue="1" operator="equal">
      <formula>"Out of Scope"</formula>
    </cfRule>
  </conditionalFormatting>
  <conditionalFormatting sqref="H28:L28">
    <cfRule type="expression" dxfId="9166" priority="595" stopIfTrue="1">
      <formula>OR(H28="FI",H28="Green",H28="High")</formula>
    </cfRule>
    <cfRule type="expression" dxfId="9165" priority="596" stopIfTrue="1">
      <formula>OR(H28="NI",H28="Red",H28="Low")</formula>
    </cfRule>
    <cfRule type="cellIs" dxfId="9164" priority="597" stopIfTrue="1" operator="equal">
      <formula>"PI"</formula>
    </cfRule>
    <cfRule type="expression" dxfId="9163" priority="598" stopIfTrue="1">
      <formula>OR(H28="LI",H28="Yellow",H28="Medium")</formula>
    </cfRule>
    <cfRule type="expression" dxfId="9162" priority="599" stopIfTrue="1">
      <formula>OR(H28="NY",H28="Not Yet")</formula>
    </cfRule>
    <cfRule type="cellIs" dxfId="9161" priority="600" stopIfTrue="1" operator="equal">
      <formula>"Out of Scope"</formula>
    </cfRule>
  </conditionalFormatting>
  <conditionalFormatting sqref="I28">
    <cfRule type="expression" dxfId="9160" priority="589" stopIfTrue="1">
      <formula>OR($R28="FI",$R28="Green",$R28="High")</formula>
    </cfRule>
    <cfRule type="expression" dxfId="9159" priority="590" stopIfTrue="1">
      <formula>OR($R28="NI",$R28="Red",$R28="Low")</formula>
    </cfRule>
    <cfRule type="cellIs" dxfId="9158" priority="591" stopIfTrue="1" operator="equal">
      <formula>"PI"</formula>
    </cfRule>
    <cfRule type="expression" dxfId="9157" priority="592" stopIfTrue="1">
      <formula>OR($R28="LI",$R28="Yellow",$R28="Medium")</formula>
    </cfRule>
    <cfRule type="expression" dxfId="9156" priority="593" stopIfTrue="1">
      <formula>OR($R28="NY",$R28="Not Yet")</formula>
    </cfRule>
    <cfRule type="cellIs" dxfId="9155" priority="594" stopIfTrue="1" operator="equal">
      <formula>"Out of Scope"</formula>
    </cfRule>
  </conditionalFormatting>
  <conditionalFormatting sqref="J28">
    <cfRule type="expression" dxfId="9154" priority="583" stopIfTrue="1">
      <formula>OR($R28="FI",$R28="Green",$R28="High")</formula>
    </cfRule>
    <cfRule type="expression" dxfId="9153" priority="584" stopIfTrue="1">
      <formula>OR($R28="NI",$R28="Red",$R28="Low")</formula>
    </cfRule>
    <cfRule type="cellIs" dxfId="9152" priority="585" stopIfTrue="1" operator="equal">
      <formula>"PI"</formula>
    </cfRule>
    <cfRule type="expression" dxfId="9151" priority="586" stopIfTrue="1">
      <formula>OR($R28="LI",$R28="Yellow",$R28="Medium")</formula>
    </cfRule>
    <cfRule type="expression" dxfId="9150" priority="587" stopIfTrue="1">
      <formula>OR($R28="NY",$R28="Not Yet")</formula>
    </cfRule>
    <cfRule type="cellIs" dxfId="9149" priority="588" stopIfTrue="1" operator="equal">
      <formula>"Out of Scope"</formula>
    </cfRule>
  </conditionalFormatting>
  <conditionalFormatting sqref="K28">
    <cfRule type="expression" dxfId="9148" priority="577" stopIfTrue="1">
      <formula>OR($R28="FI",$R28="Green",$R28="High")</formula>
    </cfRule>
    <cfRule type="expression" dxfId="9147" priority="578" stopIfTrue="1">
      <formula>OR($R28="NI",$R28="Red",$R28="Low")</formula>
    </cfRule>
    <cfRule type="cellIs" dxfId="9146" priority="579" stopIfTrue="1" operator="equal">
      <formula>"PI"</formula>
    </cfRule>
    <cfRule type="expression" dxfId="9145" priority="580" stopIfTrue="1">
      <formula>OR($R28="LI",$R28="Yellow",$R28="Medium")</formula>
    </cfRule>
    <cfRule type="expression" dxfId="9144" priority="581" stopIfTrue="1">
      <formula>OR($R28="NY",$R28="Not Yet")</formula>
    </cfRule>
    <cfRule type="cellIs" dxfId="9143" priority="582" stopIfTrue="1" operator="equal">
      <formula>"Out of Scope"</formula>
    </cfRule>
  </conditionalFormatting>
  <conditionalFormatting sqref="L28">
    <cfRule type="expression" dxfId="9142" priority="571" stopIfTrue="1">
      <formula>OR($R28="FI",$R28="Green",$R28="High")</formula>
    </cfRule>
    <cfRule type="expression" dxfId="9141" priority="572" stopIfTrue="1">
      <formula>OR($R28="NI",$R28="Red",$R28="Low")</formula>
    </cfRule>
    <cfRule type="cellIs" dxfId="9140" priority="573" stopIfTrue="1" operator="equal">
      <formula>"PI"</formula>
    </cfRule>
    <cfRule type="expression" dxfId="9139" priority="574" stopIfTrue="1">
      <formula>OR($R28="LI",$R28="Yellow",$R28="Medium")</formula>
    </cfRule>
    <cfRule type="expression" dxfId="9138" priority="575" stopIfTrue="1">
      <formula>OR($R28="NY",$R28="Not Yet")</formula>
    </cfRule>
    <cfRule type="cellIs" dxfId="9137" priority="576" stopIfTrue="1" operator="equal">
      <formula>"Out of Scope"</formula>
    </cfRule>
  </conditionalFormatting>
  <conditionalFormatting sqref="H40:L40">
    <cfRule type="expression" dxfId="9136" priority="565" stopIfTrue="1">
      <formula>OR(H40="FI",H40="Green",H40="High")</formula>
    </cfRule>
    <cfRule type="expression" dxfId="9135" priority="566" stopIfTrue="1">
      <formula>OR(H40="NI",H40="Red",H40="Low")</formula>
    </cfRule>
    <cfRule type="cellIs" dxfId="9134" priority="567" stopIfTrue="1" operator="equal">
      <formula>"PI"</formula>
    </cfRule>
    <cfRule type="expression" dxfId="9133" priority="568" stopIfTrue="1">
      <formula>OR(H40="LI",H40="Yellow",H40="Medium")</formula>
    </cfRule>
    <cfRule type="expression" dxfId="9132" priority="569" stopIfTrue="1">
      <formula>OR(H40="NY",H40="Not Yet")</formula>
    </cfRule>
    <cfRule type="cellIs" dxfId="9131" priority="570" stopIfTrue="1" operator="equal">
      <formula>"Out of Scope"</formula>
    </cfRule>
  </conditionalFormatting>
  <conditionalFormatting sqref="I40">
    <cfRule type="expression" dxfId="9130" priority="559" stopIfTrue="1">
      <formula>OR($R40="FI",$R40="Green",$R40="High")</formula>
    </cfRule>
    <cfRule type="expression" dxfId="9129" priority="560" stopIfTrue="1">
      <formula>OR($R40="NI",$R40="Red",$R40="Low")</formula>
    </cfRule>
    <cfRule type="cellIs" dxfId="9128" priority="561" stopIfTrue="1" operator="equal">
      <formula>"PI"</formula>
    </cfRule>
    <cfRule type="expression" dxfId="9127" priority="562" stopIfTrue="1">
      <formula>OR($R40="LI",$R40="Yellow",$R40="Medium")</formula>
    </cfRule>
    <cfRule type="expression" dxfId="9126" priority="563" stopIfTrue="1">
      <formula>OR($R40="NY",$R40="Not Yet")</formula>
    </cfRule>
    <cfRule type="cellIs" dxfId="9125" priority="564" stopIfTrue="1" operator="equal">
      <formula>"Out of Scope"</formula>
    </cfRule>
  </conditionalFormatting>
  <conditionalFormatting sqref="J40">
    <cfRule type="expression" dxfId="9124" priority="553" stopIfTrue="1">
      <formula>OR($R40="FI",$R40="Green",$R40="High")</formula>
    </cfRule>
    <cfRule type="expression" dxfId="9123" priority="554" stopIfTrue="1">
      <formula>OR($R40="NI",$R40="Red",$R40="Low")</formula>
    </cfRule>
    <cfRule type="cellIs" dxfId="9122" priority="555" stopIfTrue="1" operator="equal">
      <formula>"PI"</formula>
    </cfRule>
    <cfRule type="expression" dxfId="9121" priority="556" stopIfTrue="1">
      <formula>OR($R40="LI",$R40="Yellow",$R40="Medium")</formula>
    </cfRule>
    <cfRule type="expression" dxfId="9120" priority="557" stopIfTrue="1">
      <formula>OR($R40="NY",$R40="Not Yet")</formula>
    </cfRule>
    <cfRule type="cellIs" dxfId="9119" priority="558" stopIfTrue="1" operator="equal">
      <formula>"Out of Scope"</formula>
    </cfRule>
  </conditionalFormatting>
  <conditionalFormatting sqref="K40">
    <cfRule type="expression" dxfId="9118" priority="547" stopIfTrue="1">
      <formula>OR($R40="FI",$R40="Green",$R40="High")</formula>
    </cfRule>
    <cfRule type="expression" dxfId="9117" priority="548" stopIfTrue="1">
      <formula>OR($R40="NI",$R40="Red",$R40="Low")</formula>
    </cfRule>
    <cfRule type="cellIs" dxfId="9116" priority="549" stopIfTrue="1" operator="equal">
      <formula>"PI"</formula>
    </cfRule>
    <cfRule type="expression" dxfId="9115" priority="550" stopIfTrue="1">
      <formula>OR($R40="LI",$R40="Yellow",$R40="Medium")</formula>
    </cfRule>
    <cfRule type="expression" dxfId="9114" priority="551" stopIfTrue="1">
      <formula>OR($R40="NY",$R40="Not Yet")</formula>
    </cfRule>
    <cfRule type="cellIs" dxfId="9113" priority="552" stopIfTrue="1" operator="equal">
      <formula>"Out of Scope"</formula>
    </cfRule>
  </conditionalFormatting>
  <conditionalFormatting sqref="L40">
    <cfRule type="expression" dxfId="9112" priority="541" stopIfTrue="1">
      <formula>OR($R40="FI",$R40="Green",$R40="High")</formula>
    </cfRule>
    <cfRule type="expression" dxfId="9111" priority="542" stopIfTrue="1">
      <formula>OR($R40="NI",$R40="Red",$R40="Low")</formula>
    </cfRule>
    <cfRule type="cellIs" dxfId="9110" priority="543" stopIfTrue="1" operator="equal">
      <formula>"PI"</formula>
    </cfRule>
    <cfRule type="expression" dxfId="9109" priority="544" stopIfTrue="1">
      <formula>OR($R40="LI",$R40="Yellow",$R40="Medium")</formula>
    </cfRule>
    <cfRule type="expression" dxfId="9108" priority="545" stopIfTrue="1">
      <formula>OR($R40="NY",$R40="Not Yet")</formula>
    </cfRule>
    <cfRule type="cellIs" dxfId="9107" priority="546" stopIfTrue="1" operator="equal">
      <formula>"Out of Scope"</formula>
    </cfRule>
  </conditionalFormatting>
  <conditionalFormatting sqref="H53:L53">
    <cfRule type="expression" dxfId="9106" priority="535" stopIfTrue="1">
      <formula>OR(H53="FI",H53="Green",H53="High")</formula>
    </cfRule>
    <cfRule type="expression" dxfId="9105" priority="536" stopIfTrue="1">
      <formula>OR(H53="NI",H53="Red",H53="Low")</formula>
    </cfRule>
    <cfRule type="cellIs" dxfId="9104" priority="537" stopIfTrue="1" operator="equal">
      <formula>"PI"</formula>
    </cfRule>
    <cfRule type="expression" dxfId="9103" priority="538" stopIfTrue="1">
      <formula>OR(H53="LI",H53="Yellow",H53="Medium")</formula>
    </cfRule>
    <cfRule type="expression" dxfId="9102" priority="539" stopIfTrue="1">
      <formula>OR(H53="NY",H53="Not Yet")</formula>
    </cfRule>
    <cfRule type="cellIs" dxfId="9101" priority="540" stopIfTrue="1" operator="equal">
      <formula>"Out of Scope"</formula>
    </cfRule>
  </conditionalFormatting>
  <conditionalFormatting sqref="I53">
    <cfRule type="expression" dxfId="9100" priority="529" stopIfTrue="1">
      <formula>OR($R53="FI",$R53="Green",$R53="High")</formula>
    </cfRule>
    <cfRule type="expression" dxfId="9099" priority="530" stopIfTrue="1">
      <formula>OR($R53="NI",$R53="Red",$R53="Low")</formula>
    </cfRule>
    <cfRule type="cellIs" dxfId="9098" priority="531" stopIfTrue="1" operator="equal">
      <formula>"PI"</formula>
    </cfRule>
    <cfRule type="expression" dxfId="9097" priority="532" stopIfTrue="1">
      <formula>OR($R53="LI",$R53="Yellow",$R53="Medium")</formula>
    </cfRule>
    <cfRule type="expression" dxfId="9096" priority="533" stopIfTrue="1">
      <formula>OR($R53="NY",$R53="Not Yet")</formula>
    </cfRule>
    <cfRule type="cellIs" dxfId="9095" priority="534" stopIfTrue="1" operator="equal">
      <formula>"Out of Scope"</formula>
    </cfRule>
  </conditionalFormatting>
  <conditionalFormatting sqref="J53">
    <cfRule type="expression" dxfId="9094" priority="523" stopIfTrue="1">
      <formula>OR($R53="FI",$R53="Green",$R53="High")</formula>
    </cfRule>
    <cfRule type="expression" dxfId="9093" priority="524" stopIfTrue="1">
      <formula>OR($R53="NI",$R53="Red",$R53="Low")</formula>
    </cfRule>
    <cfRule type="cellIs" dxfId="9092" priority="525" stopIfTrue="1" operator="equal">
      <formula>"PI"</formula>
    </cfRule>
    <cfRule type="expression" dxfId="9091" priority="526" stopIfTrue="1">
      <formula>OR($R53="LI",$R53="Yellow",$R53="Medium")</formula>
    </cfRule>
    <cfRule type="expression" dxfId="9090" priority="527" stopIfTrue="1">
      <formula>OR($R53="NY",$R53="Not Yet")</formula>
    </cfRule>
    <cfRule type="cellIs" dxfId="9089" priority="528" stopIfTrue="1" operator="equal">
      <formula>"Out of Scope"</formula>
    </cfRule>
  </conditionalFormatting>
  <conditionalFormatting sqref="K53">
    <cfRule type="expression" dxfId="9088" priority="517" stopIfTrue="1">
      <formula>OR($R53="FI",$R53="Green",$R53="High")</formula>
    </cfRule>
    <cfRule type="expression" dxfId="9087" priority="518" stopIfTrue="1">
      <formula>OR($R53="NI",$R53="Red",$R53="Low")</formula>
    </cfRule>
    <cfRule type="cellIs" dxfId="9086" priority="519" stopIfTrue="1" operator="equal">
      <formula>"PI"</formula>
    </cfRule>
    <cfRule type="expression" dxfId="9085" priority="520" stopIfTrue="1">
      <formula>OR($R53="LI",$R53="Yellow",$R53="Medium")</formula>
    </cfRule>
    <cfRule type="expression" dxfId="9084" priority="521" stopIfTrue="1">
      <formula>OR($R53="NY",$R53="Not Yet")</formula>
    </cfRule>
    <cfRule type="cellIs" dxfId="9083" priority="522" stopIfTrue="1" operator="equal">
      <formula>"Out of Scope"</formula>
    </cfRule>
  </conditionalFormatting>
  <conditionalFormatting sqref="L53">
    <cfRule type="expression" dxfId="9082" priority="511" stopIfTrue="1">
      <formula>OR($R53="FI",$R53="Green",$R53="High")</formula>
    </cfRule>
    <cfRule type="expression" dxfId="9081" priority="512" stopIfTrue="1">
      <formula>OR($R53="NI",$R53="Red",$R53="Low")</formula>
    </cfRule>
    <cfRule type="cellIs" dxfId="9080" priority="513" stopIfTrue="1" operator="equal">
      <formula>"PI"</formula>
    </cfRule>
    <cfRule type="expression" dxfId="9079" priority="514" stopIfTrue="1">
      <formula>OR($R53="LI",$R53="Yellow",$R53="Medium")</formula>
    </cfRule>
    <cfRule type="expression" dxfId="9078" priority="515" stopIfTrue="1">
      <formula>OR($R53="NY",$R53="Not Yet")</formula>
    </cfRule>
    <cfRule type="cellIs" dxfId="9077" priority="516" stopIfTrue="1" operator="equal">
      <formula>"Out of Scope"</formula>
    </cfRule>
  </conditionalFormatting>
  <conditionalFormatting sqref="H65:L65">
    <cfRule type="expression" dxfId="9076" priority="505" stopIfTrue="1">
      <formula>OR(H65="FI",H65="Green",H65="High")</formula>
    </cfRule>
    <cfRule type="expression" dxfId="9075" priority="506" stopIfTrue="1">
      <formula>OR(H65="NI",H65="Red",H65="Low")</formula>
    </cfRule>
    <cfRule type="cellIs" dxfId="9074" priority="507" stopIfTrue="1" operator="equal">
      <formula>"PI"</formula>
    </cfRule>
    <cfRule type="expression" dxfId="9073" priority="508" stopIfTrue="1">
      <formula>OR(H65="LI",H65="Yellow",H65="Medium")</formula>
    </cfRule>
    <cfRule type="expression" dxfId="9072" priority="509" stopIfTrue="1">
      <formula>OR(H65="NY",H65="Not Yet")</formula>
    </cfRule>
    <cfRule type="cellIs" dxfId="9071" priority="510" stopIfTrue="1" operator="equal">
      <formula>"Out of Scope"</formula>
    </cfRule>
  </conditionalFormatting>
  <conditionalFormatting sqref="I65">
    <cfRule type="expression" dxfId="9070" priority="499" stopIfTrue="1">
      <formula>OR($R65="FI",$R65="Green",$R65="High")</formula>
    </cfRule>
    <cfRule type="expression" dxfId="9069" priority="500" stopIfTrue="1">
      <formula>OR($R65="NI",$R65="Red",$R65="Low")</formula>
    </cfRule>
    <cfRule type="cellIs" dxfId="9068" priority="501" stopIfTrue="1" operator="equal">
      <formula>"PI"</formula>
    </cfRule>
    <cfRule type="expression" dxfId="9067" priority="502" stopIfTrue="1">
      <formula>OR($R65="LI",$R65="Yellow",$R65="Medium")</formula>
    </cfRule>
    <cfRule type="expression" dxfId="9066" priority="503" stopIfTrue="1">
      <formula>OR($R65="NY",$R65="Not Yet")</formula>
    </cfRule>
    <cfRule type="cellIs" dxfId="9065" priority="504" stopIfTrue="1" operator="equal">
      <formula>"Out of Scope"</formula>
    </cfRule>
  </conditionalFormatting>
  <conditionalFormatting sqref="J65">
    <cfRule type="expression" dxfId="9064" priority="493" stopIfTrue="1">
      <formula>OR($R65="FI",$R65="Green",$R65="High")</formula>
    </cfRule>
    <cfRule type="expression" dxfId="9063" priority="494" stopIfTrue="1">
      <formula>OR($R65="NI",$R65="Red",$R65="Low")</formula>
    </cfRule>
    <cfRule type="cellIs" dxfId="9062" priority="495" stopIfTrue="1" operator="equal">
      <formula>"PI"</formula>
    </cfRule>
    <cfRule type="expression" dxfId="9061" priority="496" stopIfTrue="1">
      <formula>OR($R65="LI",$R65="Yellow",$R65="Medium")</formula>
    </cfRule>
    <cfRule type="expression" dxfId="9060" priority="497" stopIfTrue="1">
      <formula>OR($R65="NY",$R65="Not Yet")</formula>
    </cfRule>
    <cfRule type="cellIs" dxfId="9059" priority="498" stopIfTrue="1" operator="equal">
      <formula>"Out of Scope"</formula>
    </cfRule>
  </conditionalFormatting>
  <conditionalFormatting sqref="K65">
    <cfRule type="expression" dxfId="9058" priority="487" stopIfTrue="1">
      <formula>OR($R65="FI",$R65="Green",$R65="High")</formula>
    </cfRule>
    <cfRule type="expression" dxfId="9057" priority="488" stopIfTrue="1">
      <formula>OR($R65="NI",$R65="Red",$R65="Low")</formula>
    </cfRule>
    <cfRule type="cellIs" dxfId="9056" priority="489" stopIfTrue="1" operator="equal">
      <formula>"PI"</formula>
    </cfRule>
    <cfRule type="expression" dxfId="9055" priority="490" stopIfTrue="1">
      <formula>OR($R65="LI",$R65="Yellow",$R65="Medium")</formula>
    </cfRule>
    <cfRule type="expression" dxfId="9054" priority="491" stopIfTrue="1">
      <formula>OR($R65="NY",$R65="Not Yet")</formula>
    </cfRule>
    <cfRule type="cellIs" dxfId="9053" priority="492" stopIfTrue="1" operator="equal">
      <formula>"Out of Scope"</formula>
    </cfRule>
  </conditionalFormatting>
  <conditionalFormatting sqref="L65">
    <cfRule type="expression" dxfId="9052" priority="481" stopIfTrue="1">
      <formula>OR($R65="FI",$R65="Green",$R65="High")</formula>
    </cfRule>
    <cfRule type="expression" dxfId="9051" priority="482" stopIfTrue="1">
      <formula>OR($R65="NI",$R65="Red",$R65="Low")</formula>
    </cfRule>
    <cfRule type="cellIs" dxfId="9050" priority="483" stopIfTrue="1" operator="equal">
      <formula>"PI"</formula>
    </cfRule>
    <cfRule type="expression" dxfId="9049" priority="484" stopIfTrue="1">
      <formula>OR($R65="LI",$R65="Yellow",$R65="Medium")</formula>
    </cfRule>
    <cfRule type="expression" dxfId="9048" priority="485" stopIfTrue="1">
      <formula>OR($R65="NY",$R65="Not Yet")</formula>
    </cfRule>
    <cfRule type="cellIs" dxfId="9047" priority="486" stopIfTrue="1" operator="equal">
      <formula>"Out of Scope"</formula>
    </cfRule>
  </conditionalFormatting>
  <conditionalFormatting sqref="H78:L78">
    <cfRule type="expression" dxfId="9046" priority="475" stopIfTrue="1">
      <formula>OR(H78="FI",H78="Green",H78="High")</formula>
    </cfRule>
    <cfRule type="expression" dxfId="9045" priority="476" stopIfTrue="1">
      <formula>OR(H78="NI",H78="Red",H78="Low")</formula>
    </cfRule>
    <cfRule type="cellIs" dxfId="9044" priority="477" stopIfTrue="1" operator="equal">
      <formula>"PI"</formula>
    </cfRule>
    <cfRule type="expression" dxfId="9043" priority="478" stopIfTrue="1">
      <formula>OR(H78="LI",H78="Yellow",H78="Medium")</formula>
    </cfRule>
    <cfRule type="expression" dxfId="9042" priority="479" stopIfTrue="1">
      <formula>OR(H78="NY",H78="Not Yet")</formula>
    </cfRule>
    <cfRule type="cellIs" dxfId="9041" priority="480" stopIfTrue="1" operator="equal">
      <formula>"Out of Scope"</formula>
    </cfRule>
  </conditionalFormatting>
  <conditionalFormatting sqref="I78">
    <cfRule type="expression" dxfId="9040" priority="469" stopIfTrue="1">
      <formula>OR($R78="FI",$R78="Green",$R78="High")</formula>
    </cfRule>
    <cfRule type="expression" dxfId="9039" priority="470" stopIfTrue="1">
      <formula>OR($R78="NI",$R78="Red",$R78="Low")</formula>
    </cfRule>
    <cfRule type="cellIs" dxfId="9038" priority="471" stopIfTrue="1" operator="equal">
      <formula>"PI"</formula>
    </cfRule>
    <cfRule type="expression" dxfId="9037" priority="472" stopIfTrue="1">
      <formula>OR($R78="LI",$R78="Yellow",$R78="Medium")</formula>
    </cfRule>
    <cfRule type="expression" dxfId="9036" priority="473" stopIfTrue="1">
      <formula>OR($R78="NY",$R78="Not Yet")</formula>
    </cfRule>
    <cfRule type="cellIs" dxfId="9035" priority="474" stopIfTrue="1" operator="equal">
      <formula>"Out of Scope"</formula>
    </cfRule>
  </conditionalFormatting>
  <conditionalFormatting sqref="J78">
    <cfRule type="expression" dxfId="9034" priority="463" stopIfTrue="1">
      <formula>OR($R78="FI",$R78="Green",$R78="High")</formula>
    </cfRule>
    <cfRule type="expression" dxfId="9033" priority="464" stopIfTrue="1">
      <formula>OR($R78="NI",$R78="Red",$R78="Low")</formula>
    </cfRule>
    <cfRule type="cellIs" dxfId="9032" priority="465" stopIfTrue="1" operator="equal">
      <formula>"PI"</formula>
    </cfRule>
    <cfRule type="expression" dxfId="9031" priority="466" stopIfTrue="1">
      <formula>OR($R78="LI",$R78="Yellow",$R78="Medium")</formula>
    </cfRule>
    <cfRule type="expression" dxfId="9030" priority="467" stopIfTrue="1">
      <formula>OR($R78="NY",$R78="Not Yet")</formula>
    </cfRule>
    <cfRule type="cellIs" dxfId="9029" priority="468" stopIfTrue="1" operator="equal">
      <formula>"Out of Scope"</formula>
    </cfRule>
  </conditionalFormatting>
  <conditionalFormatting sqref="K78">
    <cfRule type="expression" dxfId="9028" priority="457" stopIfTrue="1">
      <formula>OR($R78="FI",$R78="Green",$R78="High")</formula>
    </cfRule>
    <cfRule type="expression" dxfId="9027" priority="458" stopIfTrue="1">
      <formula>OR($R78="NI",$R78="Red",$R78="Low")</formula>
    </cfRule>
    <cfRule type="cellIs" dxfId="9026" priority="459" stopIfTrue="1" operator="equal">
      <formula>"PI"</formula>
    </cfRule>
    <cfRule type="expression" dxfId="9025" priority="460" stopIfTrue="1">
      <formula>OR($R78="LI",$R78="Yellow",$R78="Medium")</formula>
    </cfRule>
    <cfRule type="expression" dxfId="9024" priority="461" stopIfTrue="1">
      <formula>OR($R78="NY",$R78="Not Yet")</formula>
    </cfRule>
    <cfRule type="cellIs" dxfId="9023" priority="462" stopIfTrue="1" operator="equal">
      <formula>"Out of Scope"</formula>
    </cfRule>
  </conditionalFormatting>
  <conditionalFormatting sqref="L78">
    <cfRule type="expression" dxfId="9022" priority="451" stopIfTrue="1">
      <formula>OR($R78="FI",$R78="Green",$R78="High")</formula>
    </cfRule>
    <cfRule type="expression" dxfId="9021" priority="452" stopIfTrue="1">
      <formula>OR($R78="NI",$R78="Red",$R78="Low")</formula>
    </cfRule>
    <cfRule type="cellIs" dxfId="9020" priority="453" stopIfTrue="1" operator="equal">
      <formula>"PI"</formula>
    </cfRule>
    <cfRule type="expression" dxfId="9019" priority="454" stopIfTrue="1">
      <formula>OR($R78="LI",$R78="Yellow",$R78="Medium")</formula>
    </cfRule>
    <cfRule type="expression" dxfId="9018" priority="455" stopIfTrue="1">
      <formula>OR($R78="NY",$R78="Not Yet")</formula>
    </cfRule>
    <cfRule type="cellIs" dxfId="9017" priority="456" stopIfTrue="1" operator="equal">
      <formula>"Out of Scope"</formula>
    </cfRule>
  </conditionalFormatting>
  <conditionalFormatting sqref="H90:L90">
    <cfRule type="expression" dxfId="9016" priority="445" stopIfTrue="1">
      <formula>OR(H90="FI",H90="Green",H90="High")</formula>
    </cfRule>
    <cfRule type="expression" dxfId="9015" priority="446" stopIfTrue="1">
      <formula>OR(H90="NI",H90="Red",H90="Low")</formula>
    </cfRule>
    <cfRule type="cellIs" dxfId="9014" priority="447" stopIfTrue="1" operator="equal">
      <formula>"PI"</formula>
    </cfRule>
    <cfRule type="expression" dxfId="9013" priority="448" stopIfTrue="1">
      <formula>OR(H90="LI",H90="Yellow",H90="Medium")</formula>
    </cfRule>
    <cfRule type="expression" dxfId="9012" priority="449" stopIfTrue="1">
      <formula>OR(H90="NY",H90="Not Yet")</formula>
    </cfRule>
    <cfRule type="cellIs" dxfId="9011" priority="450" stopIfTrue="1" operator="equal">
      <formula>"Out of Scope"</formula>
    </cfRule>
  </conditionalFormatting>
  <conditionalFormatting sqref="I90">
    <cfRule type="expression" dxfId="9010" priority="439" stopIfTrue="1">
      <formula>OR($R90="FI",$R90="Green",$R90="High")</formula>
    </cfRule>
    <cfRule type="expression" dxfId="9009" priority="440" stopIfTrue="1">
      <formula>OR($R90="NI",$R90="Red",$R90="Low")</formula>
    </cfRule>
    <cfRule type="cellIs" dxfId="9008" priority="441" stopIfTrue="1" operator="equal">
      <formula>"PI"</formula>
    </cfRule>
    <cfRule type="expression" dxfId="9007" priority="442" stopIfTrue="1">
      <formula>OR($R90="LI",$R90="Yellow",$R90="Medium")</formula>
    </cfRule>
    <cfRule type="expression" dxfId="9006" priority="443" stopIfTrue="1">
      <formula>OR($R90="NY",$R90="Not Yet")</formula>
    </cfRule>
    <cfRule type="cellIs" dxfId="9005" priority="444" stopIfTrue="1" operator="equal">
      <formula>"Out of Scope"</formula>
    </cfRule>
  </conditionalFormatting>
  <conditionalFormatting sqref="J90">
    <cfRule type="expression" dxfId="9004" priority="433" stopIfTrue="1">
      <formula>OR($R90="FI",$R90="Green",$R90="High")</formula>
    </cfRule>
    <cfRule type="expression" dxfId="9003" priority="434" stopIfTrue="1">
      <formula>OR($R90="NI",$R90="Red",$R90="Low")</formula>
    </cfRule>
    <cfRule type="cellIs" dxfId="9002" priority="435" stopIfTrue="1" operator="equal">
      <formula>"PI"</formula>
    </cfRule>
    <cfRule type="expression" dxfId="9001" priority="436" stopIfTrue="1">
      <formula>OR($R90="LI",$R90="Yellow",$R90="Medium")</formula>
    </cfRule>
    <cfRule type="expression" dxfId="9000" priority="437" stopIfTrue="1">
      <formula>OR($R90="NY",$R90="Not Yet")</formula>
    </cfRule>
    <cfRule type="cellIs" dxfId="8999" priority="438" stopIfTrue="1" operator="equal">
      <formula>"Out of Scope"</formula>
    </cfRule>
  </conditionalFormatting>
  <conditionalFormatting sqref="K90">
    <cfRule type="expression" dxfId="8998" priority="427" stopIfTrue="1">
      <formula>OR($R90="FI",$R90="Green",$R90="High")</formula>
    </cfRule>
    <cfRule type="expression" dxfId="8997" priority="428" stopIfTrue="1">
      <formula>OR($R90="NI",$R90="Red",$R90="Low")</formula>
    </cfRule>
    <cfRule type="cellIs" dxfId="8996" priority="429" stopIfTrue="1" operator="equal">
      <formula>"PI"</formula>
    </cfRule>
    <cfRule type="expression" dxfId="8995" priority="430" stopIfTrue="1">
      <formula>OR($R90="LI",$R90="Yellow",$R90="Medium")</formula>
    </cfRule>
    <cfRule type="expression" dxfId="8994" priority="431" stopIfTrue="1">
      <formula>OR($R90="NY",$R90="Not Yet")</formula>
    </cfRule>
    <cfRule type="cellIs" dxfId="8993" priority="432" stopIfTrue="1" operator="equal">
      <formula>"Out of Scope"</formula>
    </cfRule>
  </conditionalFormatting>
  <conditionalFormatting sqref="L90">
    <cfRule type="expression" dxfId="8992" priority="421" stopIfTrue="1">
      <formula>OR($R90="FI",$R90="Green",$R90="High")</formula>
    </cfRule>
    <cfRule type="expression" dxfId="8991" priority="422" stopIfTrue="1">
      <formula>OR($R90="NI",$R90="Red",$R90="Low")</formula>
    </cfRule>
    <cfRule type="cellIs" dxfId="8990" priority="423" stopIfTrue="1" operator="equal">
      <formula>"PI"</formula>
    </cfRule>
    <cfRule type="expression" dxfId="8989" priority="424" stopIfTrue="1">
      <formula>OR($R90="LI",$R90="Yellow",$R90="Medium")</formula>
    </cfRule>
    <cfRule type="expression" dxfId="8988" priority="425" stopIfTrue="1">
      <formula>OR($R90="NY",$R90="Not Yet")</formula>
    </cfRule>
    <cfRule type="cellIs" dxfId="8987" priority="426" stopIfTrue="1" operator="equal">
      <formula>"Out of Scope"</formula>
    </cfRule>
  </conditionalFormatting>
  <conditionalFormatting sqref="H102:L102">
    <cfRule type="expression" dxfId="8986" priority="415" stopIfTrue="1">
      <formula>OR(H102="FI",H102="Green",H102="High")</formula>
    </cfRule>
    <cfRule type="expression" dxfId="8985" priority="416" stopIfTrue="1">
      <formula>OR(H102="NI",H102="Red",H102="Low")</formula>
    </cfRule>
    <cfRule type="cellIs" dxfId="8984" priority="417" stopIfTrue="1" operator="equal">
      <formula>"PI"</formula>
    </cfRule>
    <cfRule type="expression" dxfId="8983" priority="418" stopIfTrue="1">
      <formula>OR(H102="LI",H102="Yellow",H102="Medium")</formula>
    </cfRule>
    <cfRule type="expression" dxfId="8982" priority="419" stopIfTrue="1">
      <formula>OR(H102="NY",H102="Not Yet")</formula>
    </cfRule>
    <cfRule type="cellIs" dxfId="8981" priority="420" stopIfTrue="1" operator="equal">
      <formula>"Out of Scope"</formula>
    </cfRule>
  </conditionalFormatting>
  <conditionalFormatting sqref="I102">
    <cfRule type="expression" dxfId="8980" priority="409" stopIfTrue="1">
      <formula>OR($R102="FI",$R102="Green",$R102="High")</formula>
    </cfRule>
    <cfRule type="expression" dxfId="8979" priority="410" stopIfTrue="1">
      <formula>OR($R102="NI",$R102="Red",$R102="Low")</formula>
    </cfRule>
    <cfRule type="cellIs" dxfId="8978" priority="411" stopIfTrue="1" operator="equal">
      <formula>"PI"</formula>
    </cfRule>
    <cfRule type="expression" dxfId="8977" priority="412" stopIfTrue="1">
      <formula>OR($R102="LI",$R102="Yellow",$R102="Medium")</formula>
    </cfRule>
    <cfRule type="expression" dxfId="8976" priority="413" stopIfTrue="1">
      <formula>OR($R102="NY",$R102="Not Yet")</formula>
    </cfRule>
    <cfRule type="cellIs" dxfId="8975" priority="414" stopIfTrue="1" operator="equal">
      <formula>"Out of Scope"</formula>
    </cfRule>
  </conditionalFormatting>
  <conditionalFormatting sqref="J102">
    <cfRule type="expression" dxfId="8974" priority="403" stopIfTrue="1">
      <formula>OR($R102="FI",$R102="Green",$R102="High")</formula>
    </cfRule>
    <cfRule type="expression" dxfId="8973" priority="404" stopIfTrue="1">
      <formula>OR($R102="NI",$R102="Red",$R102="Low")</formula>
    </cfRule>
    <cfRule type="cellIs" dxfId="8972" priority="405" stopIfTrue="1" operator="equal">
      <formula>"PI"</formula>
    </cfRule>
    <cfRule type="expression" dxfId="8971" priority="406" stopIfTrue="1">
      <formula>OR($R102="LI",$R102="Yellow",$R102="Medium")</formula>
    </cfRule>
    <cfRule type="expression" dxfId="8970" priority="407" stopIfTrue="1">
      <formula>OR($R102="NY",$R102="Not Yet")</formula>
    </cfRule>
    <cfRule type="cellIs" dxfId="8969" priority="408" stopIfTrue="1" operator="equal">
      <formula>"Out of Scope"</formula>
    </cfRule>
  </conditionalFormatting>
  <conditionalFormatting sqref="K102">
    <cfRule type="expression" dxfId="8968" priority="397" stopIfTrue="1">
      <formula>OR($R102="FI",$R102="Green",$R102="High")</formula>
    </cfRule>
    <cfRule type="expression" dxfId="8967" priority="398" stopIfTrue="1">
      <formula>OR($R102="NI",$R102="Red",$R102="Low")</formula>
    </cfRule>
    <cfRule type="cellIs" dxfId="8966" priority="399" stopIfTrue="1" operator="equal">
      <formula>"PI"</formula>
    </cfRule>
    <cfRule type="expression" dxfId="8965" priority="400" stopIfTrue="1">
      <formula>OR($R102="LI",$R102="Yellow",$R102="Medium")</formula>
    </cfRule>
    <cfRule type="expression" dxfId="8964" priority="401" stopIfTrue="1">
      <formula>OR($R102="NY",$R102="Not Yet")</formula>
    </cfRule>
    <cfRule type="cellIs" dxfId="8963" priority="402" stopIfTrue="1" operator="equal">
      <formula>"Out of Scope"</formula>
    </cfRule>
  </conditionalFormatting>
  <conditionalFormatting sqref="L102">
    <cfRule type="expression" dxfId="8962" priority="391" stopIfTrue="1">
      <formula>OR($R102="FI",$R102="Green",$R102="High")</formula>
    </cfRule>
    <cfRule type="expression" dxfId="8961" priority="392" stopIfTrue="1">
      <formula>OR($R102="NI",$R102="Red",$R102="Low")</formula>
    </cfRule>
    <cfRule type="cellIs" dxfId="8960" priority="393" stopIfTrue="1" operator="equal">
      <formula>"PI"</formula>
    </cfRule>
    <cfRule type="expression" dxfId="8959" priority="394" stopIfTrue="1">
      <formula>OR($R102="LI",$R102="Yellow",$R102="Medium")</formula>
    </cfRule>
    <cfRule type="expression" dxfId="8958" priority="395" stopIfTrue="1">
      <formula>OR($R102="NY",$R102="Not Yet")</formula>
    </cfRule>
    <cfRule type="cellIs" dxfId="8957" priority="396" stopIfTrue="1" operator="equal">
      <formula>"Out of Scope"</formula>
    </cfRule>
  </conditionalFormatting>
  <conditionalFormatting sqref="H114:L114">
    <cfRule type="expression" dxfId="8956" priority="385" stopIfTrue="1">
      <formula>OR(H114="FI",H114="Green",H114="High")</formula>
    </cfRule>
    <cfRule type="expression" dxfId="8955" priority="386" stopIfTrue="1">
      <formula>OR(H114="NI",H114="Red",H114="Low")</formula>
    </cfRule>
    <cfRule type="cellIs" dxfId="8954" priority="387" stopIfTrue="1" operator="equal">
      <formula>"PI"</formula>
    </cfRule>
    <cfRule type="expression" dxfId="8953" priority="388" stopIfTrue="1">
      <formula>OR(H114="LI",H114="Yellow",H114="Medium")</formula>
    </cfRule>
    <cfRule type="expression" dxfId="8952" priority="389" stopIfTrue="1">
      <formula>OR(H114="NY",H114="Not Yet")</formula>
    </cfRule>
    <cfRule type="cellIs" dxfId="8951" priority="390" stopIfTrue="1" operator="equal">
      <formula>"Out of Scope"</formula>
    </cfRule>
  </conditionalFormatting>
  <conditionalFormatting sqref="I114">
    <cfRule type="expression" dxfId="8950" priority="379" stopIfTrue="1">
      <formula>OR($R114="FI",$R114="Green",$R114="High")</formula>
    </cfRule>
    <cfRule type="expression" dxfId="8949" priority="380" stopIfTrue="1">
      <formula>OR($R114="NI",$R114="Red",$R114="Low")</formula>
    </cfRule>
    <cfRule type="cellIs" dxfId="8948" priority="381" stopIfTrue="1" operator="equal">
      <formula>"PI"</formula>
    </cfRule>
    <cfRule type="expression" dxfId="8947" priority="382" stopIfTrue="1">
      <formula>OR($R114="LI",$R114="Yellow",$R114="Medium")</formula>
    </cfRule>
    <cfRule type="expression" dxfId="8946" priority="383" stopIfTrue="1">
      <formula>OR($R114="NY",$R114="Not Yet")</formula>
    </cfRule>
    <cfRule type="cellIs" dxfId="8945" priority="384" stopIfTrue="1" operator="equal">
      <formula>"Out of Scope"</formula>
    </cfRule>
  </conditionalFormatting>
  <conditionalFormatting sqref="J114">
    <cfRule type="expression" dxfId="8944" priority="373" stopIfTrue="1">
      <formula>OR($R114="FI",$R114="Green",$R114="High")</formula>
    </cfRule>
    <cfRule type="expression" dxfId="8943" priority="374" stopIfTrue="1">
      <formula>OR($R114="NI",$R114="Red",$R114="Low")</formula>
    </cfRule>
    <cfRule type="cellIs" dxfId="8942" priority="375" stopIfTrue="1" operator="equal">
      <formula>"PI"</formula>
    </cfRule>
    <cfRule type="expression" dxfId="8941" priority="376" stopIfTrue="1">
      <formula>OR($R114="LI",$R114="Yellow",$R114="Medium")</formula>
    </cfRule>
    <cfRule type="expression" dxfId="8940" priority="377" stopIfTrue="1">
      <formula>OR($R114="NY",$R114="Not Yet")</formula>
    </cfRule>
    <cfRule type="cellIs" dxfId="8939" priority="378" stopIfTrue="1" operator="equal">
      <formula>"Out of Scope"</formula>
    </cfRule>
  </conditionalFormatting>
  <conditionalFormatting sqref="K114">
    <cfRule type="expression" dxfId="8938" priority="367" stopIfTrue="1">
      <formula>OR($R114="FI",$R114="Green",$R114="High")</formula>
    </cfRule>
    <cfRule type="expression" dxfId="8937" priority="368" stopIfTrue="1">
      <formula>OR($R114="NI",$R114="Red",$R114="Low")</formula>
    </cfRule>
    <cfRule type="cellIs" dxfId="8936" priority="369" stopIfTrue="1" operator="equal">
      <formula>"PI"</formula>
    </cfRule>
    <cfRule type="expression" dxfId="8935" priority="370" stopIfTrue="1">
      <formula>OR($R114="LI",$R114="Yellow",$R114="Medium")</formula>
    </cfRule>
    <cfRule type="expression" dxfId="8934" priority="371" stopIfTrue="1">
      <formula>OR($R114="NY",$R114="Not Yet")</formula>
    </cfRule>
    <cfRule type="cellIs" dxfId="8933" priority="372" stopIfTrue="1" operator="equal">
      <formula>"Out of Scope"</formula>
    </cfRule>
  </conditionalFormatting>
  <conditionalFormatting sqref="L114">
    <cfRule type="expression" dxfId="8932" priority="361" stopIfTrue="1">
      <formula>OR($R114="FI",$R114="Green",$R114="High")</formula>
    </cfRule>
    <cfRule type="expression" dxfId="8931" priority="362" stopIfTrue="1">
      <formula>OR($R114="NI",$R114="Red",$R114="Low")</formula>
    </cfRule>
    <cfRule type="cellIs" dxfId="8930" priority="363" stopIfTrue="1" operator="equal">
      <formula>"PI"</formula>
    </cfRule>
    <cfRule type="expression" dxfId="8929" priority="364" stopIfTrue="1">
      <formula>OR($R114="LI",$R114="Yellow",$R114="Medium")</formula>
    </cfRule>
    <cfRule type="expression" dxfId="8928" priority="365" stopIfTrue="1">
      <formula>OR($R114="NY",$R114="Not Yet")</formula>
    </cfRule>
    <cfRule type="cellIs" dxfId="8927" priority="366" stopIfTrue="1" operator="equal">
      <formula>"Out of Scope"</formula>
    </cfRule>
  </conditionalFormatting>
  <conditionalFormatting sqref="H127:L127">
    <cfRule type="expression" dxfId="8926" priority="355" stopIfTrue="1">
      <formula>OR(H127="FI",H127="Green",H127="High")</formula>
    </cfRule>
    <cfRule type="expression" dxfId="8925" priority="356" stopIfTrue="1">
      <formula>OR(H127="NI",H127="Red",H127="Low")</formula>
    </cfRule>
    <cfRule type="cellIs" dxfId="8924" priority="357" stopIfTrue="1" operator="equal">
      <formula>"PI"</formula>
    </cfRule>
    <cfRule type="expression" dxfId="8923" priority="358" stopIfTrue="1">
      <formula>OR(H127="LI",H127="Yellow",H127="Medium")</formula>
    </cfRule>
    <cfRule type="expression" dxfId="8922" priority="359" stopIfTrue="1">
      <formula>OR(H127="NY",H127="Not Yet")</formula>
    </cfRule>
    <cfRule type="cellIs" dxfId="8921" priority="360" stopIfTrue="1" operator="equal">
      <formula>"Out of Scope"</formula>
    </cfRule>
  </conditionalFormatting>
  <conditionalFormatting sqref="I127">
    <cfRule type="expression" dxfId="8920" priority="349" stopIfTrue="1">
      <formula>OR($R127="FI",$R127="Green",$R127="High")</formula>
    </cfRule>
    <cfRule type="expression" dxfId="8919" priority="350" stopIfTrue="1">
      <formula>OR($R127="NI",$R127="Red",$R127="Low")</formula>
    </cfRule>
    <cfRule type="cellIs" dxfId="8918" priority="351" stopIfTrue="1" operator="equal">
      <formula>"PI"</formula>
    </cfRule>
    <cfRule type="expression" dxfId="8917" priority="352" stopIfTrue="1">
      <formula>OR($R127="LI",$R127="Yellow",$R127="Medium")</formula>
    </cfRule>
    <cfRule type="expression" dxfId="8916" priority="353" stopIfTrue="1">
      <formula>OR($R127="NY",$R127="Not Yet")</formula>
    </cfRule>
    <cfRule type="cellIs" dxfId="8915" priority="354" stopIfTrue="1" operator="equal">
      <formula>"Out of Scope"</formula>
    </cfRule>
  </conditionalFormatting>
  <conditionalFormatting sqref="J127">
    <cfRule type="expression" dxfId="8914" priority="343" stopIfTrue="1">
      <formula>OR($R127="FI",$R127="Green",$R127="High")</formula>
    </cfRule>
    <cfRule type="expression" dxfId="8913" priority="344" stopIfTrue="1">
      <formula>OR($R127="NI",$R127="Red",$R127="Low")</formula>
    </cfRule>
    <cfRule type="cellIs" dxfId="8912" priority="345" stopIfTrue="1" operator="equal">
      <formula>"PI"</formula>
    </cfRule>
    <cfRule type="expression" dxfId="8911" priority="346" stopIfTrue="1">
      <formula>OR($R127="LI",$R127="Yellow",$R127="Medium")</formula>
    </cfRule>
    <cfRule type="expression" dxfId="8910" priority="347" stopIfTrue="1">
      <formula>OR($R127="NY",$R127="Not Yet")</formula>
    </cfRule>
    <cfRule type="cellIs" dxfId="8909" priority="348" stopIfTrue="1" operator="equal">
      <formula>"Out of Scope"</formula>
    </cfRule>
  </conditionalFormatting>
  <conditionalFormatting sqref="K127">
    <cfRule type="expression" dxfId="8908" priority="337" stopIfTrue="1">
      <formula>OR($R127="FI",$R127="Green",$R127="High")</formula>
    </cfRule>
    <cfRule type="expression" dxfId="8907" priority="338" stopIfTrue="1">
      <formula>OR($R127="NI",$R127="Red",$R127="Low")</formula>
    </cfRule>
    <cfRule type="cellIs" dxfId="8906" priority="339" stopIfTrue="1" operator="equal">
      <formula>"PI"</formula>
    </cfRule>
    <cfRule type="expression" dxfId="8905" priority="340" stopIfTrue="1">
      <formula>OR($R127="LI",$R127="Yellow",$R127="Medium")</formula>
    </cfRule>
    <cfRule type="expression" dxfId="8904" priority="341" stopIfTrue="1">
      <formula>OR($R127="NY",$R127="Not Yet")</formula>
    </cfRule>
    <cfRule type="cellIs" dxfId="8903" priority="342" stopIfTrue="1" operator="equal">
      <formula>"Out of Scope"</formula>
    </cfRule>
  </conditionalFormatting>
  <conditionalFormatting sqref="L127">
    <cfRule type="expression" dxfId="8902" priority="331" stopIfTrue="1">
      <formula>OR($R127="FI",$R127="Green",$R127="High")</formula>
    </cfRule>
    <cfRule type="expression" dxfId="8901" priority="332" stopIfTrue="1">
      <formula>OR($R127="NI",$R127="Red",$R127="Low")</formula>
    </cfRule>
    <cfRule type="cellIs" dxfId="8900" priority="333" stopIfTrue="1" operator="equal">
      <formula>"PI"</formula>
    </cfRule>
    <cfRule type="expression" dxfId="8899" priority="334" stopIfTrue="1">
      <formula>OR($R127="LI",$R127="Yellow",$R127="Medium")</formula>
    </cfRule>
    <cfRule type="expression" dxfId="8898" priority="335" stopIfTrue="1">
      <formula>OR($R127="NY",$R127="Not Yet")</formula>
    </cfRule>
    <cfRule type="cellIs" dxfId="8897" priority="336" stopIfTrue="1" operator="equal">
      <formula>"Out of Scope"</formula>
    </cfRule>
  </conditionalFormatting>
  <conditionalFormatting sqref="H138:L138">
    <cfRule type="expression" dxfId="8896" priority="325" stopIfTrue="1">
      <formula>OR(H138="FI",H138="Green",H138="High")</formula>
    </cfRule>
    <cfRule type="expression" dxfId="8895" priority="326" stopIfTrue="1">
      <formula>OR(H138="NI",H138="Red",H138="Low")</formula>
    </cfRule>
    <cfRule type="cellIs" dxfId="8894" priority="327" stopIfTrue="1" operator="equal">
      <formula>"PI"</formula>
    </cfRule>
    <cfRule type="expression" dxfId="8893" priority="328" stopIfTrue="1">
      <formula>OR(H138="LI",H138="Yellow",H138="Medium")</formula>
    </cfRule>
    <cfRule type="expression" dxfId="8892" priority="329" stopIfTrue="1">
      <formula>OR(H138="NY",H138="Not Yet")</formula>
    </cfRule>
    <cfRule type="cellIs" dxfId="8891" priority="330" stopIfTrue="1" operator="equal">
      <formula>"Out of Scope"</formula>
    </cfRule>
  </conditionalFormatting>
  <conditionalFormatting sqref="I138">
    <cfRule type="expression" dxfId="8890" priority="319" stopIfTrue="1">
      <formula>OR($R138="FI",$R138="Green",$R138="High")</formula>
    </cfRule>
    <cfRule type="expression" dxfId="8889" priority="320" stopIfTrue="1">
      <formula>OR($R138="NI",$R138="Red",$R138="Low")</formula>
    </cfRule>
    <cfRule type="cellIs" dxfId="8888" priority="321" stopIfTrue="1" operator="equal">
      <formula>"PI"</formula>
    </cfRule>
    <cfRule type="expression" dxfId="8887" priority="322" stopIfTrue="1">
      <formula>OR($R138="LI",$R138="Yellow",$R138="Medium")</formula>
    </cfRule>
    <cfRule type="expression" dxfId="8886" priority="323" stopIfTrue="1">
      <formula>OR($R138="NY",$R138="Not Yet")</formula>
    </cfRule>
    <cfRule type="cellIs" dxfId="8885" priority="324" stopIfTrue="1" operator="equal">
      <formula>"Out of Scope"</formula>
    </cfRule>
  </conditionalFormatting>
  <conditionalFormatting sqref="J138">
    <cfRule type="expression" dxfId="8884" priority="313" stopIfTrue="1">
      <formula>OR($R138="FI",$R138="Green",$R138="High")</formula>
    </cfRule>
    <cfRule type="expression" dxfId="8883" priority="314" stopIfTrue="1">
      <formula>OR($R138="NI",$R138="Red",$R138="Low")</formula>
    </cfRule>
    <cfRule type="cellIs" dxfId="8882" priority="315" stopIfTrue="1" operator="equal">
      <formula>"PI"</formula>
    </cfRule>
    <cfRule type="expression" dxfId="8881" priority="316" stopIfTrue="1">
      <formula>OR($R138="LI",$R138="Yellow",$R138="Medium")</formula>
    </cfRule>
    <cfRule type="expression" dxfId="8880" priority="317" stopIfTrue="1">
      <formula>OR($R138="NY",$R138="Not Yet")</formula>
    </cfRule>
    <cfRule type="cellIs" dxfId="8879" priority="318" stopIfTrue="1" operator="equal">
      <formula>"Out of Scope"</formula>
    </cfRule>
  </conditionalFormatting>
  <conditionalFormatting sqref="K138">
    <cfRule type="expression" dxfId="8878" priority="307" stopIfTrue="1">
      <formula>OR($R138="FI",$R138="Green",$R138="High")</formula>
    </cfRule>
    <cfRule type="expression" dxfId="8877" priority="308" stopIfTrue="1">
      <formula>OR($R138="NI",$R138="Red",$R138="Low")</formula>
    </cfRule>
    <cfRule type="cellIs" dxfId="8876" priority="309" stopIfTrue="1" operator="equal">
      <formula>"PI"</formula>
    </cfRule>
    <cfRule type="expression" dxfId="8875" priority="310" stopIfTrue="1">
      <formula>OR($R138="LI",$R138="Yellow",$R138="Medium")</formula>
    </cfRule>
    <cfRule type="expression" dxfId="8874" priority="311" stopIfTrue="1">
      <formula>OR($R138="NY",$R138="Not Yet")</formula>
    </cfRule>
    <cfRule type="cellIs" dxfId="8873" priority="312" stopIfTrue="1" operator="equal">
      <formula>"Out of Scope"</formula>
    </cfRule>
  </conditionalFormatting>
  <conditionalFormatting sqref="L138">
    <cfRule type="expression" dxfId="8872" priority="301" stopIfTrue="1">
      <formula>OR($R138="FI",$R138="Green",$R138="High")</formula>
    </cfRule>
    <cfRule type="expression" dxfId="8871" priority="302" stopIfTrue="1">
      <formula>OR($R138="NI",$R138="Red",$R138="Low")</formula>
    </cfRule>
    <cfRule type="cellIs" dxfId="8870" priority="303" stopIfTrue="1" operator="equal">
      <formula>"PI"</formula>
    </cfRule>
    <cfRule type="expression" dxfId="8869" priority="304" stopIfTrue="1">
      <formula>OR($R138="LI",$R138="Yellow",$R138="Medium")</formula>
    </cfRule>
    <cfRule type="expression" dxfId="8868" priority="305" stopIfTrue="1">
      <formula>OR($R138="NY",$R138="Not Yet")</formula>
    </cfRule>
    <cfRule type="cellIs" dxfId="8867" priority="306" stopIfTrue="1" operator="equal">
      <formula>"Out of Scope"</formula>
    </cfRule>
  </conditionalFormatting>
  <conditionalFormatting sqref="H149:L149">
    <cfRule type="expression" dxfId="8866" priority="295" stopIfTrue="1">
      <formula>OR(H149="FI",H149="Green",H149="High")</formula>
    </cfRule>
    <cfRule type="expression" dxfId="8865" priority="296" stopIfTrue="1">
      <formula>OR(H149="NI",H149="Red",H149="Low")</formula>
    </cfRule>
    <cfRule type="cellIs" dxfId="8864" priority="297" stopIfTrue="1" operator="equal">
      <formula>"PI"</formula>
    </cfRule>
    <cfRule type="expression" dxfId="8863" priority="298" stopIfTrue="1">
      <formula>OR(H149="LI",H149="Yellow",H149="Medium")</formula>
    </cfRule>
    <cfRule type="expression" dxfId="8862" priority="299" stopIfTrue="1">
      <formula>OR(H149="NY",H149="Not Yet")</formula>
    </cfRule>
    <cfRule type="cellIs" dxfId="8861" priority="300" stopIfTrue="1" operator="equal">
      <formula>"Out of Scope"</formula>
    </cfRule>
  </conditionalFormatting>
  <conditionalFormatting sqref="I149">
    <cfRule type="expression" dxfId="8860" priority="289" stopIfTrue="1">
      <formula>OR($R149="FI",$R149="Green",$R149="High")</formula>
    </cfRule>
    <cfRule type="expression" dxfId="8859" priority="290" stopIfTrue="1">
      <formula>OR($R149="NI",$R149="Red",$R149="Low")</formula>
    </cfRule>
    <cfRule type="cellIs" dxfId="8858" priority="291" stopIfTrue="1" operator="equal">
      <formula>"PI"</formula>
    </cfRule>
    <cfRule type="expression" dxfId="8857" priority="292" stopIfTrue="1">
      <formula>OR($R149="LI",$R149="Yellow",$R149="Medium")</formula>
    </cfRule>
    <cfRule type="expression" dxfId="8856" priority="293" stopIfTrue="1">
      <formula>OR($R149="NY",$R149="Not Yet")</formula>
    </cfRule>
    <cfRule type="cellIs" dxfId="8855" priority="294" stopIfTrue="1" operator="equal">
      <formula>"Out of Scope"</formula>
    </cfRule>
  </conditionalFormatting>
  <conditionalFormatting sqref="J149">
    <cfRule type="expression" dxfId="8854" priority="283" stopIfTrue="1">
      <formula>OR($R149="FI",$R149="Green",$R149="High")</formula>
    </cfRule>
    <cfRule type="expression" dxfId="8853" priority="284" stopIfTrue="1">
      <formula>OR($R149="NI",$R149="Red",$R149="Low")</formula>
    </cfRule>
    <cfRule type="cellIs" dxfId="8852" priority="285" stopIfTrue="1" operator="equal">
      <formula>"PI"</formula>
    </cfRule>
    <cfRule type="expression" dxfId="8851" priority="286" stopIfTrue="1">
      <formula>OR($R149="LI",$R149="Yellow",$R149="Medium")</formula>
    </cfRule>
    <cfRule type="expression" dxfId="8850" priority="287" stopIfTrue="1">
      <formula>OR($R149="NY",$R149="Not Yet")</formula>
    </cfRule>
    <cfRule type="cellIs" dxfId="8849" priority="288" stopIfTrue="1" operator="equal">
      <formula>"Out of Scope"</formula>
    </cfRule>
  </conditionalFormatting>
  <conditionalFormatting sqref="K149">
    <cfRule type="expression" dxfId="8848" priority="277" stopIfTrue="1">
      <formula>OR($R149="FI",$R149="Green",$R149="High")</formula>
    </cfRule>
    <cfRule type="expression" dxfId="8847" priority="278" stopIfTrue="1">
      <formula>OR($R149="NI",$R149="Red",$R149="Low")</formula>
    </cfRule>
    <cfRule type="cellIs" dxfId="8846" priority="279" stopIfTrue="1" operator="equal">
      <formula>"PI"</formula>
    </cfRule>
    <cfRule type="expression" dxfId="8845" priority="280" stopIfTrue="1">
      <formula>OR($R149="LI",$R149="Yellow",$R149="Medium")</formula>
    </cfRule>
    <cfRule type="expression" dxfId="8844" priority="281" stopIfTrue="1">
      <formula>OR($R149="NY",$R149="Not Yet")</formula>
    </cfRule>
    <cfRule type="cellIs" dxfId="8843" priority="282" stopIfTrue="1" operator="equal">
      <formula>"Out of Scope"</formula>
    </cfRule>
  </conditionalFormatting>
  <conditionalFormatting sqref="L149">
    <cfRule type="expression" dxfId="8842" priority="271" stopIfTrue="1">
      <formula>OR($R149="FI",$R149="Green",$R149="High")</formula>
    </cfRule>
    <cfRule type="expression" dxfId="8841" priority="272" stopIfTrue="1">
      <formula>OR($R149="NI",$R149="Red",$R149="Low")</formula>
    </cfRule>
    <cfRule type="cellIs" dxfId="8840" priority="273" stopIfTrue="1" operator="equal">
      <formula>"PI"</formula>
    </cfRule>
    <cfRule type="expression" dxfId="8839" priority="274" stopIfTrue="1">
      <formula>OR($R149="LI",$R149="Yellow",$R149="Medium")</formula>
    </cfRule>
    <cfRule type="expression" dxfId="8838" priority="275" stopIfTrue="1">
      <formula>OR($R149="NY",$R149="Not Yet")</formula>
    </cfRule>
    <cfRule type="cellIs" dxfId="8837" priority="276" stopIfTrue="1" operator="equal">
      <formula>"Out of Scope"</formula>
    </cfRule>
  </conditionalFormatting>
  <conditionalFormatting sqref="H160:L160">
    <cfRule type="expression" dxfId="8836" priority="265" stopIfTrue="1">
      <formula>OR(H160="FI",H160="Green",H160="High")</formula>
    </cfRule>
    <cfRule type="expression" dxfId="8835" priority="266" stopIfTrue="1">
      <formula>OR(H160="NI",H160="Red",H160="Low")</formula>
    </cfRule>
    <cfRule type="cellIs" dxfId="8834" priority="267" stopIfTrue="1" operator="equal">
      <formula>"PI"</formula>
    </cfRule>
    <cfRule type="expression" dxfId="8833" priority="268" stopIfTrue="1">
      <formula>OR(H160="LI",H160="Yellow",H160="Medium")</formula>
    </cfRule>
    <cfRule type="expression" dxfId="8832" priority="269" stopIfTrue="1">
      <formula>OR(H160="NY",H160="Not Yet")</formula>
    </cfRule>
    <cfRule type="cellIs" dxfId="8831" priority="270" stopIfTrue="1" operator="equal">
      <formula>"Out of Scope"</formula>
    </cfRule>
  </conditionalFormatting>
  <conditionalFormatting sqref="I160">
    <cfRule type="expression" dxfId="8830" priority="259" stopIfTrue="1">
      <formula>OR($R160="FI",$R160="Green",$R160="High")</formula>
    </cfRule>
    <cfRule type="expression" dxfId="8829" priority="260" stopIfTrue="1">
      <formula>OR($R160="NI",$R160="Red",$R160="Low")</formula>
    </cfRule>
    <cfRule type="cellIs" dxfId="8828" priority="261" stopIfTrue="1" operator="equal">
      <formula>"PI"</formula>
    </cfRule>
    <cfRule type="expression" dxfId="8827" priority="262" stopIfTrue="1">
      <formula>OR($R160="LI",$R160="Yellow",$R160="Medium")</formula>
    </cfRule>
    <cfRule type="expression" dxfId="8826" priority="263" stopIfTrue="1">
      <formula>OR($R160="NY",$R160="Not Yet")</formula>
    </cfRule>
    <cfRule type="cellIs" dxfId="8825" priority="264" stopIfTrue="1" operator="equal">
      <formula>"Out of Scope"</formula>
    </cfRule>
  </conditionalFormatting>
  <conditionalFormatting sqref="J160">
    <cfRule type="expression" dxfId="8824" priority="253" stopIfTrue="1">
      <formula>OR($R160="FI",$R160="Green",$R160="High")</formula>
    </cfRule>
    <cfRule type="expression" dxfId="8823" priority="254" stopIfTrue="1">
      <formula>OR($R160="NI",$R160="Red",$R160="Low")</formula>
    </cfRule>
    <cfRule type="cellIs" dxfId="8822" priority="255" stopIfTrue="1" operator="equal">
      <formula>"PI"</formula>
    </cfRule>
    <cfRule type="expression" dxfId="8821" priority="256" stopIfTrue="1">
      <formula>OR($R160="LI",$R160="Yellow",$R160="Medium")</formula>
    </cfRule>
    <cfRule type="expression" dxfId="8820" priority="257" stopIfTrue="1">
      <formula>OR($R160="NY",$R160="Not Yet")</formula>
    </cfRule>
    <cfRule type="cellIs" dxfId="8819" priority="258" stopIfTrue="1" operator="equal">
      <formula>"Out of Scope"</formula>
    </cfRule>
  </conditionalFormatting>
  <conditionalFormatting sqref="K160">
    <cfRule type="expression" dxfId="8818" priority="247" stopIfTrue="1">
      <formula>OR($R160="FI",$R160="Green",$R160="High")</formula>
    </cfRule>
    <cfRule type="expression" dxfId="8817" priority="248" stopIfTrue="1">
      <formula>OR($R160="NI",$R160="Red",$R160="Low")</formula>
    </cfRule>
    <cfRule type="cellIs" dxfId="8816" priority="249" stopIfTrue="1" operator="equal">
      <formula>"PI"</formula>
    </cfRule>
    <cfRule type="expression" dxfId="8815" priority="250" stopIfTrue="1">
      <formula>OR($R160="LI",$R160="Yellow",$R160="Medium")</formula>
    </cfRule>
    <cfRule type="expression" dxfId="8814" priority="251" stopIfTrue="1">
      <formula>OR($R160="NY",$R160="Not Yet")</formula>
    </cfRule>
    <cfRule type="cellIs" dxfId="8813" priority="252" stopIfTrue="1" operator="equal">
      <formula>"Out of Scope"</formula>
    </cfRule>
  </conditionalFormatting>
  <conditionalFormatting sqref="L160">
    <cfRule type="expression" dxfId="8812" priority="241" stopIfTrue="1">
      <formula>OR($R160="FI",$R160="Green",$R160="High")</formula>
    </cfRule>
    <cfRule type="expression" dxfId="8811" priority="242" stopIfTrue="1">
      <formula>OR($R160="NI",$R160="Red",$R160="Low")</formula>
    </cfRule>
    <cfRule type="cellIs" dxfId="8810" priority="243" stopIfTrue="1" operator="equal">
      <formula>"PI"</formula>
    </cfRule>
    <cfRule type="expression" dxfId="8809" priority="244" stopIfTrue="1">
      <formula>OR($R160="LI",$R160="Yellow",$R160="Medium")</formula>
    </cfRule>
    <cfRule type="expression" dxfId="8808" priority="245" stopIfTrue="1">
      <formula>OR($R160="NY",$R160="Not Yet")</formula>
    </cfRule>
    <cfRule type="cellIs" dxfId="8807" priority="246" stopIfTrue="1" operator="equal">
      <formula>"Out of Scope"</formula>
    </cfRule>
  </conditionalFormatting>
  <conditionalFormatting sqref="H170:L170">
    <cfRule type="expression" dxfId="8806" priority="235" stopIfTrue="1">
      <formula>OR(H170="FI",H170="Green",H170="High")</formula>
    </cfRule>
    <cfRule type="expression" dxfId="8805" priority="236" stopIfTrue="1">
      <formula>OR(H170="NI",H170="Red",H170="Low")</formula>
    </cfRule>
    <cfRule type="cellIs" dxfId="8804" priority="237" stopIfTrue="1" operator="equal">
      <formula>"PI"</formula>
    </cfRule>
    <cfRule type="expression" dxfId="8803" priority="238" stopIfTrue="1">
      <formula>OR(H170="LI",H170="Yellow",H170="Medium")</formula>
    </cfRule>
    <cfRule type="expression" dxfId="8802" priority="239" stopIfTrue="1">
      <formula>OR(H170="NY",H170="Not Yet")</formula>
    </cfRule>
    <cfRule type="cellIs" dxfId="8801" priority="240" stopIfTrue="1" operator="equal">
      <formula>"Out of Scope"</formula>
    </cfRule>
  </conditionalFormatting>
  <conditionalFormatting sqref="I170">
    <cfRule type="expression" dxfId="8800" priority="229" stopIfTrue="1">
      <formula>OR($R170="FI",$R170="Green",$R170="High")</formula>
    </cfRule>
    <cfRule type="expression" dxfId="8799" priority="230" stopIfTrue="1">
      <formula>OR($R170="NI",$R170="Red",$R170="Low")</formula>
    </cfRule>
    <cfRule type="cellIs" dxfId="8798" priority="231" stopIfTrue="1" operator="equal">
      <formula>"PI"</formula>
    </cfRule>
    <cfRule type="expression" dxfId="8797" priority="232" stopIfTrue="1">
      <formula>OR($R170="LI",$R170="Yellow",$R170="Medium")</formula>
    </cfRule>
    <cfRule type="expression" dxfId="8796" priority="233" stopIfTrue="1">
      <formula>OR($R170="NY",$R170="Not Yet")</formula>
    </cfRule>
    <cfRule type="cellIs" dxfId="8795" priority="234" stopIfTrue="1" operator="equal">
      <formula>"Out of Scope"</formula>
    </cfRule>
  </conditionalFormatting>
  <conditionalFormatting sqref="J170">
    <cfRule type="expression" dxfId="8794" priority="223" stopIfTrue="1">
      <formula>OR($R170="FI",$R170="Green",$R170="High")</formula>
    </cfRule>
    <cfRule type="expression" dxfId="8793" priority="224" stopIfTrue="1">
      <formula>OR($R170="NI",$R170="Red",$R170="Low")</formula>
    </cfRule>
    <cfRule type="cellIs" dxfId="8792" priority="225" stopIfTrue="1" operator="equal">
      <formula>"PI"</formula>
    </cfRule>
    <cfRule type="expression" dxfId="8791" priority="226" stopIfTrue="1">
      <formula>OR($R170="LI",$R170="Yellow",$R170="Medium")</formula>
    </cfRule>
    <cfRule type="expression" dxfId="8790" priority="227" stopIfTrue="1">
      <formula>OR($R170="NY",$R170="Not Yet")</formula>
    </cfRule>
    <cfRule type="cellIs" dxfId="8789" priority="228" stopIfTrue="1" operator="equal">
      <formula>"Out of Scope"</formula>
    </cfRule>
  </conditionalFormatting>
  <conditionalFormatting sqref="K170">
    <cfRule type="expression" dxfId="8788" priority="217" stopIfTrue="1">
      <formula>OR($R170="FI",$R170="Green",$R170="High")</formula>
    </cfRule>
    <cfRule type="expression" dxfId="8787" priority="218" stopIfTrue="1">
      <formula>OR($R170="NI",$R170="Red",$R170="Low")</formula>
    </cfRule>
    <cfRule type="cellIs" dxfId="8786" priority="219" stopIfTrue="1" operator="equal">
      <formula>"PI"</formula>
    </cfRule>
    <cfRule type="expression" dxfId="8785" priority="220" stopIfTrue="1">
      <formula>OR($R170="LI",$R170="Yellow",$R170="Medium")</formula>
    </cfRule>
    <cfRule type="expression" dxfId="8784" priority="221" stopIfTrue="1">
      <formula>OR($R170="NY",$R170="Not Yet")</formula>
    </cfRule>
    <cfRule type="cellIs" dxfId="8783" priority="222" stopIfTrue="1" operator="equal">
      <formula>"Out of Scope"</formula>
    </cfRule>
  </conditionalFormatting>
  <conditionalFormatting sqref="L170">
    <cfRule type="expression" dxfId="8782" priority="211" stopIfTrue="1">
      <formula>OR($R170="FI",$R170="Green",$R170="High")</formula>
    </cfRule>
    <cfRule type="expression" dxfId="8781" priority="212" stopIfTrue="1">
      <formula>OR($R170="NI",$R170="Red",$R170="Low")</formula>
    </cfRule>
    <cfRule type="cellIs" dxfId="8780" priority="213" stopIfTrue="1" operator="equal">
      <formula>"PI"</formula>
    </cfRule>
    <cfRule type="expression" dxfId="8779" priority="214" stopIfTrue="1">
      <formula>OR($R170="LI",$R170="Yellow",$R170="Medium")</formula>
    </cfRule>
    <cfRule type="expression" dxfId="8778" priority="215" stopIfTrue="1">
      <formula>OR($R170="NY",$R170="Not Yet")</formula>
    </cfRule>
    <cfRule type="cellIs" dxfId="8777" priority="216" stopIfTrue="1" operator="equal">
      <formula>"Out of Scope"</formula>
    </cfRule>
  </conditionalFormatting>
  <conditionalFormatting sqref="H180:L180">
    <cfRule type="expression" dxfId="8776" priority="205" stopIfTrue="1">
      <formula>OR(H180="FI",H180="Green",H180="High")</formula>
    </cfRule>
    <cfRule type="expression" dxfId="8775" priority="206" stopIfTrue="1">
      <formula>OR(H180="NI",H180="Red",H180="Low")</formula>
    </cfRule>
    <cfRule type="cellIs" dxfId="8774" priority="207" stopIfTrue="1" operator="equal">
      <formula>"PI"</formula>
    </cfRule>
    <cfRule type="expression" dxfId="8773" priority="208" stopIfTrue="1">
      <formula>OR(H180="LI",H180="Yellow",H180="Medium")</formula>
    </cfRule>
    <cfRule type="expression" dxfId="8772" priority="209" stopIfTrue="1">
      <formula>OR(H180="NY",H180="Not Yet")</formula>
    </cfRule>
    <cfRule type="cellIs" dxfId="8771" priority="210" stopIfTrue="1" operator="equal">
      <formula>"Out of Scope"</formula>
    </cfRule>
  </conditionalFormatting>
  <conditionalFormatting sqref="I180">
    <cfRule type="expression" dxfId="8770" priority="199" stopIfTrue="1">
      <formula>OR($R180="FI",$R180="Green",$R180="High")</formula>
    </cfRule>
    <cfRule type="expression" dxfId="8769" priority="200" stopIfTrue="1">
      <formula>OR($R180="NI",$R180="Red",$R180="Low")</formula>
    </cfRule>
    <cfRule type="cellIs" dxfId="8768" priority="201" stopIfTrue="1" operator="equal">
      <formula>"PI"</formula>
    </cfRule>
    <cfRule type="expression" dxfId="8767" priority="202" stopIfTrue="1">
      <formula>OR($R180="LI",$R180="Yellow",$R180="Medium")</formula>
    </cfRule>
    <cfRule type="expression" dxfId="8766" priority="203" stopIfTrue="1">
      <formula>OR($R180="NY",$R180="Not Yet")</formula>
    </cfRule>
    <cfRule type="cellIs" dxfId="8765" priority="204" stopIfTrue="1" operator="equal">
      <formula>"Out of Scope"</formula>
    </cfRule>
  </conditionalFormatting>
  <conditionalFormatting sqref="J180">
    <cfRule type="expression" dxfId="8764" priority="193" stopIfTrue="1">
      <formula>OR($R180="FI",$R180="Green",$R180="High")</formula>
    </cfRule>
    <cfRule type="expression" dxfId="8763" priority="194" stopIfTrue="1">
      <formula>OR($R180="NI",$R180="Red",$R180="Low")</formula>
    </cfRule>
    <cfRule type="cellIs" dxfId="8762" priority="195" stopIfTrue="1" operator="equal">
      <formula>"PI"</formula>
    </cfRule>
    <cfRule type="expression" dxfId="8761" priority="196" stopIfTrue="1">
      <formula>OR($R180="LI",$R180="Yellow",$R180="Medium")</formula>
    </cfRule>
    <cfRule type="expression" dxfId="8760" priority="197" stopIfTrue="1">
      <formula>OR($R180="NY",$R180="Not Yet")</formula>
    </cfRule>
    <cfRule type="cellIs" dxfId="8759" priority="198" stopIfTrue="1" operator="equal">
      <formula>"Out of Scope"</formula>
    </cfRule>
  </conditionalFormatting>
  <conditionalFormatting sqref="K180">
    <cfRule type="expression" dxfId="8758" priority="187" stopIfTrue="1">
      <formula>OR($R180="FI",$R180="Green",$R180="High")</formula>
    </cfRule>
    <cfRule type="expression" dxfId="8757" priority="188" stopIfTrue="1">
      <formula>OR($R180="NI",$R180="Red",$R180="Low")</formula>
    </cfRule>
    <cfRule type="cellIs" dxfId="8756" priority="189" stopIfTrue="1" operator="equal">
      <formula>"PI"</formula>
    </cfRule>
    <cfRule type="expression" dxfId="8755" priority="190" stopIfTrue="1">
      <formula>OR($R180="LI",$R180="Yellow",$R180="Medium")</formula>
    </cfRule>
    <cfRule type="expression" dxfId="8754" priority="191" stopIfTrue="1">
      <formula>OR($R180="NY",$R180="Not Yet")</formula>
    </cfRule>
    <cfRule type="cellIs" dxfId="8753" priority="192" stopIfTrue="1" operator="equal">
      <formula>"Out of Scope"</formula>
    </cfRule>
  </conditionalFormatting>
  <conditionalFormatting sqref="L180">
    <cfRule type="expression" dxfId="8752" priority="181" stopIfTrue="1">
      <formula>OR($R180="FI",$R180="Green",$R180="High")</formula>
    </cfRule>
    <cfRule type="expression" dxfId="8751" priority="182" stopIfTrue="1">
      <formula>OR($R180="NI",$R180="Red",$R180="Low")</formula>
    </cfRule>
    <cfRule type="cellIs" dxfId="8750" priority="183" stopIfTrue="1" operator="equal">
      <formula>"PI"</formula>
    </cfRule>
    <cfRule type="expression" dxfId="8749" priority="184" stopIfTrue="1">
      <formula>OR($R180="LI",$R180="Yellow",$R180="Medium")</formula>
    </cfRule>
    <cfRule type="expression" dxfId="8748" priority="185" stopIfTrue="1">
      <formula>OR($R180="NY",$R180="Not Yet")</formula>
    </cfRule>
    <cfRule type="cellIs" dxfId="8747" priority="186" stopIfTrue="1" operator="equal">
      <formula>"Out of Scope"</formula>
    </cfRule>
  </conditionalFormatting>
  <conditionalFormatting sqref="H192:L192">
    <cfRule type="expression" dxfId="8746" priority="175" stopIfTrue="1">
      <formula>OR(H192="FI",H192="Green",H192="High")</formula>
    </cfRule>
    <cfRule type="expression" dxfId="8745" priority="176" stopIfTrue="1">
      <formula>OR(H192="NI",H192="Red",H192="Low")</formula>
    </cfRule>
    <cfRule type="cellIs" dxfId="8744" priority="177" stopIfTrue="1" operator="equal">
      <formula>"PI"</formula>
    </cfRule>
    <cfRule type="expression" dxfId="8743" priority="178" stopIfTrue="1">
      <formula>OR(H192="LI",H192="Yellow",H192="Medium")</formula>
    </cfRule>
    <cfRule type="expression" dxfId="8742" priority="179" stopIfTrue="1">
      <formula>OR(H192="NY",H192="Not Yet")</formula>
    </cfRule>
    <cfRule type="cellIs" dxfId="8741" priority="180" stopIfTrue="1" operator="equal">
      <formula>"Out of Scope"</formula>
    </cfRule>
  </conditionalFormatting>
  <conditionalFormatting sqref="I192">
    <cfRule type="expression" dxfId="8740" priority="169" stopIfTrue="1">
      <formula>OR($R192="FI",$R192="Green",$R192="High")</formula>
    </cfRule>
    <cfRule type="expression" dxfId="8739" priority="170" stopIfTrue="1">
      <formula>OR($R192="NI",$R192="Red",$R192="Low")</formula>
    </cfRule>
    <cfRule type="cellIs" dxfId="8738" priority="171" stopIfTrue="1" operator="equal">
      <formula>"PI"</formula>
    </cfRule>
    <cfRule type="expression" dxfId="8737" priority="172" stopIfTrue="1">
      <formula>OR($R192="LI",$R192="Yellow",$R192="Medium")</formula>
    </cfRule>
    <cfRule type="expression" dxfId="8736" priority="173" stopIfTrue="1">
      <formula>OR($R192="NY",$R192="Not Yet")</formula>
    </cfRule>
    <cfRule type="cellIs" dxfId="8735" priority="174" stopIfTrue="1" operator="equal">
      <formula>"Out of Scope"</formula>
    </cfRule>
  </conditionalFormatting>
  <conditionalFormatting sqref="J192">
    <cfRule type="expression" dxfId="8734" priority="163" stopIfTrue="1">
      <formula>OR($R192="FI",$R192="Green",$R192="High")</formula>
    </cfRule>
    <cfRule type="expression" dxfId="8733" priority="164" stopIfTrue="1">
      <formula>OR($R192="NI",$R192="Red",$R192="Low")</formula>
    </cfRule>
    <cfRule type="cellIs" dxfId="8732" priority="165" stopIfTrue="1" operator="equal">
      <formula>"PI"</formula>
    </cfRule>
    <cfRule type="expression" dxfId="8731" priority="166" stopIfTrue="1">
      <formula>OR($R192="LI",$R192="Yellow",$R192="Medium")</formula>
    </cfRule>
    <cfRule type="expression" dxfId="8730" priority="167" stopIfTrue="1">
      <formula>OR($R192="NY",$R192="Not Yet")</formula>
    </cfRule>
    <cfRule type="cellIs" dxfId="8729" priority="168" stopIfTrue="1" operator="equal">
      <formula>"Out of Scope"</formula>
    </cfRule>
  </conditionalFormatting>
  <conditionalFormatting sqref="K192">
    <cfRule type="expression" dxfId="8728" priority="157" stopIfTrue="1">
      <formula>OR($R192="FI",$R192="Green",$R192="High")</formula>
    </cfRule>
    <cfRule type="expression" dxfId="8727" priority="158" stopIfTrue="1">
      <formula>OR($R192="NI",$R192="Red",$R192="Low")</formula>
    </cfRule>
    <cfRule type="cellIs" dxfId="8726" priority="159" stopIfTrue="1" operator="equal">
      <formula>"PI"</formula>
    </cfRule>
    <cfRule type="expression" dxfId="8725" priority="160" stopIfTrue="1">
      <formula>OR($R192="LI",$R192="Yellow",$R192="Medium")</formula>
    </cfRule>
    <cfRule type="expression" dxfId="8724" priority="161" stopIfTrue="1">
      <formula>OR($R192="NY",$R192="Not Yet")</formula>
    </cfRule>
    <cfRule type="cellIs" dxfId="8723" priority="162" stopIfTrue="1" operator="equal">
      <formula>"Out of Scope"</formula>
    </cfRule>
  </conditionalFormatting>
  <conditionalFormatting sqref="L192">
    <cfRule type="expression" dxfId="8722" priority="151" stopIfTrue="1">
      <formula>OR($R192="FI",$R192="Green",$R192="High")</formula>
    </cfRule>
    <cfRule type="expression" dxfId="8721" priority="152" stopIfTrue="1">
      <formula>OR($R192="NI",$R192="Red",$R192="Low")</formula>
    </cfRule>
    <cfRule type="cellIs" dxfId="8720" priority="153" stopIfTrue="1" operator="equal">
      <formula>"PI"</formula>
    </cfRule>
    <cfRule type="expression" dxfId="8719" priority="154" stopIfTrue="1">
      <formula>OR($R192="LI",$R192="Yellow",$R192="Medium")</formula>
    </cfRule>
    <cfRule type="expression" dxfId="8718" priority="155" stopIfTrue="1">
      <formula>OR($R192="NY",$R192="Not Yet")</formula>
    </cfRule>
    <cfRule type="cellIs" dxfId="8717" priority="156" stopIfTrue="1" operator="equal">
      <formula>"Out of Scope"</formula>
    </cfRule>
  </conditionalFormatting>
  <conditionalFormatting sqref="H203:L203">
    <cfRule type="expression" dxfId="8716" priority="145" stopIfTrue="1">
      <formula>OR(H203="FI",H203="Green",H203="High")</formula>
    </cfRule>
    <cfRule type="expression" dxfId="8715" priority="146" stopIfTrue="1">
      <formula>OR(H203="NI",H203="Red",H203="Low")</formula>
    </cfRule>
    <cfRule type="cellIs" dxfId="8714" priority="147" stopIfTrue="1" operator="equal">
      <formula>"PI"</formula>
    </cfRule>
    <cfRule type="expression" dxfId="8713" priority="148" stopIfTrue="1">
      <formula>OR(H203="LI",H203="Yellow",H203="Medium")</formula>
    </cfRule>
    <cfRule type="expression" dxfId="8712" priority="149" stopIfTrue="1">
      <formula>OR(H203="NY",H203="Not Yet")</formula>
    </cfRule>
    <cfRule type="cellIs" dxfId="8711" priority="150" stopIfTrue="1" operator="equal">
      <formula>"Out of Scope"</formula>
    </cfRule>
  </conditionalFormatting>
  <conditionalFormatting sqref="I203">
    <cfRule type="expression" dxfId="8710" priority="139" stopIfTrue="1">
      <formula>OR($R203="FI",$R203="Green",$R203="High")</formula>
    </cfRule>
    <cfRule type="expression" dxfId="8709" priority="140" stopIfTrue="1">
      <formula>OR($R203="NI",$R203="Red",$R203="Low")</formula>
    </cfRule>
    <cfRule type="cellIs" dxfId="8708" priority="141" stopIfTrue="1" operator="equal">
      <formula>"PI"</formula>
    </cfRule>
    <cfRule type="expression" dxfId="8707" priority="142" stopIfTrue="1">
      <formula>OR($R203="LI",$R203="Yellow",$R203="Medium")</formula>
    </cfRule>
    <cfRule type="expression" dxfId="8706" priority="143" stopIfTrue="1">
      <formula>OR($R203="NY",$R203="Not Yet")</formula>
    </cfRule>
    <cfRule type="cellIs" dxfId="8705" priority="144" stopIfTrue="1" operator="equal">
      <formula>"Out of Scope"</formula>
    </cfRule>
  </conditionalFormatting>
  <conditionalFormatting sqref="J203">
    <cfRule type="expression" dxfId="8704" priority="133" stopIfTrue="1">
      <formula>OR($R203="FI",$R203="Green",$R203="High")</formula>
    </cfRule>
    <cfRule type="expression" dxfId="8703" priority="134" stopIfTrue="1">
      <formula>OR($R203="NI",$R203="Red",$R203="Low")</formula>
    </cfRule>
    <cfRule type="cellIs" dxfId="8702" priority="135" stopIfTrue="1" operator="equal">
      <formula>"PI"</formula>
    </cfRule>
    <cfRule type="expression" dxfId="8701" priority="136" stopIfTrue="1">
      <formula>OR($R203="LI",$R203="Yellow",$R203="Medium")</formula>
    </cfRule>
    <cfRule type="expression" dxfId="8700" priority="137" stopIfTrue="1">
      <formula>OR($R203="NY",$R203="Not Yet")</formula>
    </cfRule>
    <cfRule type="cellIs" dxfId="8699" priority="138" stopIfTrue="1" operator="equal">
      <formula>"Out of Scope"</formula>
    </cfRule>
  </conditionalFormatting>
  <conditionalFormatting sqref="K203">
    <cfRule type="expression" dxfId="8698" priority="127" stopIfTrue="1">
      <formula>OR($R203="FI",$R203="Green",$R203="High")</formula>
    </cfRule>
    <cfRule type="expression" dxfId="8697" priority="128" stopIfTrue="1">
      <formula>OR($R203="NI",$R203="Red",$R203="Low")</formula>
    </cfRule>
    <cfRule type="cellIs" dxfId="8696" priority="129" stopIfTrue="1" operator="equal">
      <formula>"PI"</formula>
    </cfRule>
    <cfRule type="expression" dxfId="8695" priority="130" stopIfTrue="1">
      <formula>OR($R203="LI",$R203="Yellow",$R203="Medium")</formula>
    </cfRule>
    <cfRule type="expression" dxfId="8694" priority="131" stopIfTrue="1">
      <formula>OR($R203="NY",$R203="Not Yet")</formula>
    </cfRule>
    <cfRule type="cellIs" dxfId="8693" priority="132" stopIfTrue="1" operator="equal">
      <formula>"Out of Scope"</formula>
    </cfRule>
  </conditionalFormatting>
  <conditionalFormatting sqref="L203">
    <cfRule type="expression" dxfId="8692" priority="121" stopIfTrue="1">
      <formula>OR($R203="FI",$R203="Green",$R203="High")</formula>
    </cfRule>
    <cfRule type="expression" dxfId="8691" priority="122" stopIfTrue="1">
      <formula>OR($R203="NI",$R203="Red",$R203="Low")</formula>
    </cfRule>
    <cfRule type="cellIs" dxfId="8690" priority="123" stopIfTrue="1" operator="equal">
      <formula>"PI"</formula>
    </cfRule>
    <cfRule type="expression" dxfId="8689" priority="124" stopIfTrue="1">
      <formula>OR($R203="LI",$R203="Yellow",$R203="Medium")</formula>
    </cfRule>
    <cfRule type="expression" dxfId="8688" priority="125" stopIfTrue="1">
      <formula>OR($R203="NY",$R203="Not Yet")</formula>
    </cfRule>
    <cfRule type="cellIs" dxfId="8687" priority="126" stopIfTrue="1" operator="equal">
      <formula>"Out of Scope"</formula>
    </cfRule>
  </conditionalFormatting>
  <conditionalFormatting sqref="H213:L213">
    <cfRule type="expression" dxfId="8686" priority="115" stopIfTrue="1">
      <formula>OR(H213="FI",H213="Green",H213="High")</formula>
    </cfRule>
    <cfRule type="expression" dxfId="8685" priority="116" stopIfTrue="1">
      <formula>OR(H213="NI",H213="Red",H213="Low")</formula>
    </cfRule>
    <cfRule type="cellIs" dxfId="8684" priority="117" stopIfTrue="1" operator="equal">
      <formula>"PI"</formula>
    </cfRule>
    <cfRule type="expression" dxfId="8683" priority="118" stopIfTrue="1">
      <formula>OR(H213="LI",H213="Yellow",H213="Medium")</formula>
    </cfRule>
    <cfRule type="expression" dxfId="8682" priority="119" stopIfTrue="1">
      <formula>OR(H213="NY",H213="Not Yet")</formula>
    </cfRule>
    <cfRule type="cellIs" dxfId="8681" priority="120" stopIfTrue="1" operator="equal">
      <formula>"Out of Scope"</formula>
    </cfRule>
  </conditionalFormatting>
  <conditionalFormatting sqref="I213">
    <cfRule type="expression" dxfId="8680" priority="109" stopIfTrue="1">
      <formula>OR($R213="FI",$R213="Green",$R213="High")</formula>
    </cfRule>
    <cfRule type="expression" dxfId="8679" priority="110" stopIfTrue="1">
      <formula>OR($R213="NI",$R213="Red",$R213="Low")</formula>
    </cfRule>
    <cfRule type="cellIs" dxfId="8678" priority="111" stopIfTrue="1" operator="equal">
      <formula>"PI"</formula>
    </cfRule>
    <cfRule type="expression" dxfId="8677" priority="112" stopIfTrue="1">
      <formula>OR($R213="LI",$R213="Yellow",$R213="Medium")</formula>
    </cfRule>
    <cfRule type="expression" dxfId="8676" priority="113" stopIfTrue="1">
      <formula>OR($R213="NY",$R213="Not Yet")</formula>
    </cfRule>
    <cfRule type="cellIs" dxfId="8675" priority="114" stopIfTrue="1" operator="equal">
      <formula>"Out of Scope"</formula>
    </cfRule>
  </conditionalFormatting>
  <conditionalFormatting sqref="J213">
    <cfRule type="expression" dxfId="8674" priority="103" stopIfTrue="1">
      <formula>OR($R213="FI",$R213="Green",$R213="High")</formula>
    </cfRule>
    <cfRule type="expression" dxfId="8673" priority="104" stopIfTrue="1">
      <formula>OR($R213="NI",$R213="Red",$R213="Low")</formula>
    </cfRule>
    <cfRule type="cellIs" dxfId="8672" priority="105" stopIfTrue="1" operator="equal">
      <formula>"PI"</formula>
    </cfRule>
    <cfRule type="expression" dxfId="8671" priority="106" stopIfTrue="1">
      <formula>OR($R213="LI",$R213="Yellow",$R213="Medium")</formula>
    </cfRule>
    <cfRule type="expression" dxfId="8670" priority="107" stopIfTrue="1">
      <formula>OR($R213="NY",$R213="Not Yet")</formula>
    </cfRule>
    <cfRule type="cellIs" dxfId="8669" priority="108" stopIfTrue="1" operator="equal">
      <formula>"Out of Scope"</formula>
    </cfRule>
  </conditionalFormatting>
  <conditionalFormatting sqref="K213">
    <cfRule type="expression" dxfId="8668" priority="97" stopIfTrue="1">
      <formula>OR($R213="FI",$R213="Green",$R213="High")</formula>
    </cfRule>
    <cfRule type="expression" dxfId="8667" priority="98" stopIfTrue="1">
      <formula>OR($R213="NI",$R213="Red",$R213="Low")</formula>
    </cfRule>
    <cfRule type="cellIs" dxfId="8666" priority="99" stopIfTrue="1" operator="equal">
      <formula>"PI"</formula>
    </cfRule>
    <cfRule type="expression" dxfId="8665" priority="100" stopIfTrue="1">
      <formula>OR($R213="LI",$R213="Yellow",$R213="Medium")</formula>
    </cfRule>
    <cfRule type="expression" dxfId="8664" priority="101" stopIfTrue="1">
      <formula>OR($R213="NY",$R213="Not Yet")</formula>
    </cfRule>
    <cfRule type="cellIs" dxfId="8663" priority="102" stopIfTrue="1" operator="equal">
      <formula>"Out of Scope"</formula>
    </cfRule>
  </conditionalFormatting>
  <conditionalFormatting sqref="L213">
    <cfRule type="expression" dxfId="8662" priority="91" stopIfTrue="1">
      <formula>OR($R213="FI",$R213="Green",$R213="High")</formula>
    </cfRule>
    <cfRule type="expression" dxfId="8661" priority="92" stopIfTrue="1">
      <formula>OR($R213="NI",$R213="Red",$R213="Low")</formula>
    </cfRule>
    <cfRule type="cellIs" dxfId="8660" priority="93" stopIfTrue="1" operator="equal">
      <formula>"PI"</formula>
    </cfRule>
    <cfRule type="expression" dxfId="8659" priority="94" stopIfTrue="1">
      <formula>OR($R213="LI",$R213="Yellow",$R213="Medium")</formula>
    </cfRule>
    <cfRule type="expression" dxfId="8658" priority="95" stopIfTrue="1">
      <formula>OR($R213="NY",$R213="Not Yet")</formula>
    </cfRule>
    <cfRule type="cellIs" dxfId="8657" priority="96" stopIfTrue="1" operator="equal">
      <formula>"Out of Scope"</formula>
    </cfRule>
  </conditionalFormatting>
  <conditionalFormatting sqref="H223:L223">
    <cfRule type="expression" dxfId="8656" priority="85" stopIfTrue="1">
      <formula>OR(H223="FI",H223="Green",H223="High")</formula>
    </cfRule>
    <cfRule type="expression" dxfId="8655" priority="86" stopIfTrue="1">
      <formula>OR(H223="NI",H223="Red",H223="Low")</formula>
    </cfRule>
    <cfRule type="cellIs" dxfId="8654" priority="87" stopIfTrue="1" operator="equal">
      <formula>"PI"</formula>
    </cfRule>
    <cfRule type="expression" dxfId="8653" priority="88" stopIfTrue="1">
      <formula>OR(H223="LI",H223="Yellow",H223="Medium")</formula>
    </cfRule>
    <cfRule type="expression" dxfId="8652" priority="89" stopIfTrue="1">
      <formula>OR(H223="NY",H223="Not Yet")</formula>
    </cfRule>
    <cfRule type="cellIs" dxfId="8651" priority="90" stopIfTrue="1" operator="equal">
      <formula>"Out of Scope"</formula>
    </cfRule>
  </conditionalFormatting>
  <conditionalFormatting sqref="I223">
    <cfRule type="expression" dxfId="8650" priority="79" stopIfTrue="1">
      <formula>OR($R223="FI",$R223="Green",$R223="High")</formula>
    </cfRule>
    <cfRule type="expression" dxfId="8649" priority="80" stopIfTrue="1">
      <formula>OR($R223="NI",$R223="Red",$R223="Low")</formula>
    </cfRule>
    <cfRule type="cellIs" dxfId="8648" priority="81" stopIfTrue="1" operator="equal">
      <formula>"PI"</formula>
    </cfRule>
    <cfRule type="expression" dxfId="8647" priority="82" stopIfTrue="1">
      <formula>OR($R223="LI",$R223="Yellow",$R223="Medium")</formula>
    </cfRule>
    <cfRule type="expression" dxfId="8646" priority="83" stopIfTrue="1">
      <formula>OR($R223="NY",$R223="Not Yet")</formula>
    </cfRule>
    <cfRule type="cellIs" dxfId="8645" priority="84" stopIfTrue="1" operator="equal">
      <formula>"Out of Scope"</formula>
    </cfRule>
  </conditionalFormatting>
  <conditionalFormatting sqref="J223">
    <cfRule type="expression" dxfId="8644" priority="73" stopIfTrue="1">
      <formula>OR($R223="FI",$R223="Green",$R223="High")</formula>
    </cfRule>
    <cfRule type="expression" dxfId="8643" priority="74" stopIfTrue="1">
      <formula>OR($R223="NI",$R223="Red",$R223="Low")</formula>
    </cfRule>
    <cfRule type="cellIs" dxfId="8642" priority="75" stopIfTrue="1" operator="equal">
      <formula>"PI"</formula>
    </cfRule>
    <cfRule type="expression" dxfId="8641" priority="76" stopIfTrue="1">
      <formula>OR($R223="LI",$R223="Yellow",$R223="Medium")</formula>
    </cfRule>
    <cfRule type="expression" dxfId="8640" priority="77" stopIfTrue="1">
      <formula>OR($R223="NY",$R223="Not Yet")</formula>
    </cfRule>
    <cfRule type="cellIs" dxfId="8639" priority="78" stopIfTrue="1" operator="equal">
      <formula>"Out of Scope"</formula>
    </cfRule>
  </conditionalFormatting>
  <conditionalFormatting sqref="K223">
    <cfRule type="expression" dxfId="8638" priority="67" stopIfTrue="1">
      <formula>OR($R223="FI",$R223="Green",$R223="High")</formula>
    </cfRule>
    <cfRule type="expression" dxfId="8637" priority="68" stopIfTrue="1">
      <formula>OR($R223="NI",$R223="Red",$R223="Low")</formula>
    </cfRule>
    <cfRule type="cellIs" dxfId="8636" priority="69" stopIfTrue="1" operator="equal">
      <formula>"PI"</formula>
    </cfRule>
    <cfRule type="expression" dxfId="8635" priority="70" stopIfTrue="1">
      <formula>OR($R223="LI",$R223="Yellow",$R223="Medium")</formula>
    </cfRule>
    <cfRule type="expression" dxfId="8634" priority="71" stopIfTrue="1">
      <formula>OR($R223="NY",$R223="Not Yet")</formula>
    </cfRule>
    <cfRule type="cellIs" dxfId="8633" priority="72" stopIfTrue="1" operator="equal">
      <formula>"Out of Scope"</formula>
    </cfRule>
  </conditionalFormatting>
  <conditionalFormatting sqref="L223">
    <cfRule type="expression" dxfId="8632" priority="61" stopIfTrue="1">
      <formula>OR($R223="FI",$R223="Green",$R223="High")</formula>
    </cfRule>
    <cfRule type="expression" dxfId="8631" priority="62" stopIfTrue="1">
      <formula>OR($R223="NI",$R223="Red",$R223="Low")</formula>
    </cfRule>
    <cfRule type="cellIs" dxfId="8630" priority="63" stopIfTrue="1" operator="equal">
      <formula>"PI"</formula>
    </cfRule>
    <cfRule type="expression" dxfId="8629" priority="64" stopIfTrue="1">
      <formula>OR($R223="LI",$R223="Yellow",$R223="Medium")</formula>
    </cfRule>
    <cfRule type="expression" dxfId="8628" priority="65" stopIfTrue="1">
      <formula>OR($R223="NY",$R223="Not Yet")</formula>
    </cfRule>
    <cfRule type="cellIs" dxfId="8627" priority="66" stopIfTrue="1" operator="equal">
      <formula>"Out of Scope"</formula>
    </cfRule>
  </conditionalFormatting>
  <conditionalFormatting sqref="H235:L235">
    <cfRule type="expression" dxfId="8626" priority="55" stopIfTrue="1">
      <formula>OR(H235="FI",H235="Green",H235="High")</formula>
    </cfRule>
    <cfRule type="expression" dxfId="8625" priority="56" stopIfTrue="1">
      <formula>OR(H235="NI",H235="Red",H235="Low")</formula>
    </cfRule>
    <cfRule type="cellIs" dxfId="8624" priority="57" stopIfTrue="1" operator="equal">
      <formula>"PI"</formula>
    </cfRule>
    <cfRule type="expression" dxfId="8623" priority="58" stopIfTrue="1">
      <formula>OR(H235="LI",H235="Yellow",H235="Medium")</formula>
    </cfRule>
    <cfRule type="expression" dxfId="8622" priority="59" stopIfTrue="1">
      <formula>OR(H235="NY",H235="Not Yet")</formula>
    </cfRule>
    <cfRule type="cellIs" dxfId="8621" priority="60" stopIfTrue="1" operator="equal">
      <formula>"Out of Scope"</formula>
    </cfRule>
  </conditionalFormatting>
  <conditionalFormatting sqref="I235">
    <cfRule type="expression" dxfId="8620" priority="49" stopIfTrue="1">
      <formula>OR($R235="FI",$R235="Green",$R235="High")</formula>
    </cfRule>
    <cfRule type="expression" dxfId="8619" priority="50" stopIfTrue="1">
      <formula>OR($R235="NI",$R235="Red",$R235="Low")</formula>
    </cfRule>
    <cfRule type="cellIs" dxfId="8618" priority="51" stopIfTrue="1" operator="equal">
      <formula>"PI"</formula>
    </cfRule>
    <cfRule type="expression" dxfId="8617" priority="52" stopIfTrue="1">
      <formula>OR($R235="LI",$R235="Yellow",$R235="Medium")</formula>
    </cfRule>
    <cfRule type="expression" dxfId="8616" priority="53" stopIfTrue="1">
      <formula>OR($R235="NY",$R235="Not Yet")</formula>
    </cfRule>
    <cfRule type="cellIs" dxfId="8615" priority="54" stopIfTrue="1" operator="equal">
      <formula>"Out of Scope"</formula>
    </cfRule>
  </conditionalFormatting>
  <conditionalFormatting sqref="J235">
    <cfRule type="expression" dxfId="8614" priority="43" stopIfTrue="1">
      <formula>OR($R235="FI",$R235="Green",$R235="High")</formula>
    </cfRule>
    <cfRule type="expression" dxfId="8613" priority="44" stopIfTrue="1">
      <formula>OR($R235="NI",$R235="Red",$R235="Low")</formula>
    </cfRule>
    <cfRule type="cellIs" dxfId="8612" priority="45" stopIfTrue="1" operator="equal">
      <formula>"PI"</formula>
    </cfRule>
    <cfRule type="expression" dxfId="8611" priority="46" stopIfTrue="1">
      <formula>OR($R235="LI",$R235="Yellow",$R235="Medium")</formula>
    </cfRule>
    <cfRule type="expression" dxfId="8610" priority="47" stopIfTrue="1">
      <formula>OR($R235="NY",$R235="Not Yet")</formula>
    </cfRule>
    <cfRule type="cellIs" dxfId="8609" priority="48" stopIfTrue="1" operator="equal">
      <formula>"Out of Scope"</formula>
    </cfRule>
  </conditionalFormatting>
  <conditionalFormatting sqref="K235">
    <cfRule type="expression" dxfId="8608" priority="37" stopIfTrue="1">
      <formula>OR($R235="FI",$R235="Green",$R235="High")</formula>
    </cfRule>
    <cfRule type="expression" dxfId="8607" priority="38" stopIfTrue="1">
      <formula>OR($R235="NI",$R235="Red",$R235="Low")</formula>
    </cfRule>
    <cfRule type="cellIs" dxfId="8606" priority="39" stopIfTrue="1" operator="equal">
      <formula>"PI"</formula>
    </cfRule>
    <cfRule type="expression" dxfId="8605" priority="40" stopIfTrue="1">
      <formula>OR($R235="LI",$R235="Yellow",$R235="Medium")</formula>
    </cfRule>
    <cfRule type="expression" dxfId="8604" priority="41" stopIfTrue="1">
      <formula>OR($R235="NY",$R235="Not Yet")</formula>
    </cfRule>
    <cfRule type="cellIs" dxfId="8603" priority="42" stopIfTrue="1" operator="equal">
      <formula>"Out of Scope"</formula>
    </cfRule>
  </conditionalFormatting>
  <conditionalFormatting sqref="L235">
    <cfRule type="expression" dxfId="8602" priority="31" stopIfTrue="1">
      <formula>OR($R235="FI",$R235="Green",$R235="High")</formula>
    </cfRule>
    <cfRule type="expression" dxfId="8601" priority="32" stopIfTrue="1">
      <formula>OR($R235="NI",$R235="Red",$R235="Low")</formula>
    </cfRule>
    <cfRule type="cellIs" dxfId="8600" priority="33" stopIfTrue="1" operator="equal">
      <formula>"PI"</formula>
    </cfRule>
    <cfRule type="expression" dxfId="8599" priority="34" stopIfTrue="1">
      <formula>OR($R235="LI",$R235="Yellow",$R235="Medium")</formula>
    </cfRule>
    <cfRule type="expression" dxfId="8598" priority="35" stopIfTrue="1">
      <formula>OR($R235="NY",$R235="Not Yet")</formula>
    </cfRule>
    <cfRule type="cellIs" dxfId="8597" priority="36" stopIfTrue="1" operator="equal">
      <formula>"Out of Scope"</formula>
    </cfRule>
  </conditionalFormatting>
  <conditionalFormatting sqref="H246:L246">
    <cfRule type="expression" dxfId="8596" priority="25" stopIfTrue="1">
      <formula>OR(H246="FI",H246="Green",H246="High")</formula>
    </cfRule>
    <cfRule type="expression" dxfId="8595" priority="26" stopIfTrue="1">
      <formula>OR(H246="NI",H246="Red",H246="Low")</formula>
    </cfRule>
    <cfRule type="cellIs" dxfId="8594" priority="27" stopIfTrue="1" operator="equal">
      <formula>"PI"</formula>
    </cfRule>
    <cfRule type="expression" dxfId="8593" priority="28" stopIfTrue="1">
      <formula>OR(H246="LI",H246="Yellow",H246="Medium")</formula>
    </cfRule>
    <cfRule type="expression" dxfId="8592" priority="29" stopIfTrue="1">
      <formula>OR(H246="NY",H246="Not Yet")</formula>
    </cfRule>
    <cfRule type="cellIs" dxfId="8591" priority="30" stopIfTrue="1" operator="equal">
      <formula>"Out of Scope"</formula>
    </cfRule>
  </conditionalFormatting>
  <conditionalFormatting sqref="I246">
    <cfRule type="expression" dxfId="8590" priority="19" stopIfTrue="1">
      <formula>OR($R246="FI",$R246="Green",$R246="High")</formula>
    </cfRule>
    <cfRule type="expression" dxfId="8589" priority="20" stopIfTrue="1">
      <formula>OR($R246="NI",$R246="Red",$R246="Low")</formula>
    </cfRule>
    <cfRule type="cellIs" dxfId="8588" priority="21" stopIfTrue="1" operator="equal">
      <formula>"PI"</formula>
    </cfRule>
    <cfRule type="expression" dxfId="8587" priority="22" stopIfTrue="1">
      <formula>OR($R246="LI",$R246="Yellow",$R246="Medium")</formula>
    </cfRule>
    <cfRule type="expression" dxfId="8586" priority="23" stopIfTrue="1">
      <formula>OR($R246="NY",$R246="Not Yet")</formula>
    </cfRule>
    <cfRule type="cellIs" dxfId="8585" priority="24" stopIfTrue="1" operator="equal">
      <formula>"Out of Scope"</formula>
    </cfRule>
  </conditionalFormatting>
  <conditionalFormatting sqref="J246">
    <cfRule type="expression" dxfId="8584" priority="13" stopIfTrue="1">
      <formula>OR($R246="FI",$R246="Green",$R246="High")</formula>
    </cfRule>
    <cfRule type="expression" dxfId="8583" priority="14" stopIfTrue="1">
      <formula>OR($R246="NI",$R246="Red",$R246="Low")</formula>
    </cfRule>
    <cfRule type="cellIs" dxfId="8582" priority="15" stopIfTrue="1" operator="equal">
      <formula>"PI"</formula>
    </cfRule>
    <cfRule type="expression" dxfId="8581" priority="16" stopIfTrue="1">
      <formula>OR($R246="LI",$R246="Yellow",$R246="Medium")</formula>
    </cfRule>
    <cfRule type="expression" dxfId="8580" priority="17" stopIfTrue="1">
      <formula>OR($R246="NY",$R246="Not Yet")</formula>
    </cfRule>
    <cfRule type="cellIs" dxfId="8579" priority="18" stopIfTrue="1" operator="equal">
      <formula>"Out of Scope"</formula>
    </cfRule>
  </conditionalFormatting>
  <conditionalFormatting sqref="K246">
    <cfRule type="expression" dxfId="8578" priority="7" stopIfTrue="1">
      <formula>OR($R246="FI",$R246="Green",$R246="High")</formula>
    </cfRule>
    <cfRule type="expression" dxfId="8577" priority="8" stopIfTrue="1">
      <formula>OR($R246="NI",$R246="Red",$R246="Low")</formula>
    </cfRule>
    <cfRule type="cellIs" dxfId="8576" priority="9" stopIfTrue="1" operator="equal">
      <formula>"PI"</formula>
    </cfRule>
    <cfRule type="expression" dxfId="8575" priority="10" stopIfTrue="1">
      <formula>OR($R246="LI",$R246="Yellow",$R246="Medium")</formula>
    </cfRule>
    <cfRule type="expression" dxfId="8574" priority="11" stopIfTrue="1">
      <formula>OR($R246="NY",$R246="Not Yet")</formula>
    </cfRule>
    <cfRule type="cellIs" dxfId="8573" priority="12" stopIfTrue="1" operator="equal">
      <formula>"Out of Scope"</formula>
    </cfRule>
  </conditionalFormatting>
  <conditionalFormatting sqref="L246">
    <cfRule type="expression" dxfId="8572" priority="1" stopIfTrue="1">
      <formula>OR($R246="FI",$R246="Green",$R246="High")</formula>
    </cfRule>
    <cfRule type="expression" dxfId="8571" priority="2" stopIfTrue="1">
      <formula>OR($R246="NI",$R246="Red",$R246="Low")</formula>
    </cfRule>
    <cfRule type="cellIs" dxfId="8570" priority="3" stopIfTrue="1" operator="equal">
      <formula>"PI"</formula>
    </cfRule>
    <cfRule type="expression" dxfId="8569" priority="4" stopIfTrue="1">
      <formula>OR($R246="LI",$R246="Yellow",$R246="Medium")</formula>
    </cfRule>
    <cfRule type="expression" dxfId="8568" priority="5" stopIfTrue="1">
      <formula>OR($R246="NY",$R246="Not Yet")</formula>
    </cfRule>
    <cfRule type="cellIs" dxfId="8567" priority="6" stopIfTrue="1" operator="equal">
      <formula>"Out of Scope"</formula>
    </cfRule>
  </conditionalFormatting>
  <dataValidations count="9">
    <dataValidation type="list" allowBlank="1" showInputMessage="1" showErrorMessage="1" sqref="R237">
      <formula1>M253:M257</formula1>
    </dataValidation>
    <dataValidation type="list" allowBlank="1" showInputMessage="1" showErrorMessage="1" sqref="A1:R1">
      <formula1>PA_Rating</formula1>
    </dataValidation>
    <dataValidation type="list" allowBlank="1" showInputMessage="1" showErrorMessage="1" sqref="R4 R41 R66 R115 R224">
      <formula1>Goal_Rating</formula1>
    </dataValidation>
    <dataValidation type="list" allowBlank="1" showInputMessage="1" showErrorMessage="1" sqref="R5 R17 R29 R42 R54 R67 R79 R91 R103 R116 R128 R139 R150 R161 R171 R181 R193 R204 R214 R225 R236 H16:L16 H28:L28 H40:L40 H53:L53 H65:L65 H78:L78 H90:L90 H102:L102 H114:L114 H127:L127 H138:L138 H149:L149 H160:L160 H170:L170 H180:L180 H192:L192 H203:L203 H213:L213 H223:L223 H235:L235 H246:L246">
      <formula1>Practice_Characterization</formula1>
    </dataValidation>
    <dataValidation type="list" allowBlank="1" showInputMessage="1" showErrorMessage="1" sqref="A9:A16 A21:A28 A33:A40 A46:A53 A58:A65 A71:A78 A83:A90 A95:A102 A107:A114 A120:A127 A131:A138 A142:A149 A153:A160 A163:A170 A173:A180 A185:A192 A196:A203 A206:A213 A216:A223 A228:A235 A239:A246">
      <formula1>Status</formula1>
    </dataValidation>
    <dataValidation type="list" allowBlank="1" showInputMessage="1" showErrorMessage="1" sqref="R30:R31 R55:R56 R104:R105">
      <formula1>M46:M48</formula1>
    </dataValidation>
    <dataValidation type="list" allowBlank="1" showInputMessage="1" showErrorMessage="1" sqref="R43:R44 R68:R69 R80:R81 R92:R93">
      <formula1>M58:M61</formula1>
    </dataValidation>
    <dataValidation type="list" allowBlank="1" showInputMessage="1" showErrorMessage="1" sqref="R117:R118 R129 R151 R182:R183 R194">
      <formula1>M131:M135</formula1>
    </dataValidation>
    <dataValidation type="list" allowBlank="1" showInputMessage="1" showErrorMessage="1" sqref="N9:O15 N21:O27 N33:O39 N46:O52 N58:O64 N71:O77 N83:O89 N95:O101 N107:O113 N120:O126 N131:O137 N142:O148 N153:O159 N163:O169 N173:O179 N185:O191 N196:O202 N206:O212 N216:O222 N228:O234 N239:O24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5849"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5852" r:id="rId7"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5854" r:id="rId8"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mc:AlternateContent xmlns:mc="http://schemas.openxmlformats.org/markup-compatibility/2006">
          <mc:Choice Requires="x14">
            <control shapeId="35856" r:id="rId9" name="Button 16">
              <controlPr defaultSize="0" print="0" autoFill="0" autoPict="0" macro="[0]!InsertDocument">
                <anchor moveWithCells="1" sizeWithCells="1">
                  <from>
                    <xdr:col>4</xdr:col>
                    <xdr:colOff>28575</xdr:colOff>
                    <xdr:row>0</xdr:row>
                    <xdr:rowOff>57150</xdr:rowOff>
                  </from>
                  <to>
                    <xdr:col>4</xdr:col>
                    <xdr:colOff>809625</xdr:colOff>
                    <xdr:row>0</xdr:row>
                    <xdr:rowOff>485775</xdr:rowOff>
                  </to>
                </anchor>
              </controlPr>
            </control>
          </mc:Choice>
        </mc:AlternateContent>
        <mc:AlternateContent xmlns:mc="http://schemas.openxmlformats.org/markup-compatibility/2006">
          <mc:Choice Requires="x14">
            <control shapeId="35857" r:id="rId10" name="Button 17">
              <controlPr defaultSize="0" print="0" autoFill="0" autoPict="0" macro="[0]!OpenDocument">
                <anchor moveWithCells="1" sizeWithCells="1">
                  <from>
                    <xdr:col>4</xdr:col>
                    <xdr:colOff>885825</xdr:colOff>
                    <xdr:row>0</xdr:row>
                    <xdr:rowOff>57150</xdr:rowOff>
                  </from>
                  <to>
                    <xdr:col>5</xdr:col>
                    <xdr:colOff>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Instructions!M289:M293</xm:f>
          </x14:formula1>
          <xm:sqref>R226</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indexed="10"/>
    <outlinePr summaryBelow="0" summaryRight="0"/>
    <pageSetUpPr fitToPage="1"/>
  </sheetPr>
  <dimension ref="A1:T234"/>
  <sheetViews>
    <sheetView showGridLines="0" workbookViewId="0">
      <pane ySplit="3" topLeftCell="A17"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28515625" style="56" hidden="1" customWidth="1" outlineLevel="2"/>
    <col min="16" max="16" width="2.140625" style="56" hidden="1" customWidth="1" outlineLevel="2"/>
    <col min="17" max="17" width="17.7109375" style="56" hidden="1" customWidth="1" outlineLevel="1"/>
    <col min="18" max="18" width="8.7109375"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64" t="s">
        <v>402</v>
      </c>
      <c r="B3" s="220"/>
      <c r="C3" s="364" t="s">
        <v>563</v>
      </c>
      <c r="D3" s="342" t="s">
        <v>359</v>
      </c>
      <c r="E3" s="365" t="s">
        <v>418</v>
      </c>
      <c r="F3" s="365" t="s">
        <v>358</v>
      </c>
      <c r="G3" s="267"/>
      <c r="H3" s="344" t="s">
        <v>1468</v>
      </c>
      <c r="I3" s="344" t="s">
        <v>1464</v>
      </c>
      <c r="J3" s="344" t="s">
        <v>1465</v>
      </c>
      <c r="K3" s="344" t="s">
        <v>1466</v>
      </c>
      <c r="L3" s="344" t="s">
        <v>1467</v>
      </c>
      <c r="M3" s="303"/>
      <c r="N3" s="344" t="s">
        <v>1463</v>
      </c>
      <c r="O3" s="344" t="s">
        <v>266</v>
      </c>
      <c r="P3" s="232"/>
      <c r="Q3" s="345" t="s">
        <v>419</v>
      </c>
      <c r="R3" s="346" t="s">
        <v>79</v>
      </c>
      <c r="S3" s="374"/>
      <c r="T3" s="385"/>
    </row>
    <row r="4" spans="1:20" s="308" customFormat="1" ht="27.75">
      <c r="A4" s="289"/>
      <c r="B4" s="353" t="s">
        <v>420</v>
      </c>
      <c r="C4" s="333" t="s">
        <v>452</v>
      </c>
      <c r="D4" s="240"/>
      <c r="E4" s="235"/>
      <c r="F4" s="235"/>
      <c r="G4" s="290"/>
      <c r="H4" s="347">
        <f>SUM(H5,H17,H29)</f>
        <v>0</v>
      </c>
      <c r="I4" s="347">
        <f>SUM(I5,I17,I29)</f>
        <v>0</v>
      </c>
      <c r="J4" s="347">
        <f>SUM(J5,J17,J29)</f>
        <v>0</v>
      </c>
      <c r="K4" s="347">
        <f>SUM(K5,K17,K29)</f>
        <v>0</v>
      </c>
      <c r="L4" s="347">
        <f>SUM(L5,L17,L29)</f>
        <v>0</v>
      </c>
      <c r="M4" s="237"/>
      <c r="N4" s="237"/>
      <c r="O4" s="348">
        <f>SUM(H4:L4)/(COUNT(H4:L4)*3)</f>
        <v>0</v>
      </c>
      <c r="P4" s="290"/>
      <c r="Q4" s="235"/>
      <c r="R4" s="228"/>
      <c r="S4" s="349">
        <f>AVERAGE(S5:S29)</f>
        <v>0</v>
      </c>
      <c r="T4" s="403"/>
    </row>
    <row r="5" spans="1:20" s="309" customFormat="1" ht="20.25" collapsed="1">
      <c r="A5" s="284"/>
      <c r="B5" s="341" t="s">
        <v>364</v>
      </c>
      <c r="C5" s="335" t="s">
        <v>1117</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1159</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1118</v>
      </c>
      <c r="D7" s="191"/>
      <c r="E7" s="192"/>
      <c r="F7" s="192"/>
      <c r="G7" s="279"/>
      <c r="H7" s="193"/>
      <c r="I7" s="193"/>
      <c r="J7" s="193"/>
      <c r="K7" s="193"/>
      <c r="L7" s="193"/>
      <c r="M7" s="279"/>
      <c r="N7" s="193"/>
      <c r="O7" s="193"/>
      <c r="P7" s="279"/>
      <c r="Q7" s="192"/>
      <c r="R7" s="194"/>
      <c r="S7" s="382"/>
      <c r="T7" s="383"/>
    </row>
    <row r="8" spans="1:20" s="310" customFormat="1" ht="130.5" hidden="1" customHeight="1" outlineLevel="2">
      <c r="A8" s="4"/>
      <c r="B8" s="4"/>
      <c r="C8" s="337" t="s">
        <v>718</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0" customFormat="1" hidden="1" outlineLevel="1">
      <c r="A15" s="174"/>
      <c r="B15" s="336">
        <v>7</v>
      </c>
      <c r="C15" s="175"/>
      <c r="D15" s="168"/>
      <c r="E15" s="169"/>
      <c r="F15" s="169"/>
      <c r="G15" s="257"/>
      <c r="H15" s="170"/>
      <c r="I15" s="170"/>
      <c r="J15" s="170"/>
      <c r="K15" s="170"/>
      <c r="L15" s="170"/>
      <c r="M15" s="291"/>
      <c r="N15" s="170"/>
      <c r="O15" s="170"/>
      <c r="P15" s="291"/>
      <c r="Q15" s="169"/>
      <c r="R15" s="177"/>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20.25" collapsed="1">
      <c r="A17" s="284"/>
      <c r="B17" s="341" t="s">
        <v>365</v>
      </c>
      <c r="C17" s="335" t="s">
        <v>453</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1120</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1119</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4"/>
      <c r="B20" s="4"/>
      <c r="C20" s="337" t="s">
        <v>719</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84"/>
      <c r="B29" s="341" t="s">
        <v>366</v>
      </c>
      <c r="C29" s="335" t="s">
        <v>454</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1160</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1121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720</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238"/>
      <c r="O40" s="177"/>
      <c r="P40" s="238"/>
      <c r="Q40" s="444"/>
      <c r="R40" s="177"/>
      <c r="S40" s="382"/>
      <c r="T40" s="396"/>
    </row>
    <row r="41" spans="1:20" s="308" customFormat="1" ht="27.75">
      <c r="A41" s="289"/>
      <c r="B41" s="353" t="s">
        <v>354</v>
      </c>
      <c r="C41" s="333" t="s">
        <v>455</v>
      </c>
      <c r="D41" s="240"/>
      <c r="E41" s="235"/>
      <c r="F41" s="235"/>
      <c r="G41" s="290"/>
      <c r="H41" s="347">
        <f>SUM(H42,H54,H66)</f>
        <v>0</v>
      </c>
      <c r="I41" s="347">
        <f>SUM(I42,I54,I66)</f>
        <v>0</v>
      </c>
      <c r="J41" s="347">
        <f>SUM(J42,J54,J66)</f>
        <v>0</v>
      </c>
      <c r="K41" s="347">
        <f>SUM(K42,K54,K66)</f>
        <v>0</v>
      </c>
      <c r="L41" s="347">
        <f>SUM(L42,L54,L66)</f>
        <v>0</v>
      </c>
      <c r="M41" s="237"/>
      <c r="N41" s="237"/>
      <c r="O41" s="348">
        <f>SUM(H41:L41)/(COUNT(H41:L41)*3)</f>
        <v>0</v>
      </c>
      <c r="P41" s="290"/>
      <c r="Q41" s="235"/>
      <c r="R41" s="228"/>
      <c r="S41" s="349">
        <f>AVERAGE(S42:S66)</f>
        <v>0</v>
      </c>
      <c r="T41" s="403"/>
    </row>
    <row r="42" spans="1:20" s="309" customFormat="1" ht="20.25" collapsed="1">
      <c r="A42" s="284"/>
      <c r="B42" s="341" t="s">
        <v>368</v>
      </c>
      <c r="C42" s="335" t="s">
        <v>456</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404"/>
    </row>
    <row r="43" spans="1:20" s="310" customFormat="1" ht="89.25" hidden="1" outlineLevel="2">
      <c r="A43" s="2"/>
      <c r="B43" s="2"/>
      <c r="C43" s="337" t="s">
        <v>1122</v>
      </c>
      <c r="D43" s="191"/>
      <c r="E43" s="192"/>
      <c r="F43" s="192"/>
      <c r="G43" s="279"/>
      <c r="H43" s="193"/>
      <c r="I43" s="193"/>
      <c r="J43" s="193"/>
      <c r="K43" s="193"/>
      <c r="L43" s="193"/>
      <c r="M43" s="279"/>
      <c r="N43" s="193"/>
      <c r="O43" s="193"/>
      <c r="P43" s="279"/>
      <c r="Q43" s="192"/>
      <c r="R43" s="194"/>
      <c r="S43" s="382"/>
      <c r="T43" s="383"/>
    </row>
    <row r="44" spans="1:20" s="310" customFormat="1" ht="165.75" hidden="1" outlineLevel="2">
      <c r="A44" s="2"/>
      <c r="B44" s="2"/>
      <c r="C44" s="337" t="s">
        <v>1123</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4"/>
      <c r="B45" s="4"/>
      <c r="C45" s="337" t="s">
        <v>721</v>
      </c>
      <c r="D45" s="168"/>
      <c r="E45" s="181"/>
      <c r="F45" s="181"/>
      <c r="G45" s="287"/>
      <c r="H45" s="201"/>
      <c r="I45" s="201"/>
      <c r="J45" s="201"/>
      <c r="K45" s="201"/>
      <c r="L45" s="201"/>
      <c r="M45" s="291"/>
      <c r="N45" s="201"/>
      <c r="O45" s="201"/>
      <c r="P45" s="291"/>
      <c r="Q45" s="169"/>
      <c r="R45" s="177"/>
      <c r="S45" s="382"/>
      <c r="T45" s="396"/>
    </row>
    <row r="46" spans="1:20"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96"/>
    </row>
    <row r="48" spans="1:20"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96"/>
    </row>
    <row r="49" spans="1:20"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96"/>
    </row>
    <row r="50" spans="1:20"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96"/>
    </row>
    <row r="52" spans="1:20"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77"/>
      <c r="S53" s="382"/>
      <c r="T53" s="396"/>
    </row>
    <row r="54" spans="1:20" s="309" customFormat="1" ht="31.5" collapsed="1">
      <c r="A54" s="284"/>
      <c r="B54" s="341" t="s">
        <v>369</v>
      </c>
      <c r="C54" s="335" t="s">
        <v>1124</v>
      </c>
      <c r="D54" s="251"/>
      <c r="E54" s="252"/>
      <c r="F54" s="252"/>
      <c r="G54" s="28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1238</v>
      </c>
      <c r="D55" s="191"/>
      <c r="E55" s="192"/>
      <c r="F55" s="192"/>
      <c r="G55" s="279"/>
      <c r="H55" s="193"/>
      <c r="I55" s="193"/>
      <c r="J55" s="193"/>
      <c r="K55" s="193"/>
      <c r="L55" s="193"/>
      <c r="M55" s="279"/>
      <c r="N55" s="193"/>
      <c r="O55" s="193"/>
      <c r="P55" s="279"/>
      <c r="Q55" s="192"/>
      <c r="R55" s="194"/>
      <c r="S55" s="382"/>
      <c r="T55" s="383"/>
    </row>
    <row r="56" spans="1:20" s="310" customFormat="1" ht="114.75" hidden="1" outlineLevel="2">
      <c r="A56" s="2"/>
      <c r="B56" s="2"/>
      <c r="C56" s="337" t="s">
        <v>1125</v>
      </c>
      <c r="D56" s="191"/>
      <c r="E56" s="192"/>
      <c r="F56" s="192"/>
      <c r="G56" s="279"/>
      <c r="H56" s="193"/>
      <c r="I56" s="193"/>
      <c r="J56" s="193"/>
      <c r="K56" s="193"/>
      <c r="L56" s="193"/>
      <c r="M56" s="279"/>
      <c r="N56" s="193"/>
      <c r="O56" s="193"/>
      <c r="P56" s="279"/>
      <c r="Q56" s="192"/>
      <c r="R56" s="194"/>
      <c r="S56" s="382"/>
      <c r="T56" s="383"/>
    </row>
    <row r="57" spans="1:20" s="310" customFormat="1" ht="89.25" hidden="1" outlineLevel="2">
      <c r="A57" s="4"/>
      <c r="B57" s="4"/>
      <c r="C57" s="337" t="s">
        <v>722</v>
      </c>
      <c r="D57" s="168"/>
      <c r="E57" s="181"/>
      <c r="F57" s="181"/>
      <c r="G57" s="287"/>
      <c r="H57" s="201"/>
      <c r="I57" s="201"/>
      <c r="J57" s="201"/>
      <c r="K57" s="201"/>
      <c r="L57" s="201"/>
      <c r="M57" s="291"/>
      <c r="N57" s="201"/>
      <c r="O57" s="201"/>
      <c r="P57" s="291"/>
      <c r="Q57" s="169"/>
      <c r="R57" s="177"/>
      <c r="S57" s="382"/>
      <c r="T57" s="396"/>
    </row>
    <row r="58" spans="1:20" s="310" customFormat="1" hidden="1" outlineLevel="1">
      <c r="A58" s="174"/>
      <c r="B58" s="336">
        <v>1</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2</v>
      </c>
      <c r="C59" s="175"/>
      <c r="D59" s="168"/>
      <c r="E59" s="169"/>
      <c r="F59" s="172"/>
      <c r="G59" s="257"/>
      <c r="H59" s="170"/>
      <c r="I59" s="170"/>
      <c r="J59" s="170"/>
      <c r="K59" s="170"/>
      <c r="L59" s="170"/>
      <c r="M59" s="291"/>
      <c r="N59" s="170"/>
      <c r="O59" s="170"/>
      <c r="P59" s="291"/>
      <c r="Q59" s="169"/>
      <c r="R59" s="177"/>
      <c r="S59" s="382"/>
      <c r="T59" s="396"/>
    </row>
    <row r="60" spans="1:20" s="310" customFormat="1" hidden="1" outlineLevel="1">
      <c r="A60" s="174"/>
      <c r="B60" s="336">
        <v>3</v>
      </c>
      <c r="C60" s="175"/>
      <c r="D60" s="168"/>
      <c r="E60" s="169"/>
      <c r="F60" s="169"/>
      <c r="G60" s="257"/>
      <c r="H60" s="170"/>
      <c r="I60" s="170"/>
      <c r="J60" s="170"/>
      <c r="K60" s="170"/>
      <c r="L60" s="170"/>
      <c r="M60" s="291"/>
      <c r="N60" s="170"/>
      <c r="O60" s="170"/>
      <c r="P60" s="291"/>
      <c r="Q60" s="169"/>
      <c r="R60" s="177"/>
      <c r="S60" s="382"/>
      <c r="T60" s="396"/>
    </row>
    <row r="61" spans="1:20" s="310" customFormat="1" hidden="1" outlineLevel="1">
      <c r="A61" s="174"/>
      <c r="B61" s="336">
        <v>4</v>
      </c>
      <c r="C61" s="175"/>
      <c r="D61" s="168"/>
      <c r="E61" s="169"/>
      <c r="F61" s="172"/>
      <c r="G61" s="257"/>
      <c r="H61" s="170"/>
      <c r="I61" s="170"/>
      <c r="J61" s="170"/>
      <c r="K61" s="170"/>
      <c r="L61" s="170"/>
      <c r="M61" s="291"/>
      <c r="N61" s="170"/>
      <c r="O61" s="170"/>
      <c r="P61" s="291"/>
      <c r="Q61" s="169"/>
      <c r="R61" s="177"/>
      <c r="S61" s="382"/>
      <c r="T61" s="396"/>
    </row>
    <row r="62" spans="1:20" s="310" customFormat="1" hidden="1" outlineLevel="1">
      <c r="A62" s="174"/>
      <c r="B62" s="336">
        <v>5</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6</v>
      </c>
      <c r="C63" s="175"/>
      <c r="D63" s="168"/>
      <c r="E63" s="169"/>
      <c r="F63" s="169"/>
      <c r="G63" s="257"/>
      <c r="H63" s="170"/>
      <c r="I63" s="170"/>
      <c r="J63" s="170"/>
      <c r="K63" s="170"/>
      <c r="L63" s="170"/>
      <c r="M63" s="291"/>
      <c r="N63" s="170"/>
      <c r="O63" s="170"/>
      <c r="P63" s="291"/>
      <c r="Q63" s="169"/>
      <c r="R63" s="177"/>
      <c r="S63" s="382"/>
      <c r="T63" s="396"/>
    </row>
    <row r="64" spans="1:20" s="310" customFormat="1" hidden="1" outlineLevel="1">
      <c r="A64" s="174"/>
      <c r="B64" s="336">
        <v>7</v>
      </c>
      <c r="C64" s="175"/>
      <c r="D64" s="168"/>
      <c r="E64" s="169"/>
      <c r="F64" s="169"/>
      <c r="G64" s="257"/>
      <c r="H64" s="170"/>
      <c r="I64" s="170"/>
      <c r="J64" s="170"/>
      <c r="K64" s="170"/>
      <c r="L64" s="170"/>
      <c r="M64" s="291"/>
      <c r="N64" s="170"/>
      <c r="O64" s="170"/>
      <c r="P64" s="291"/>
      <c r="Q64" s="169"/>
      <c r="R64" s="177"/>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84"/>
      <c r="B66" s="341" t="s">
        <v>370</v>
      </c>
      <c r="C66" s="335" t="s">
        <v>1126</v>
      </c>
      <c r="D66" s="251"/>
      <c r="E66" s="252"/>
      <c r="F66" s="252"/>
      <c r="G66" s="285"/>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1128</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1127</v>
      </c>
      <c r="D68" s="191"/>
      <c r="E68" s="192"/>
      <c r="F68" s="192"/>
      <c r="G68" s="279"/>
      <c r="H68" s="193"/>
      <c r="I68" s="193"/>
      <c r="J68" s="193"/>
      <c r="K68" s="193"/>
      <c r="L68" s="193"/>
      <c r="M68" s="279"/>
      <c r="N68" s="193"/>
      <c r="O68" s="193"/>
      <c r="P68" s="279"/>
      <c r="Q68" s="192"/>
      <c r="R68" s="194"/>
      <c r="S68" s="382"/>
      <c r="T68" s="383"/>
    </row>
    <row r="69" spans="1:20" s="310" customFormat="1" ht="25.5" hidden="1" outlineLevel="2">
      <c r="A69" s="4"/>
      <c r="B69" s="4"/>
      <c r="C69" s="337" t="s">
        <v>723</v>
      </c>
      <c r="D69" s="168"/>
      <c r="E69" s="181"/>
      <c r="F69" s="181"/>
      <c r="G69" s="287"/>
      <c r="H69" s="201"/>
      <c r="I69" s="201"/>
      <c r="J69" s="201"/>
      <c r="K69" s="201"/>
      <c r="L69" s="201"/>
      <c r="M69" s="291"/>
      <c r="N69" s="201"/>
      <c r="O69" s="201"/>
      <c r="P69" s="291"/>
      <c r="Q69" s="169"/>
      <c r="R69" s="177"/>
      <c r="S69" s="382"/>
      <c r="T69" s="396"/>
    </row>
    <row r="70" spans="1:20" s="310" customFormat="1" hidden="1" outlineLevel="1">
      <c r="A70" s="174"/>
      <c r="B70" s="336">
        <v>1</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2</v>
      </c>
      <c r="C71" s="175"/>
      <c r="D71" s="168"/>
      <c r="E71" s="169"/>
      <c r="F71" s="172"/>
      <c r="G71" s="257"/>
      <c r="H71" s="170"/>
      <c r="I71" s="170"/>
      <c r="J71" s="170"/>
      <c r="K71" s="170"/>
      <c r="L71" s="170"/>
      <c r="M71" s="291"/>
      <c r="N71" s="170"/>
      <c r="O71" s="170"/>
      <c r="P71" s="291"/>
      <c r="Q71" s="169"/>
      <c r="R71" s="177"/>
      <c r="S71" s="382"/>
      <c r="T71" s="396"/>
    </row>
    <row r="72" spans="1:20" s="310" customFormat="1" hidden="1" outlineLevel="1">
      <c r="A72" s="174"/>
      <c r="B72" s="336">
        <v>3</v>
      </c>
      <c r="C72" s="175"/>
      <c r="D72" s="168"/>
      <c r="E72" s="169"/>
      <c r="F72" s="169"/>
      <c r="G72" s="257"/>
      <c r="H72" s="170"/>
      <c r="I72" s="170"/>
      <c r="J72" s="170"/>
      <c r="K72" s="170"/>
      <c r="L72" s="170"/>
      <c r="M72" s="291"/>
      <c r="N72" s="170"/>
      <c r="O72" s="170"/>
      <c r="P72" s="291"/>
      <c r="Q72" s="169"/>
      <c r="R72" s="177"/>
      <c r="S72" s="382"/>
      <c r="T72" s="396"/>
    </row>
    <row r="73" spans="1:20" s="310" customFormat="1" hidden="1" outlineLevel="1">
      <c r="A73" s="174"/>
      <c r="B73" s="336">
        <v>4</v>
      </c>
      <c r="C73" s="175"/>
      <c r="D73" s="168"/>
      <c r="E73" s="169"/>
      <c r="F73" s="172"/>
      <c r="G73" s="257"/>
      <c r="H73" s="170"/>
      <c r="I73" s="170"/>
      <c r="J73" s="170"/>
      <c r="K73" s="170"/>
      <c r="L73" s="170"/>
      <c r="M73" s="291"/>
      <c r="N73" s="170"/>
      <c r="O73" s="170"/>
      <c r="P73" s="291"/>
      <c r="Q73" s="169"/>
      <c r="R73" s="177"/>
      <c r="S73" s="382"/>
      <c r="T73" s="396"/>
    </row>
    <row r="74" spans="1:20" s="310" customFormat="1" hidden="1" outlineLevel="1">
      <c r="A74" s="174"/>
      <c r="B74" s="336">
        <v>5</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6</v>
      </c>
      <c r="C75" s="175"/>
      <c r="D75" s="168"/>
      <c r="E75" s="169"/>
      <c r="F75" s="169"/>
      <c r="G75" s="257"/>
      <c r="H75" s="170"/>
      <c r="I75" s="170"/>
      <c r="J75" s="170"/>
      <c r="K75" s="170"/>
      <c r="L75" s="170"/>
      <c r="M75" s="291"/>
      <c r="N75" s="170"/>
      <c r="O75" s="170"/>
      <c r="P75" s="291"/>
      <c r="Q75" s="169"/>
      <c r="R75" s="177"/>
      <c r="S75" s="382"/>
      <c r="T75" s="396"/>
    </row>
    <row r="76" spans="1:20" s="310" customFormat="1" hidden="1" outlineLevel="1">
      <c r="A76" s="174"/>
      <c r="B76" s="336">
        <v>7</v>
      </c>
      <c r="C76" s="175"/>
      <c r="D76" s="168"/>
      <c r="E76" s="169"/>
      <c r="F76" s="169"/>
      <c r="G76" s="257"/>
      <c r="H76" s="170"/>
      <c r="I76" s="170"/>
      <c r="J76" s="170"/>
      <c r="K76" s="170"/>
      <c r="L76" s="170"/>
      <c r="M76" s="291"/>
      <c r="N76" s="170"/>
      <c r="O76" s="170"/>
      <c r="P76" s="291"/>
      <c r="Q76" s="169"/>
      <c r="R76" s="177"/>
      <c r="S76" s="382"/>
      <c r="T76" s="396"/>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8" customFormat="1" ht="36">
      <c r="A78" s="289"/>
      <c r="B78" s="353" t="s">
        <v>355</v>
      </c>
      <c r="C78" s="333" t="s">
        <v>457</v>
      </c>
      <c r="D78" s="240"/>
      <c r="E78" s="235"/>
      <c r="F78" s="235"/>
      <c r="G78" s="290"/>
      <c r="H78" s="347">
        <f>SUM(H79,H91)</f>
        <v>0</v>
      </c>
      <c r="I78" s="347">
        <f>SUM(I79,I91)</f>
        <v>0</v>
      </c>
      <c r="J78" s="347">
        <f>SUM(J79,J91)</f>
        <v>0</v>
      </c>
      <c r="K78" s="347">
        <f>SUM(K79,K91)</f>
        <v>0</v>
      </c>
      <c r="L78" s="347">
        <f>SUM(L79,L91)</f>
        <v>0</v>
      </c>
      <c r="M78" s="237"/>
      <c r="N78" s="237"/>
      <c r="O78" s="348">
        <f>SUM(H78:L78)/(COUNT(H78:L78)*2)</f>
        <v>0</v>
      </c>
      <c r="P78" s="290"/>
      <c r="Q78" s="235"/>
      <c r="R78" s="228"/>
      <c r="S78" s="349">
        <f>AVERAGE(S79:S102)</f>
        <v>0</v>
      </c>
      <c r="T78" s="403"/>
    </row>
    <row r="79" spans="1:20" s="309" customFormat="1" ht="20.25" collapsed="1">
      <c r="A79" s="284"/>
      <c r="B79" s="341" t="s">
        <v>374</v>
      </c>
      <c r="C79" s="335" t="s">
        <v>1129</v>
      </c>
      <c r="D79" s="251"/>
      <c r="E79" s="252"/>
      <c r="F79" s="252"/>
      <c r="G79" s="28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86"/>
      <c r="Q79" s="443" t="str">
        <f>IF(COUNTA(Q82:Q90)=0,"",COUNTA(Q82:Q90))</f>
        <v/>
      </c>
      <c r="R79" s="229"/>
      <c r="S79" s="351">
        <f>IF(R79=Instructions!$B$25,Instructions!$C$25,IF(R79=Instructions!$B$26,Instructions!$C$26,IF(R79=Instructions!$B$27,Instructions!$C$27,0)))</f>
        <v>0</v>
      </c>
      <c r="T79" s="404"/>
    </row>
    <row r="80" spans="1:20" s="310" customFormat="1" ht="63.75" hidden="1" outlineLevel="2">
      <c r="A80" s="4"/>
      <c r="B80" s="4"/>
      <c r="C80" s="337" t="s">
        <v>1131</v>
      </c>
      <c r="D80" s="168"/>
      <c r="E80" s="181"/>
      <c r="F80" s="221"/>
      <c r="G80" s="291"/>
      <c r="H80" s="201"/>
      <c r="I80" s="201"/>
      <c r="J80" s="201"/>
      <c r="K80" s="201"/>
      <c r="L80" s="201"/>
      <c r="M80" s="291"/>
      <c r="N80" s="201"/>
      <c r="O80" s="201"/>
      <c r="P80" s="291"/>
      <c r="Q80" s="181"/>
      <c r="R80" s="177"/>
      <c r="S80" s="382"/>
      <c r="T80" s="396"/>
    </row>
    <row r="81" spans="1:20" s="310" customFormat="1" ht="76.5" hidden="1" outlineLevel="2">
      <c r="A81" s="4"/>
      <c r="B81" s="4"/>
      <c r="C81" s="337" t="s">
        <v>1130</v>
      </c>
      <c r="D81" s="168"/>
      <c r="E81" s="181"/>
      <c r="F81" s="221"/>
      <c r="G81" s="291"/>
      <c r="H81" s="201"/>
      <c r="I81" s="201"/>
      <c r="J81" s="201"/>
      <c r="K81" s="201"/>
      <c r="L81" s="201"/>
      <c r="M81" s="291"/>
      <c r="N81" s="201"/>
      <c r="O81" s="201"/>
      <c r="P81" s="291"/>
      <c r="Q81" s="181"/>
      <c r="R81" s="177"/>
      <c r="S81" s="382"/>
      <c r="T81" s="396"/>
    </row>
    <row r="82" spans="1:20" s="310" customFormat="1" ht="38.25" hidden="1" outlineLevel="2">
      <c r="A82" s="4"/>
      <c r="B82" s="4"/>
      <c r="C82" s="337" t="s">
        <v>724</v>
      </c>
      <c r="D82" s="168"/>
      <c r="E82" s="181"/>
      <c r="F82" s="221"/>
      <c r="G82" s="291"/>
      <c r="H82" s="201"/>
      <c r="I82" s="201"/>
      <c r="J82" s="201"/>
      <c r="K82" s="201"/>
      <c r="L82" s="201"/>
      <c r="M82" s="291"/>
      <c r="N82" s="201"/>
      <c r="O82" s="201"/>
      <c r="P82" s="291"/>
      <c r="Q82" s="181"/>
      <c r="R82" s="177"/>
      <c r="S82" s="382"/>
      <c r="T82" s="396"/>
    </row>
    <row r="83" spans="1:20" s="310" customFormat="1" hidden="1" outlineLevel="1">
      <c r="A83" s="174"/>
      <c r="B83" s="336">
        <v>1</v>
      </c>
      <c r="C83" s="175"/>
      <c r="D83" s="168"/>
      <c r="E83" s="169"/>
      <c r="F83" s="172"/>
      <c r="G83" s="257"/>
      <c r="H83" s="170"/>
      <c r="I83" s="170"/>
      <c r="J83" s="170"/>
      <c r="K83" s="170"/>
      <c r="L83" s="170"/>
      <c r="M83" s="291"/>
      <c r="N83" s="170"/>
      <c r="O83" s="170"/>
      <c r="P83" s="291"/>
      <c r="Q83" s="181"/>
      <c r="R83" s="177"/>
      <c r="S83" s="382"/>
      <c r="T83" s="396"/>
    </row>
    <row r="84" spans="1:20" s="310" customFormat="1" hidden="1" outlineLevel="1">
      <c r="A84" s="174"/>
      <c r="B84" s="336">
        <v>2</v>
      </c>
      <c r="C84" s="175"/>
      <c r="D84" s="168"/>
      <c r="E84" s="169"/>
      <c r="F84" s="172"/>
      <c r="G84" s="257"/>
      <c r="H84" s="170"/>
      <c r="I84" s="170"/>
      <c r="J84" s="170"/>
      <c r="K84" s="170"/>
      <c r="L84" s="170"/>
      <c r="M84" s="291"/>
      <c r="N84" s="170"/>
      <c r="O84" s="170"/>
      <c r="P84" s="291"/>
      <c r="Q84" s="181"/>
      <c r="R84" s="177"/>
      <c r="S84" s="382"/>
      <c r="T84" s="396"/>
    </row>
    <row r="85" spans="1:20" s="310" customFormat="1" hidden="1" outlineLevel="1">
      <c r="A85" s="174"/>
      <c r="B85" s="336">
        <v>3</v>
      </c>
      <c r="C85" s="175"/>
      <c r="D85" s="168"/>
      <c r="E85" s="169"/>
      <c r="F85" s="169"/>
      <c r="G85" s="257"/>
      <c r="H85" s="170"/>
      <c r="I85" s="170"/>
      <c r="J85" s="170"/>
      <c r="K85" s="170"/>
      <c r="L85" s="170"/>
      <c r="M85" s="291"/>
      <c r="N85" s="170"/>
      <c r="O85" s="170"/>
      <c r="P85" s="291"/>
      <c r="Q85" s="181"/>
      <c r="R85" s="177"/>
      <c r="S85" s="382"/>
      <c r="T85" s="396"/>
    </row>
    <row r="86" spans="1:20" s="310" customFormat="1" hidden="1" outlineLevel="1">
      <c r="A86" s="174"/>
      <c r="B86" s="336">
        <v>4</v>
      </c>
      <c r="C86" s="175"/>
      <c r="D86" s="168"/>
      <c r="E86" s="169"/>
      <c r="F86" s="172"/>
      <c r="G86" s="257"/>
      <c r="H86" s="170"/>
      <c r="I86" s="170"/>
      <c r="J86" s="170"/>
      <c r="K86" s="170"/>
      <c r="L86" s="170"/>
      <c r="M86" s="291"/>
      <c r="N86" s="170"/>
      <c r="O86" s="170"/>
      <c r="P86" s="291"/>
      <c r="Q86" s="181"/>
      <c r="R86" s="177"/>
      <c r="S86" s="382"/>
      <c r="T86" s="396"/>
    </row>
    <row r="87" spans="1:20" s="310" customFormat="1" hidden="1" outlineLevel="1">
      <c r="A87" s="174"/>
      <c r="B87" s="336">
        <v>5</v>
      </c>
      <c r="C87" s="175"/>
      <c r="D87" s="168"/>
      <c r="E87" s="169"/>
      <c r="F87" s="169"/>
      <c r="G87" s="257"/>
      <c r="H87" s="170"/>
      <c r="I87" s="170"/>
      <c r="J87" s="170"/>
      <c r="K87" s="170"/>
      <c r="L87" s="170"/>
      <c r="M87" s="291"/>
      <c r="N87" s="170"/>
      <c r="O87" s="170"/>
      <c r="P87" s="291"/>
      <c r="Q87" s="181"/>
      <c r="R87" s="177"/>
      <c r="S87" s="382"/>
      <c r="T87" s="396"/>
    </row>
    <row r="88" spans="1:20" s="310" customFormat="1" hidden="1" outlineLevel="1">
      <c r="A88" s="174"/>
      <c r="B88" s="336">
        <v>6</v>
      </c>
      <c r="C88" s="175"/>
      <c r="D88" s="168"/>
      <c r="E88" s="169"/>
      <c r="F88" s="169"/>
      <c r="G88" s="257"/>
      <c r="H88" s="170"/>
      <c r="I88" s="170"/>
      <c r="J88" s="170"/>
      <c r="K88" s="170"/>
      <c r="L88" s="170"/>
      <c r="M88" s="291"/>
      <c r="N88" s="170"/>
      <c r="O88" s="170"/>
      <c r="P88" s="291"/>
      <c r="Q88" s="181"/>
      <c r="R88" s="177"/>
      <c r="S88" s="382"/>
      <c r="T88" s="396"/>
    </row>
    <row r="89" spans="1:20" s="310" customFormat="1" hidden="1" outlineLevel="1">
      <c r="A89" s="174"/>
      <c r="B89" s="336">
        <v>7</v>
      </c>
      <c r="C89" s="175"/>
      <c r="D89" s="168"/>
      <c r="E89" s="169"/>
      <c r="F89" s="169"/>
      <c r="G89" s="257"/>
      <c r="H89" s="170"/>
      <c r="I89" s="170"/>
      <c r="J89" s="170"/>
      <c r="K89" s="170"/>
      <c r="L89" s="170"/>
      <c r="M89" s="291"/>
      <c r="N89" s="170"/>
      <c r="O89" s="170"/>
      <c r="P89" s="291"/>
      <c r="Q89" s="181"/>
      <c r="R89" s="177"/>
      <c r="S89" s="382"/>
      <c r="T89" s="396"/>
    </row>
    <row r="90" spans="1:20" s="310" customFormat="1" ht="60" hidden="1" customHeight="1" outlineLevel="1">
      <c r="A90" s="174"/>
      <c r="B90" s="339" t="s">
        <v>353</v>
      </c>
      <c r="C90" s="175"/>
      <c r="D90" s="176"/>
      <c r="E90" s="169"/>
      <c r="F90" s="169"/>
      <c r="G90" s="265"/>
      <c r="H90" s="230"/>
      <c r="I90" s="230"/>
      <c r="J90" s="230"/>
      <c r="K90" s="230"/>
      <c r="L90" s="230"/>
      <c r="M90" s="177"/>
      <c r="N90" s="177"/>
      <c r="O90" s="177"/>
      <c r="P90" s="177"/>
      <c r="Q90" s="444"/>
      <c r="R90" s="177"/>
      <c r="S90" s="382"/>
      <c r="T90" s="396"/>
    </row>
    <row r="91" spans="1:20" s="309" customFormat="1" ht="20.25" collapsed="1">
      <c r="A91" s="284"/>
      <c r="B91" s="341" t="s">
        <v>375</v>
      </c>
      <c r="C91" s="335" t="s">
        <v>1132</v>
      </c>
      <c r="D91" s="251"/>
      <c r="E91" s="252"/>
      <c r="F91" s="252"/>
      <c r="G91" s="285"/>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86"/>
      <c r="Q91" s="443" t="str">
        <f>IF(COUNTA(Q94:Q102)=0,"",COUNTA(Q94:Q102))</f>
        <v/>
      </c>
      <c r="R91" s="229"/>
      <c r="S91" s="351">
        <f>IF(R91=Instructions!$B$25,Instructions!$C$25,IF(R91=Instructions!$B$26,Instructions!$C$26,IF(R91=Instructions!$B$27,Instructions!$C$27,0)))</f>
        <v>0</v>
      </c>
      <c r="T91" s="404"/>
    </row>
    <row r="92" spans="1:20" s="310" customFormat="1" ht="63.75" hidden="1" outlineLevel="2">
      <c r="A92" s="4"/>
      <c r="B92" s="4"/>
      <c r="C92" s="337" t="s">
        <v>1133</v>
      </c>
      <c r="D92" s="168"/>
      <c r="E92" s="181"/>
      <c r="F92" s="221"/>
      <c r="G92" s="291"/>
      <c r="H92" s="201"/>
      <c r="I92" s="201"/>
      <c r="J92" s="201"/>
      <c r="K92" s="201"/>
      <c r="L92" s="201"/>
      <c r="M92" s="291"/>
      <c r="N92" s="201"/>
      <c r="O92" s="201"/>
      <c r="P92" s="291"/>
      <c r="Q92" s="181"/>
      <c r="R92" s="177"/>
      <c r="S92" s="382"/>
      <c r="T92" s="396"/>
    </row>
    <row r="93" spans="1:20" s="310" customFormat="1" ht="127.5" hidden="1" outlineLevel="2">
      <c r="A93" s="4"/>
      <c r="B93" s="4"/>
      <c r="C93" s="337" t="s">
        <v>1134</v>
      </c>
      <c r="D93" s="168"/>
      <c r="E93" s="181"/>
      <c r="F93" s="221"/>
      <c r="G93" s="291"/>
      <c r="H93" s="201"/>
      <c r="I93" s="201"/>
      <c r="J93" s="201"/>
      <c r="K93" s="201"/>
      <c r="L93" s="201"/>
      <c r="M93" s="291"/>
      <c r="N93" s="201"/>
      <c r="O93" s="201"/>
      <c r="P93" s="291"/>
      <c r="Q93" s="181"/>
      <c r="R93" s="177"/>
      <c r="S93" s="382"/>
      <c r="T93" s="396"/>
    </row>
    <row r="94" spans="1:20" s="310" customFormat="1" ht="25.5" hidden="1" outlineLevel="2">
      <c r="A94" s="4"/>
      <c r="B94" s="4"/>
      <c r="C94" s="337" t="s">
        <v>725</v>
      </c>
      <c r="D94" s="168"/>
      <c r="E94" s="181"/>
      <c r="F94" s="221"/>
      <c r="G94" s="291"/>
      <c r="H94" s="201"/>
      <c r="I94" s="201"/>
      <c r="J94" s="201"/>
      <c r="K94" s="201"/>
      <c r="L94" s="201"/>
      <c r="M94" s="291"/>
      <c r="N94" s="201"/>
      <c r="O94" s="201"/>
      <c r="P94" s="291"/>
      <c r="Q94" s="181"/>
      <c r="R94" s="177"/>
      <c r="S94" s="382"/>
      <c r="T94" s="396"/>
    </row>
    <row r="95" spans="1:20" s="310" customFormat="1" hidden="1" outlineLevel="1">
      <c r="A95" s="174"/>
      <c r="B95" s="336">
        <v>1</v>
      </c>
      <c r="C95" s="175"/>
      <c r="D95" s="168"/>
      <c r="E95" s="169"/>
      <c r="F95" s="172"/>
      <c r="G95" s="257"/>
      <c r="H95" s="170"/>
      <c r="I95" s="170"/>
      <c r="J95" s="170"/>
      <c r="K95" s="170"/>
      <c r="L95" s="170"/>
      <c r="M95" s="291"/>
      <c r="N95" s="170"/>
      <c r="O95" s="170"/>
      <c r="P95" s="291"/>
      <c r="Q95" s="181"/>
      <c r="R95" s="177"/>
      <c r="S95" s="382"/>
      <c r="T95" s="396"/>
    </row>
    <row r="96" spans="1:20" s="310" customFormat="1" hidden="1" outlineLevel="1">
      <c r="A96" s="174"/>
      <c r="B96" s="336">
        <v>2</v>
      </c>
      <c r="C96" s="175"/>
      <c r="D96" s="168"/>
      <c r="E96" s="169"/>
      <c r="F96" s="172"/>
      <c r="G96" s="257"/>
      <c r="H96" s="170"/>
      <c r="I96" s="170"/>
      <c r="J96" s="170"/>
      <c r="K96" s="170"/>
      <c r="L96" s="170"/>
      <c r="M96" s="291"/>
      <c r="N96" s="170"/>
      <c r="O96" s="170"/>
      <c r="P96" s="291"/>
      <c r="Q96" s="181"/>
      <c r="R96" s="177"/>
      <c r="S96" s="382"/>
      <c r="T96" s="396"/>
    </row>
    <row r="97" spans="1:20" s="310" customFormat="1" hidden="1" outlineLevel="1">
      <c r="A97" s="174"/>
      <c r="B97" s="336">
        <v>3</v>
      </c>
      <c r="C97" s="175"/>
      <c r="D97" s="168"/>
      <c r="E97" s="169"/>
      <c r="F97" s="169"/>
      <c r="G97" s="257"/>
      <c r="H97" s="170"/>
      <c r="I97" s="170"/>
      <c r="J97" s="170"/>
      <c r="K97" s="170"/>
      <c r="L97" s="170"/>
      <c r="M97" s="291"/>
      <c r="N97" s="170"/>
      <c r="O97" s="170"/>
      <c r="P97" s="291"/>
      <c r="Q97" s="181"/>
      <c r="R97" s="177"/>
      <c r="S97" s="382"/>
      <c r="T97" s="396"/>
    </row>
    <row r="98" spans="1:20" s="310" customFormat="1" hidden="1" outlineLevel="1">
      <c r="A98" s="174"/>
      <c r="B98" s="336">
        <v>4</v>
      </c>
      <c r="C98" s="175"/>
      <c r="D98" s="168"/>
      <c r="E98" s="169"/>
      <c r="F98" s="172"/>
      <c r="G98" s="257"/>
      <c r="H98" s="170"/>
      <c r="I98" s="170"/>
      <c r="J98" s="170"/>
      <c r="K98" s="170"/>
      <c r="L98" s="170"/>
      <c r="M98" s="291"/>
      <c r="N98" s="170"/>
      <c r="O98" s="170"/>
      <c r="P98" s="291"/>
      <c r="Q98" s="181"/>
      <c r="R98" s="177"/>
      <c r="S98" s="382"/>
      <c r="T98" s="396"/>
    </row>
    <row r="99" spans="1:20" s="310" customFormat="1" hidden="1" outlineLevel="1">
      <c r="A99" s="174"/>
      <c r="B99" s="336">
        <v>5</v>
      </c>
      <c r="C99" s="175"/>
      <c r="D99" s="168"/>
      <c r="E99" s="169"/>
      <c r="F99" s="169"/>
      <c r="G99" s="257"/>
      <c r="H99" s="170"/>
      <c r="I99" s="170"/>
      <c r="J99" s="170"/>
      <c r="K99" s="170"/>
      <c r="L99" s="170"/>
      <c r="M99" s="291"/>
      <c r="N99" s="170"/>
      <c r="O99" s="170"/>
      <c r="P99" s="291"/>
      <c r="Q99" s="181"/>
      <c r="R99" s="177"/>
      <c r="S99" s="382"/>
      <c r="T99" s="396"/>
    </row>
    <row r="100" spans="1:20" s="310" customFormat="1" hidden="1" outlineLevel="1">
      <c r="A100" s="174"/>
      <c r="B100" s="336">
        <v>6</v>
      </c>
      <c r="C100" s="175"/>
      <c r="D100" s="168"/>
      <c r="E100" s="169"/>
      <c r="F100" s="169"/>
      <c r="G100" s="257"/>
      <c r="H100" s="170"/>
      <c r="I100" s="170"/>
      <c r="J100" s="170"/>
      <c r="K100" s="170"/>
      <c r="L100" s="170"/>
      <c r="M100" s="291"/>
      <c r="N100" s="170"/>
      <c r="O100" s="170"/>
      <c r="P100" s="291"/>
      <c r="Q100" s="181"/>
      <c r="R100" s="177"/>
      <c r="S100" s="382"/>
      <c r="T100" s="396"/>
    </row>
    <row r="101" spans="1:20" s="310" customFormat="1" hidden="1" outlineLevel="1">
      <c r="A101" s="174"/>
      <c r="B101" s="336">
        <v>7</v>
      </c>
      <c r="C101" s="175"/>
      <c r="D101" s="168"/>
      <c r="E101" s="169"/>
      <c r="F101" s="169"/>
      <c r="G101" s="257"/>
      <c r="H101" s="170"/>
      <c r="I101" s="170"/>
      <c r="J101" s="170"/>
      <c r="K101" s="170"/>
      <c r="L101" s="170"/>
      <c r="M101" s="291"/>
      <c r="N101" s="170"/>
      <c r="O101" s="170"/>
      <c r="P101" s="291"/>
      <c r="Q101" s="181"/>
      <c r="R101" s="177"/>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177"/>
      <c r="N102" s="177"/>
      <c r="O102" s="177"/>
      <c r="P102" s="177"/>
      <c r="Q102" s="444"/>
      <c r="R102" s="177"/>
      <c r="S102" s="382"/>
      <c r="T102" s="396"/>
    </row>
    <row r="103" spans="1:20" s="305" customFormat="1" ht="27.75">
      <c r="A103" s="239"/>
      <c r="B103" s="332" t="s">
        <v>490</v>
      </c>
      <c r="C103" s="333" t="s">
        <v>491</v>
      </c>
      <c r="D103" s="240"/>
      <c r="E103" s="241"/>
      <c r="F103" s="241"/>
      <c r="G103" s="242"/>
      <c r="H103" s="347">
        <f>SUM(H104,H115,H126,H137,H148,H158,H168,H180,H191,H201)</f>
        <v>0</v>
      </c>
      <c r="I103" s="347">
        <f>SUM(I104,I115,I126,I137,I148,I158,I168,I180,I191,I201)</f>
        <v>0</v>
      </c>
      <c r="J103" s="347">
        <f>SUM(J104,J115,J126,J137,J148,J158,J168,J180,J191,J201)</f>
        <v>0</v>
      </c>
      <c r="K103" s="347">
        <f>SUM(K104,K115,K126,K137,K148,K158,K168,K180,K191,K201)</f>
        <v>0</v>
      </c>
      <c r="L103" s="347">
        <f>SUM(L104,L115,L126,L137,L148,L158,L168,L180,L191,L201)</f>
        <v>0</v>
      </c>
      <c r="M103" s="237"/>
      <c r="N103" s="237"/>
      <c r="O103" s="348">
        <f>SUM(H103:L103)/(COUNT(H103:L103)*10)</f>
        <v>0</v>
      </c>
      <c r="P103" s="242"/>
      <c r="Q103" s="235"/>
      <c r="R103" s="228"/>
      <c r="S103" s="349">
        <f>AVERAGE(S104:S201)</f>
        <v>0</v>
      </c>
      <c r="T103" s="385"/>
    </row>
    <row r="104" spans="1:20" s="306" customFormat="1" ht="31.5" collapsed="1">
      <c r="A104" s="243"/>
      <c r="B104" s="341" t="s">
        <v>489</v>
      </c>
      <c r="C104" s="335" t="s">
        <v>168</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1409</v>
      </c>
      <c r="D105" s="168"/>
      <c r="E105" s="169"/>
      <c r="F105" s="169"/>
      <c r="G105" s="257"/>
      <c r="H105" s="170"/>
      <c r="I105" s="170"/>
      <c r="J105" s="170"/>
      <c r="K105" s="170"/>
      <c r="L105" s="170"/>
      <c r="M105" s="245"/>
      <c r="N105" s="170"/>
      <c r="O105" s="170"/>
      <c r="P105" s="245"/>
      <c r="Q105" s="456"/>
      <c r="R105" s="171"/>
      <c r="S105" s="374"/>
      <c r="T105" s="385"/>
    </row>
    <row r="106" spans="1:20" s="305" customFormat="1" ht="202.5" hidden="1" customHeight="1" outlineLevel="2">
      <c r="A106" s="178"/>
      <c r="B106" s="4"/>
      <c r="C106" s="337" t="s">
        <v>726</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169</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1430</v>
      </c>
      <c r="D116" s="168"/>
      <c r="E116" s="169"/>
      <c r="F116" s="169"/>
      <c r="G116" s="257"/>
      <c r="H116" s="170"/>
      <c r="I116" s="170"/>
      <c r="J116" s="170"/>
      <c r="K116" s="170"/>
      <c r="L116" s="170"/>
      <c r="M116" s="245"/>
      <c r="N116" s="170"/>
      <c r="O116" s="170"/>
      <c r="P116" s="245"/>
      <c r="Q116" s="169"/>
      <c r="R116" s="171"/>
      <c r="S116" s="374"/>
    </row>
    <row r="117" spans="1:20" s="305" customFormat="1" ht="248.25" hidden="1" customHeight="1" outlineLevel="2">
      <c r="A117" s="178"/>
      <c r="B117" s="4"/>
      <c r="C117" s="337" t="s">
        <v>727</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170</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76.5" hidden="1" outlineLevel="2">
      <c r="A127" s="178"/>
      <c r="B127" s="4"/>
      <c r="C127" s="363" t="s">
        <v>1440</v>
      </c>
      <c r="D127" s="168"/>
      <c r="E127" s="169"/>
      <c r="F127" s="169"/>
      <c r="G127" s="257"/>
      <c r="H127" s="170"/>
      <c r="I127" s="170"/>
      <c r="J127" s="170"/>
      <c r="K127" s="170"/>
      <c r="L127" s="170"/>
      <c r="M127" s="245"/>
      <c r="N127" s="170"/>
      <c r="O127" s="170"/>
      <c r="P127" s="245"/>
      <c r="Q127" s="456"/>
      <c r="R127" s="171"/>
      <c r="S127" s="374"/>
      <c r="T127" s="385"/>
    </row>
    <row r="128" spans="1:20" s="305" customFormat="1" ht="165.75" hidden="1" outlineLevel="2">
      <c r="A128" s="178"/>
      <c r="B128" s="4"/>
      <c r="C128" s="337" t="s">
        <v>576</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171</v>
      </c>
      <c r="D137" s="251"/>
      <c r="E137" s="255"/>
      <c r="F137" s="255"/>
      <c r="G137" s="256"/>
      <c r="H137" s="350" t="str">
        <f>IF(HasAffirmation(H140:H146,$O140:$O146),1,"")</f>
        <v/>
      </c>
      <c r="I137" s="350" t="str">
        <f>IF(HasAffirmation(I140:I146,$O140:$O146),1,"")</f>
        <v/>
      </c>
      <c r="J137" s="350" t="str">
        <f>IF(HasAffirmation(J140:J146,$O140:$O146),1,"")</f>
        <v/>
      </c>
      <c r="K137" s="350" t="str">
        <f>IF(HasAffirmation(K140:K146,$O140:$O146),1,"")</f>
        <v/>
      </c>
      <c r="L137" s="350" t="str">
        <f>IF(HasAffirmation(L140:L146,$O140:$O146),1,"")</f>
        <v/>
      </c>
      <c r="M137" s="254"/>
      <c r="N137" s="350">
        <f>COUNTA(N140:N146)</f>
        <v>0</v>
      </c>
      <c r="O137" s="350">
        <f>SUM(H137:L137)</f>
        <v>0</v>
      </c>
      <c r="P137" s="244"/>
      <c r="Q137" s="443" t="str">
        <f>IF(COUNTA(Q139:Q147)=0,"",COUNTA(Q139:Q147))</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144" hidden="1" customHeight="1" outlineLevel="2">
      <c r="A139" s="178"/>
      <c r="B139" s="4"/>
      <c r="C139" s="337" t="s">
        <v>728</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15.75" collapsed="1">
      <c r="A148" s="243"/>
      <c r="B148" s="341" t="s">
        <v>386</v>
      </c>
      <c r="C148" s="335" t="s">
        <v>172</v>
      </c>
      <c r="D148" s="251"/>
      <c r="E148" s="255"/>
      <c r="F148" s="255"/>
      <c r="G148" s="256"/>
      <c r="H148" s="350" t="str">
        <f>IF(HasAffirmation(H150:H156,$O150:$O156),1,"")</f>
        <v/>
      </c>
      <c r="I148" s="350" t="str">
        <f>IF(HasAffirmation(I150:I156,$O150:$O156),1,"")</f>
        <v/>
      </c>
      <c r="J148" s="350" t="str">
        <f>IF(HasAffirmation(J150:J156,$O150:$O156),1,"")</f>
        <v/>
      </c>
      <c r="K148" s="350" t="str">
        <f>IF(HasAffirmation(K150:K156,$O150:$O156),1,"")</f>
        <v/>
      </c>
      <c r="L148" s="350" t="str">
        <f>IF(HasAffirmation(L150:L156,$O150:$O156),1,"")</f>
        <v/>
      </c>
      <c r="M148" s="254"/>
      <c r="N148" s="350">
        <f>COUNTA(N150:N156)</f>
        <v>0</v>
      </c>
      <c r="O148" s="350">
        <f>SUM(H148:L148)</f>
        <v>0</v>
      </c>
      <c r="P148" s="244"/>
      <c r="Q148" s="443" t="str">
        <f>IF(COUNTA(Q149:Q157)=0,"",COUNTA(Q149:Q157))</f>
        <v/>
      </c>
      <c r="R148" s="229"/>
      <c r="S148" s="351">
        <f>IF(R148=Instructions!$B$25,Instructions!$C$25,IF(R148=Instructions!$B$26,Instructions!$C$26,IF(R148=Instructions!$B$27,Instructions!$C$27,0)))</f>
        <v>0</v>
      </c>
      <c r="T148" s="406"/>
    </row>
    <row r="149" spans="1:20" s="305" customFormat="1" ht="292.5" hidden="1" customHeight="1" outlineLevel="2">
      <c r="A149" s="178"/>
      <c r="B149" s="4"/>
      <c r="C149" s="337" t="s">
        <v>729</v>
      </c>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1</v>
      </c>
      <c r="C150" s="175"/>
      <c r="D150" s="168"/>
      <c r="E150" s="169"/>
      <c r="F150" s="172"/>
      <c r="G150" s="257"/>
      <c r="H150" s="170"/>
      <c r="I150" s="170"/>
      <c r="J150" s="170"/>
      <c r="K150" s="170"/>
      <c r="L150" s="170"/>
      <c r="M150" s="245"/>
      <c r="N150" s="170"/>
      <c r="O150" s="170"/>
      <c r="P150" s="245"/>
      <c r="Q150" s="169"/>
      <c r="R150" s="171"/>
      <c r="S150" s="374"/>
      <c r="T150" s="385"/>
    </row>
    <row r="151" spans="1:20" s="305" customFormat="1" hidden="1" outlineLevel="1">
      <c r="A151" s="174"/>
      <c r="B151" s="336">
        <v>2</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3</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4</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5</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6</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7</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c r="T157" s="385"/>
    </row>
    <row r="158" spans="1:20" s="306" customFormat="1" ht="15.75" collapsed="1">
      <c r="A158" s="243"/>
      <c r="B158" s="341" t="s">
        <v>388</v>
      </c>
      <c r="C158" s="335" t="s">
        <v>993</v>
      </c>
      <c r="D158" s="251"/>
      <c r="E158" s="255"/>
      <c r="F158" s="255"/>
      <c r="G158" s="256"/>
      <c r="H158" s="350" t="str">
        <f>IF(HasAffirmation(H160:H166,$O160:$O166),1,"")</f>
        <v/>
      </c>
      <c r="I158" s="350" t="str">
        <f>IF(HasAffirmation(I160:I166,$O160:$O166),1,"")</f>
        <v/>
      </c>
      <c r="J158" s="350" t="str">
        <f>IF(HasAffirmation(J160:J166,$O160:$O166),1,"")</f>
        <v/>
      </c>
      <c r="K158" s="350" t="str">
        <f>IF(HasAffirmation(K160:K166,$O160:$O166),1,"")</f>
        <v/>
      </c>
      <c r="L158" s="350" t="str">
        <f>IF(HasAffirmation(L160:L166,$O160:$O166),1,"")</f>
        <v/>
      </c>
      <c r="M158" s="254"/>
      <c r="N158" s="350">
        <f>COUNTA(N160:N166)</f>
        <v>0</v>
      </c>
      <c r="O158" s="350">
        <f>SUM(H158:L158)</f>
        <v>0</v>
      </c>
      <c r="P158" s="244"/>
      <c r="Q158" s="443" t="str">
        <f>IF(COUNTA(Q159:Q167)=0,"",COUNTA(Q159:Q167))</f>
        <v/>
      </c>
      <c r="R158" s="229"/>
      <c r="S158" s="351">
        <f>IF(R158=Instructions!$B$25,Instructions!$C$25,IF(R158=Instructions!$B$26,Instructions!$C$26,IF(R158=Instructions!$B$27,Instructions!$C$27,0)))</f>
        <v>0</v>
      </c>
      <c r="T158" s="406"/>
    </row>
    <row r="159" spans="1:20" s="305" customFormat="1" ht="249.75" hidden="1" customHeight="1" outlineLevel="2">
      <c r="A159" s="178"/>
      <c r="B159" s="4"/>
      <c r="C159" s="337" t="s">
        <v>730</v>
      </c>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1</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2</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3</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4</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5</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6</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7</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t="60" hidden="1" customHeight="1" outlineLevel="1">
      <c r="A167" s="174"/>
      <c r="B167" s="339" t="s">
        <v>353</v>
      </c>
      <c r="C167" s="175"/>
      <c r="D167" s="176"/>
      <c r="E167" s="169"/>
      <c r="F167" s="169"/>
      <c r="G167" s="265"/>
      <c r="H167" s="230"/>
      <c r="I167" s="230"/>
      <c r="J167" s="230"/>
      <c r="K167" s="230"/>
      <c r="L167" s="230"/>
      <c r="M167" s="238"/>
      <c r="N167" s="177"/>
      <c r="O167" s="177"/>
      <c r="P167" s="238"/>
      <c r="Q167" s="444"/>
      <c r="R167" s="171"/>
      <c r="S167" s="374"/>
      <c r="T167" s="385"/>
    </row>
    <row r="168" spans="1:20" s="306" customFormat="1" ht="31.5" collapsed="1">
      <c r="A168" s="243"/>
      <c r="B168" s="341" t="s">
        <v>389</v>
      </c>
      <c r="C168" s="335" t="s">
        <v>173</v>
      </c>
      <c r="D168" s="251"/>
      <c r="E168" s="255"/>
      <c r="F168" s="255"/>
      <c r="G168" s="256"/>
      <c r="H168" s="350" t="str">
        <f>IF(HasAffirmation(H172:H178,$O172:$O178),1,"")</f>
        <v/>
      </c>
      <c r="I168" s="350" t="str">
        <f>IF(HasAffirmation(I172:I178,$O172:$O178),1,"")</f>
        <v/>
      </c>
      <c r="J168" s="350" t="str">
        <f>IF(HasAffirmation(J172:J178,$O172:$O178),1,"")</f>
        <v/>
      </c>
      <c r="K168" s="350" t="str">
        <f>IF(HasAffirmation(K172:K178,$O172:$O178),1,"")</f>
        <v/>
      </c>
      <c r="L168" s="350" t="str">
        <f>IF(HasAffirmation(L172:L178,$O172:$O178),1,"")</f>
        <v/>
      </c>
      <c r="M168" s="254"/>
      <c r="N168" s="350">
        <f>COUNTA(N172:N178)</f>
        <v>0</v>
      </c>
      <c r="O168" s="350">
        <f>SUM(H168:L168)</f>
        <v>0</v>
      </c>
      <c r="P168" s="244"/>
      <c r="Q168" s="443" t="str">
        <f>IF(COUNTA(Q171:Q179)=0,"",COUNTA(Q171:Q179))</f>
        <v/>
      </c>
      <c r="R168" s="229"/>
      <c r="S168" s="351">
        <f>IF(R168=Instructions!$B$25,Instructions!$C$25,IF(R168=Instructions!$B$26,Instructions!$C$26,IF(R168=Instructions!$B$27,Instructions!$C$27,0)))</f>
        <v>0</v>
      </c>
      <c r="T168" s="406"/>
    </row>
    <row r="169" spans="1:20" s="305" customFormat="1" ht="51" hidden="1" outlineLevel="2">
      <c r="A169" s="178"/>
      <c r="B169" s="4"/>
      <c r="C169" s="337" t="s">
        <v>643</v>
      </c>
      <c r="D169" s="168"/>
      <c r="E169" s="169"/>
      <c r="F169" s="169"/>
      <c r="G169" s="257"/>
      <c r="H169" s="170"/>
      <c r="I169" s="170"/>
      <c r="J169" s="170"/>
      <c r="K169" s="170"/>
      <c r="L169" s="170"/>
      <c r="M169" s="245"/>
      <c r="N169" s="170"/>
      <c r="O169" s="170"/>
      <c r="P169" s="245"/>
      <c r="Q169" s="169"/>
      <c r="R169" s="171"/>
      <c r="S169" s="374"/>
      <c r="T169" s="385"/>
    </row>
    <row r="170" spans="1:20" s="305" customFormat="1" ht="51" hidden="1" outlineLevel="2">
      <c r="A170" s="178"/>
      <c r="B170" s="4"/>
      <c r="C170" s="337" t="s">
        <v>1445</v>
      </c>
      <c r="D170" s="168"/>
      <c r="E170" s="169"/>
      <c r="F170" s="169"/>
      <c r="G170" s="257"/>
      <c r="H170" s="170"/>
      <c r="I170" s="170"/>
      <c r="J170" s="170"/>
      <c r="K170" s="170"/>
      <c r="L170" s="170"/>
      <c r="M170" s="245"/>
      <c r="N170" s="170"/>
      <c r="O170" s="170"/>
      <c r="P170" s="245"/>
      <c r="Q170" s="169"/>
      <c r="R170" s="171"/>
      <c r="S170" s="374"/>
      <c r="T170" s="385"/>
    </row>
    <row r="171" spans="1:20" s="305" customFormat="1" ht="278.25" hidden="1" customHeight="1" outlineLevel="2">
      <c r="A171" s="178"/>
      <c r="B171" s="4"/>
      <c r="C171" s="337" t="s">
        <v>731</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391</v>
      </c>
      <c r="C180" s="335" t="s">
        <v>264</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127.5" hidden="1" outlineLevel="2">
      <c r="A181" s="178"/>
      <c r="B181" s="4"/>
      <c r="C181" s="337" t="s">
        <v>1447</v>
      </c>
      <c r="D181" s="168"/>
      <c r="E181" s="169"/>
      <c r="F181" s="169"/>
      <c r="G181" s="257"/>
      <c r="H181" s="170"/>
      <c r="I181" s="170"/>
      <c r="J181" s="170"/>
      <c r="K181" s="170"/>
      <c r="L181" s="170"/>
      <c r="M181" s="245"/>
      <c r="N181" s="170"/>
      <c r="O181" s="170"/>
      <c r="P181" s="245"/>
      <c r="Q181" s="169"/>
      <c r="R181" s="171"/>
      <c r="S181" s="374"/>
      <c r="T181" s="385"/>
    </row>
    <row r="182" spans="1:20" s="305" customFormat="1" ht="209.25" hidden="1" customHeight="1" outlineLevel="2">
      <c r="A182" s="178"/>
      <c r="B182" s="4"/>
      <c r="C182" s="337" t="s">
        <v>732</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392</v>
      </c>
      <c r="C191" s="335" t="s">
        <v>994</v>
      </c>
      <c r="D191" s="251"/>
      <c r="E191" s="255"/>
      <c r="F191" s="255"/>
      <c r="G191" s="256"/>
      <c r="H191" s="350" t="str">
        <f>IF(HasAffirmation(H193:H199,$O193:$O199),1,"")</f>
        <v/>
      </c>
      <c r="I191" s="350" t="str">
        <f>IF(HasAffirmation(I193:I199,$O193:$O199),1,"")</f>
        <v/>
      </c>
      <c r="J191" s="350" t="str">
        <f>IF(HasAffirmation(J193:J199,$O193:$O199),1,"")</f>
        <v/>
      </c>
      <c r="K191" s="350" t="str">
        <f>IF(HasAffirmation(K193:K199,$O193:$O199),1,"")</f>
        <v/>
      </c>
      <c r="L191" s="350" t="str">
        <f>IF(HasAffirmation(L193:L199,$O193:$O199),1,"")</f>
        <v/>
      </c>
      <c r="M191" s="254"/>
      <c r="N191" s="350">
        <f>COUNTA(N193:N199)</f>
        <v>0</v>
      </c>
      <c r="O191" s="350">
        <f>SUM(H191:L191)</f>
        <v>0</v>
      </c>
      <c r="P191" s="244"/>
      <c r="Q191" s="443" t="str">
        <f>IF(COUNTA(Q192:Q200)=0,"",COUNTA(Q192:Q200))</f>
        <v/>
      </c>
      <c r="R191" s="229"/>
      <c r="S191" s="351">
        <f>IF(R191=Instructions!$B$25,Instructions!$C$25,IF(R191=Instructions!$B$26,Instructions!$C$26,IF(R191=Instructions!$B$27,Instructions!$C$27,0)))</f>
        <v>0</v>
      </c>
      <c r="T191" s="406"/>
    </row>
    <row r="192" spans="1:20" s="305" customFormat="1" ht="317.25" hidden="1" customHeight="1" outlineLevel="2">
      <c r="A192" s="178"/>
      <c r="B192" s="4"/>
      <c r="C192" s="337" t="s">
        <v>733</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393</v>
      </c>
      <c r="C201" s="335" t="s">
        <v>174</v>
      </c>
      <c r="D201" s="251"/>
      <c r="E201" s="255"/>
      <c r="F201" s="255"/>
      <c r="G201" s="256"/>
      <c r="H201" s="350" t="str">
        <f>IF(HasAffirmation(H203:H209,$O203:$O209),1,"")</f>
        <v/>
      </c>
      <c r="I201" s="350" t="str">
        <f>IF(HasAffirmation(I203:I209,$O203:$O209),1,"")</f>
        <v/>
      </c>
      <c r="J201" s="350" t="str">
        <f>IF(HasAffirmation(J203:J209,$O203:$O209),1,"")</f>
        <v/>
      </c>
      <c r="K201" s="350" t="str">
        <f>IF(HasAffirmation(K203:K209,$O203:$O209),1,"")</f>
        <v/>
      </c>
      <c r="L201" s="350" t="str">
        <f>IF(HasAffirmation(L203:L209,$O203:$O209),1,"")</f>
        <v/>
      </c>
      <c r="M201" s="254"/>
      <c r="N201" s="350">
        <f>COUNTA(N203:N209)</f>
        <v>0</v>
      </c>
      <c r="O201" s="350">
        <f>SUM(H201:L201)</f>
        <v>0</v>
      </c>
      <c r="P201" s="244"/>
      <c r="Q201" s="443" t="str">
        <f>IF(COUNTA(Q202:Q210)=0,"",COUNTA(Q202:Q210))</f>
        <v/>
      </c>
      <c r="R201" s="229"/>
      <c r="S201" s="351">
        <f>IF(R201=Instructions!$B$25,Instructions!$C$25,IF(R201=Instructions!$B$26,Instructions!$C$26,IF(R201=Instructions!$B$27,Instructions!$C$27,0)))</f>
        <v>0</v>
      </c>
      <c r="T201" s="406"/>
    </row>
    <row r="202" spans="1:20" s="305" customFormat="1" ht="127.5" hidden="1" outlineLevel="2">
      <c r="A202" s="178"/>
      <c r="B202" s="4"/>
      <c r="C202" s="337" t="s">
        <v>626</v>
      </c>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1</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2</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3</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4</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5</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idden="1" outlineLevel="1">
      <c r="A208" s="174"/>
      <c r="B208" s="336">
        <v>6</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7</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t="60" hidden="1" customHeight="1" outlineLevel="1">
      <c r="A210" s="174"/>
      <c r="B210" s="339" t="s">
        <v>353</v>
      </c>
      <c r="C210" s="175"/>
      <c r="D210" s="176"/>
      <c r="E210" s="169"/>
      <c r="F210" s="169"/>
      <c r="G210" s="265"/>
      <c r="H210" s="230"/>
      <c r="I210" s="230"/>
      <c r="J210" s="230"/>
      <c r="K210" s="230"/>
      <c r="L210" s="230"/>
      <c r="M210" s="238"/>
      <c r="N210" s="177"/>
      <c r="O210" s="177"/>
      <c r="P210" s="238"/>
      <c r="Q210" s="444"/>
      <c r="R210" s="171"/>
      <c r="S210" s="374"/>
      <c r="T210" s="385"/>
    </row>
    <row r="211" spans="1:20" s="305" customFormat="1" ht="27.75">
      <c r="A211" s="239"/>
      <c r="B211" s="332" t="s">
        <v>399</v>
      </c>
      <c r="C211" s="333" t="s">
        <v>398</v>
      </c>
      <c r="D211" s="240"/>
      <c r="E211" s="241"/>
      <c r="F211" s="241"/>
      <c r="G211" s="242"/>
      <c r="H211" s="347">
        <f>SUM(H212,H223)</f>
        <v>0</v>
      </c>
      <c r="I211" s="347">
        <f>SUM(I212,I223)</f>
        <v>0</v>
      </c>
      <c r="J211" s="347">
        <f>SUM(J212,J223)</f>
        <v>0</v>
      </c>
      <c r="K211" s="347">
        <f>SUM(K212,K223)</f>
        <v>0</v>
      </c>
      <c r="L211" s="347">
        <f>SUM(L212,L223)</f>
        <v>0</v>
      </c>
      <c r="M211" s="237"/>
      <c r="N211" s="237"/>
      <c r="O211" s="348">
        <f>SUM(H211:L211)/(COUNT(H211:L211)*2)</f>
        <v>0</v>
      </c>
      <c r="P211" s="242"/>
      <c r="Q211" s="235"/>
      <c r="R211" s="228"/>
      <c r="S211" s="349">
        <f>AVERAGE(S212:S233)</f>
        <v>0</v>
      </c>
      <c r="T211" s="385"/>
    </row>
    <row r="212" spans="1:20" s="306" customFormat="1" ht="15.75" collapsed="1">
      <c r="A212" s="243"/>
      <c r="B212" s="341" t="s">
        <v>395</v>
      </c>
      <c r="C212" s="335" t="s">
        <v>175</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102" hidden="1" outlineLevel="2">
      <c r="A213" s="178"/>
      <c r="B213" s="4"/>
      <c r="C213" s="337" t="s">
        <v>583</v>
      </c>
      <c r="D213" s="168"/>
      <c r="E213" s="169"/>
      <c r="F213" s="169"/>
      <c r="G213" s="257"/>
      <c r="H213" s="170"/>
      <c r="I213" s="170"/>
      <c r="J213" s="170"/>
      <c r="K213" s="170"/>
      <c r="L213" s="170"/>
      <c r="M213" s="245"/>
      <c r="N213" s="170"/>
      <c r="O213" s="170"/>
      <c r="P213" s="245"/>
      <c r="Q213" s="169"/>
      <c r="R213" s="171"/>
      <c r="S213" s="374"/>
      <c r="T213" s="385"/>
    </row>
    <row r="214" spans="1:20" s="305" customFormat="1" ht="206.25" hidden="1" customHeight="1" outlineLevel="2">
      <c r="A214" s="178"/>
      <c r="B214" s="4"/>
      <c r="C214" s="337" t="s">
        <v>574</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6" customFormat="1" ht="47.25" collapsed="1">
      <c r="A223" s="243"/>
      <c r="B223" s="341" t="s">
        <v>397</v>
      </c>
      <c r="C223" s="335" t="s">
        <v>995</v>
      </c>
      <c r="D223" s="251"/>
      <c r="E223" s="255"/>
      <c r="F223" s="255"/>
      <c r="G223" s="256"/>
      <c r="H223" s="350" t="str">
        <f>IF(HasAffirmation(H226:H232,$O226:$O232),1,"")</f>
        <v/>
      </c>
      <c r="I223" s="350" t="str">
        <f>IF(HasAffirmation(I226:I232,$O226:$O232),1,"")</f>
        <v/>
      </c>
      <c r="J223" s="350" t="str">
        <f>IF(HasAffirmation(J226:J232,$O226:$O232),1,"")</f>
        <v/>
      </c>
      <c r="K223" s="350" t="str">
        <f>IF(HasAffirmation(K226:K232,$O226:$O232),1,"")</f>
        <v/>
      </c>
      <c r="L223" s="350" t="str">
        <f>IF(HasAffirmation(L226:L232,$O226:$O232),1,"")</f>
        <v/>
      </c>
      <c r="M223" s="254"/>
      <c r="N223" s="350">
        <f>COUNTA(N226:N232)</f>
        <v>0</v>
      </c>
      <c r="O223" s="350">
        <f>SUM(H223:L223)</f>
        <v>0</v>
      </c>
      <c r="P223" s="244"/>
      <c r="Q223" s="443" t="str">
        <f>IF(COUNTA(Q225:Q233)=0,"",COUNTA(Q225:Q233))</f>
        <v/>
      </c>
      <c r="R223" s="229"/>
      <c r="S223" s="351">
        <f>IF(R223=Instructions!$B$25,Instructions!$C$25,IF(R223=Instructions!$B$26,Instructions!$C$26,IF(R223=Instructions!$B$27,Instructions!$C$27,0)))</f>
        <v>0</v>
      </c>
      <c r="T223" s="406"/>
    </row>
    <row r="224" spans="1:20" s="305" customFormat="1" ht="63.75" hidden="1" outlineLevel="2">
      <c r="A224" s="178"/>
      <c r="B224" s="375"/>
      <c r="C224" s="352" t="s">
        <v>644</v>
      </c>
      <c r="D224" s="168"/>
      <c r="E224" s="169"/>
      <c r="F224" s="169"/>
      <c r="G224" s="257"/>
      <c r="H224" s="170"/>
      <c r="I224" s="170"/>
      <c r="J224" s="170"/>
      <c r="K224" s="170"/>
      <c r="L224" s="170"/>
      <c r="M224" s="245"/>
      <c r="N224" s="170"/>
      <c r="O224" s="170"/>
      <c r="P224" s="245"/>
      <c r="Q224" s="169"/>
      <c r="R224" s="171"/>
      <c r="S224" s="374"/>
      <c r="T224" s="385"/>
    </row>
    <row r="225" spans="1:20" s="305" customFormat="1" ht="196.5" hidden="1" customHeight="1" outlineLevel="2">
      <c r="A225" s="178"/>
      <c r="B225" s="375"/>
      <c r="C225" s="352" t="s">
        <v>615</v>
      </c>
      <c r="D225" s="168"/>
      <c r="E225" s="169"/>
      <c r="F225" s="169"/>
      <c r="G225" s="257"/>
      <c r="H225" s="170"/>
      <c r="I225" s="170"/>
      <c r="J225" s="170"/>
      <c r="K225" s="170"/>
      <c r="L225" s="170"/>
      <c r="M225" s="245"/>
      <c r="N225" s="170"/>
      <c r="O225" s="170"/>
      <c r="P225" s="245"/>
      <c r="Q225" s="169"/>
      <c r="R225" s="171"/>
      <c r="S225" s="374"/>
      <c r="T225" s="385"/>
    </row>
    <row r="226" spans="1:20" s="305" customFormat="1" hidden="1" outlineLevel="1">
      <c r="A226" s="174"/>
      <c r="B226" s="336">
        <v>1</v>
      </c>
      <c r="C226" s="175"/>
      <c r="D226" s="168"/>
      <c r="E226" s="169"/>
      <c r="F226" s="172"/>
      <c r="G226" s="257"/>
      <c r="H226" s="170"/>
      <c r="I226" s="170"/>
      <c r="J226" s="170"/>
      <c r="K226" s="170"/>
      <c r="L226" s="170"/>
      <c r="M226" s="245"/>
      <c r="N226" s="170"/>
      <c r="O226" s="170"/>
      <c r="P226" s="245"/>
      <c r="Q226" s="169"/>
      <c r="R226" s="171"/>
      <c r="S226" s="374"/>
      <c r="T226" s="385"/>
    </row>
    <row r="227" spans="1:20" s="305" customFormat="1" hidden="1" outlineLevel="1">
      <c r="A227" s="174"/>
      <c r="B227" s="336">
        <v>2</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3</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4</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5</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6</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7</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t="60" hidden="1" customHeight="1" outlineLevel="1">
      <c r="A233" s="174"/>
      <c r="B233" s="339" t="s">
        <v>353</v>
      </c>
      <c r="C233" s="175"/>
      <c r="D233" s="176"/>
      <c r="E233" s="169"/>
      <c r="F233" s="169"/>
      <c r="G233" s="265"/>
      <c r="H233" s="230"/>
      <c r="I233" s="230"/>
      <c r="J233" s="230"/>
      <c r="K233" s="230"/>
      <c r="L233" s="230"/>
      <c r="M233" s="238"/>
      <c r="N233" s="177"/>
      <c r="O233" s="177"/>
      <c r="P233" s="238"/>
      <c r="Q233" s="444"/>
      <c r="R233" s="171"/>
      <c r="S233" s="374"/>
      <c r="T233" s="385"/>
    </row>
    <row r="234" spans="1:20">
      <c r="Q234"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8566" priority="2769" stopIfTrue="1" operator="equal">
      <formula>"NR"</formula>
    </cfRule>
    <cfRule type="cellIs" dxfId="8565" priority="2770" stopIfTrue="1" operator="equal">
      <formula>"U"</formula>
    </cfRule>
    <cfRule type="cellIs" dxfId="8564" priority="2771" stopIfTrue="1" operator="equal">
      <formula>"S"</formula>
    </cfRule>
  </conditionalFormatting>
  <conditionalFormatting sqref="R4">
    <cfRule type="cellIs" dxfId="8563" priority="733" stopIfTrue="1" operator="equal">
      <formula>"NR"</formula>
    </cfRule>
    <cfRule type="cellIs" dxfId="8562" priority="734" stopIfTrue="1" operator="equal">
      <formula>"U"</formula>
    </cfRule>
    <cfRule type="cellIs" dxfId="8561" priority="735" stopIfTrue="1" operator="equal">
      <formula>"S"</formula>
    </cfRule>
  </conditionalFormatting>
  <conditionalFormatting sqref="R41">
    <cfRule type="cellIs" dxfId="8560" priority="730" stopIfTrue="1" operator="equal">
      <formula>"NR"</formula>
    </cfRule>
    <cfRule type="cellIs" dxfId="8559" priority="731" stopIfTrue="1" operator="equal">
      <formula>"U"</formula>
    </cfRule>
    <cfRule type="cellIs" dxfId="8558" priority="732" stopIfTrue="1" operator="equal">
      <formula>"S"</formula>
    </cfRule>
  </conditionalFormatting>
  <conditionalFormatting sqref="R78">
    <cfRule type="cellIs" dxfId="8557" priority="727" stopIfTrue="1" operator="equal">
      <formula>"NR"</formula>
    </cfRule>
    <cfRule type="cellIs" dxfId="8556" priority="728" stopIfTrue="1" operator="equal">
      <formula>"U"</formula>
    </cfRule>
    <cfRule type="cellIs" dxfId="8555" priority="729" stopIfTrue="1" operator="equal">
      <formula>"S"</formula>
    </cfRule>
  </conditionalFormatting>
  <conditionalFormatting sqref="R103">
    <cfRule type="cellIs" dxfId="8554" priority="724" stopIfTrue="1" operator="equal">
      <formula>"NR"</formula>
    </cfRule>
    <cfRule type="cellIs" dxfId="8553" priority="725" stopIfTrue="1" operator="equal">
      <formula>"U"</formula>
    </cfRule>
    <cfRule type="cellIs" dxfId="8552" priority="726" stopIfTrue="1" operator="equal">
      <formula>"S"</formula>
    </cfRule>
  </conditionalFormatting>
  <conditionalFormatting sqref="R211">
    <cfRule type="cellIs" dxfId="8551" priority="721" stopIfTrue="1" operator="equal">
      <formula>"NR"</formula>
    </cfRule>
    <cfRule type="cellIs" dxfId="8550" priority="722" stopIfTrue="1" operator="equal">
      <formula>"U"</formula>
    </cfRule>
    <cfRule type="cellIs" dxfId="8549" priority="723" stopIfTrue="1" operator="equal">
      <formula>"S"</formula>
    </cfRule>
  </conditionalFormatting>
  <conditionalFormatting sqref="R5">
    <cfRule type="expression" dxfId="8548" priority="715" stopIfTrue="1">
      <formula>OR($R5="FI",$R5="Green",$R5="High")</formula>
    </cfRule>
    <cfRule type="expression" dxfId="8547" priority="716" stopIfTrue="1">
      <formula>OR($R5="NI",$R5="Red",$R5="Low")</formula>
    </cfRule>
    <cfRule type="cellIs" dxfId="8546" priority="717" stopIfTrue="1" operator="equal">
      <formula>"PI"</formula>
    </cfRule>
    <cfRule type="expression" dxfId="8545" priority="718" stopIfTrue="1">
      <formula>OR($R5="LI",$R5="Yellow",$R5="Medium")</formula>
    </cfRule>
    <cfRule type="expression" dxfId="8544" priority="719" stopIfTrue="1">
      <formula>OR($R5="NY",$R5="Not Yet")</formula>
    </cfRule>
    <cfRule type="cellIs" dxfId="8543" priority="720" stopIfTrue="1" operator="equal">
      <formula>"Out of Scope"</formula>
    </cfRule>
  </conditionalFormatting>
  <conditionalFormatting sqref="R17">
    <cfRule type="expression" dxfId="8542" priority="709" stopIfTrue="1">
      <formula>OR($R17="FI",$R17="Green",$R17="High")</formula>
    </cfRule>
    <cfRule type="expression" dxfId="8541" priority="710" stopIfTrue="1">
      <formula>OR($R17="NI",$R17="Red",$R17="Low")</formula>
    </cfRule>
    <cfRule type="cellIs" dxfId="8540" priority="711" stopIfTrue="1" operator="equal">
      <formula>"PI"</formula>
    </cfRule>
    <cfRule type="expression" dxfId="8539" priority="712" stopIfTrue="1">
      <formula>OR($R17="LI",$R17="Yellow",$R17="Medium")</formula>
    </cfRule>
    <cfRule type="expression" dxfId="8538" priority="713" stopIfTrue="1">
      <formula>OR($R17="NY",$R17="Not Yet")</formula>
    </cfRule>
    <cfRule type="cellIs" dxfId="8537" priority="714" stopIfTrue="1" operator="equal">
      <formula>"Out of Scope"</formula>
    </cfRule>
  </conditionalFormatting>
  <conditionalFormatting sqref="R29">
    <cfRule type="expression" dxfId="8536" priority="703" stopIfTrue="1">
      <formula>OR($R29="FI",$R29="Green",$R29="High")</formula>
    </cfRule>
    <cfRule type="expression" dxfId="8535" priority="704" stopIfTrue="1">
      <formula>OR($R29="NI",$R29="Red",$R29="Low")</formula>
    </cfRule>
    <cfRule type="cellIs" dxfId="8534" priority="705" stopIfTrue="1" operator="equal">
      <formula>"PI"</formula>
    </cfRule>
    <cfRule type="expression" dxfId="8533" priority="706" stopIfTrue="1">
      <formula>OR($R29="LI",$R29="Yellow",$R29="Medium")</formula>
    </cfRule>
    <cfRule type="expression" dxfId="8532" priority="707" stopIfTrue="1">
      <formula>OR($R29="NY",$R29="Not Yet")</formula>
    </cfRule>
    <cfRule type="cellIs" dxfId="8531" priority="708" stopIfTrue="1" operator="equal">
      <formula>"Out of Scope"</formula>
    </cfRule>
  </conditionalFormatting>
  <conditionalFormatting sqref="R42">
    <cfRule type="expression" dxfId="8530" priority="697" stopIfTrue="1">
      <formula>OR($R42="FI",$R42="Green",$R42="High")</formula>
    </cfRule>
    <cfRule type="expression" dxfId="8529" priority="698" stopIfTrue="1">
      <formula>OR($R42="NI",$R42="Red",$R42="Low")</formula>
    </cfRule>
    <cfRule type="cellIs" dxfId="8528" priority="699" stopIfTrue="1" operator="equal">
      <formula>"PI"</formula>
    </cfRule>
    <cfRule type="expression" dxfId="8527" priority="700" stopIfTrue="1">
      <formula>OR($R42="LI",$R42="Yellow",$R42="Medium")</formula>
    </cfRule>
    <cfRule type="expression" dxfId="8526" priority="701" stopIfTrue="1">
      <formula>OR($R42="NY",$R42="Not Yet")</formula>
    </cfRule>
    <cfRule type="cellIs" dxfId="8525" priority="702" stopIfTrue="1" operator="equal">
      <formula>"Out of Scope"</formula>
    </cfRule>
  </conditionalFormatting>
  <conditionalFormatting sqref="R54">
    <cfRule type="expression" dxfId="8524" priority="691" stopIfTrue="1">
      <formula>OR($R54="FI",$R54="Green",$R54="High")</formula>
    </cfRule>
    <cfRule type="expression" dxfId="8523" priority="692" stopIfTrue="1">
      <formula>OR($R54="NI",$R54="Red",$R54="Low")</formula>
    </cfRule>
    <cfRule type="cellIs" dxfId="8522" priority="693" stopIfTrue="1" operator="equal">
      <formula>"PI"</formula>
    </cfRule>
    <cfRule type="expression" dxfId="8521" priority="694" stopIfTrue="1">
      <formula>OR($R54="LI",$R54="Yellow",$R54="Medium")</formula>
    </cfRule>
    <cfRule type="expression" dxfId="8520" priority="695" stopIfTrue="1">
      <formula>OR($R54="NY",$R54="Not Yet")</formula>
    </cfRule>
    <cfRule type="cellIs" dxfId="8519" priority="696" stopIfTrue="1" operator="equal">
      <formula>"Out of Scope"</formula>
    </cfRule>
  </conditionalFormatting>
  <conditionalFormatting sqref="R66">
    <cfRule type="expression" dxfId="8518" priority="685" stopIfTrue="1">
      <formula>OR($R66="FI",$R66="Green",$R66="High")</formula>
    </cfRule>
    <cfRule type="expression" dxfId="8517" priority="686" stopIfTrue="1">
      <formula>OR($R66="NI",$R66="Red",$R66="Low")</formula>
    </cfRule>
    <cfRule type="cellIs" dxfId="8516" priority="687" stopIfTrue="1" operator="equal">
      <formula>"PI"</formula>
    </cfRule>
    <cfRule type="expression" dxfId="8515" priority="688" stopIfTrue="1">
      <formula>OR($R66="LI",$R66="Yellow",$R66="Medium")</formula>
    </cfRule>
    <cfRule type="expression" dxfId="8514" priority="689" stopIfTrue="1">
      <formula>OR($R66="NY",$R66="Not Yet")</formula>
    </cfRule>
    <cfRule type="cellIs" dxfId="8513" priority="690" stopIfTrue="1" operator="equal">
      <formula>"Out of Scope"</formula>
    </cfRule>
  </conditionalFormatting>
  <conditionalFormatting sqref="R79">
    <cfRule type="expression" dxfId="8512" priority="679" stopIfTrue="1">
      <formula>OR($R79="FI",$R79="Green",$R79="High")</formula>
    </cfRule>
    <cfRule type="expression" dxfId="8511" priority="680" stopIfTrue="1">
      <formula>OR($R79="NI",$R79="Red",$R79="Low")</formula>
    </cfRule>
    <cfRule type="cellIs" dxfId="8510" priority="681" stopIfTrue="1" operator="equal">
      <formula>"PI"</formula>
    </cfRule>
    <cfRule type="expression" dxfId="8509" priority="682" stopIfTrue="1">
      <formula>OR($R79="LI",$R79="Yellow",$R79="Medium")</formula>
    </cfRule>
    <cfRule type="expression" dxfId="8508" priority="683" stopIfTrue="1">
      <formula>OR($R79="NY",$R79="Not Yet")</formula>
    </cfRule>
    <cfRule type="cellIs" dxfId="8507" priority="684" stopIfTrue="1" operator="equal">
      <formula>"Out of Scope"</formula>
    </cfRule>
  </conditionalFormatting>
  <conditionalFormatting sqref="R91">
    <cfRule type="expression" dxfId="8506" priority="673" stopIfTrue="1">
      <formula>OR($R91="FI",$R91="Green",$R91="High")</formula>
    </cfRule>
    <cfRule type="expression" dxfId="8505" priority="674" stopIfTrue="1">
      <formula>OR($R91="NI",$R91="Red",$R91="Low")</formula>
    </cfRule>
    <cfRule type="cellIs" dxfId="8504" priority="675" stopIfTrue="1" operator="equal">
      <formula>"PI"</formula>
    </cfRule>
    <cfRule type="expression" dxfId="8503" priority="676" stopIfTrue="1">
      <formula>OR($R91="LI",$R91="Yellow",$R91="Medium")</formula>
    </cfRule>
    <cfRule type="expression" dxfId="8502" priority="677" stopIfTrue="1">
      <formula>OR($R91="NY",$R91="Not Yet")</formula>
    </cfRule>
    <cfRule type="cellIs" dxfId="8501" priority="678" stopIfTrue="1" operator="equal">
      <formula>"Out of Scope"</formula>
    </cfRule>
  </conditionalFormatting>
  <conditionalFormatting sqref="R104">
    <cfRule type="expression" dxfId="8500" priority="667" stopIfTrue="1">
      <formula>OR($R104="FI",$R104="Green",$R104="High")</formula>
    </cfRule>
    <cfRule type="expression" dxfId="8499" priority="668" stopIfTrue="1">
      <formula>OR($R104="NI",$R104="Red",$R104="Low")</formula>
    </cfRule>
    <cfRule type="cellIs" dxfId="8498" priority="669" stopIfTrue="1" operator="equal">
      <formula>"PI"</formula>
    </cfRule>
    <cfRule type="expression" dxfId="8497" priority="670" stopIfTrue="1">
      <formula>OR($R104="LI",$R104="Yellow",$R104="Medium")</formula>
    </cfRule>
    <cfRule type="expression" dxfId="8496" priority="671" stopIfTrue="1">
      <formula>OR($R104="NY",$R104="Not Yet")</formula>
    </cfRule>
    <cfRule type="cellIs" dxfId="8495" priority="672" stopIfTrue="1" operator="equal">
      <formula>"Out of Scope"</formula>
    </cfRule>
  </conditionalFormatting>
  <conditionalFormatting sqref="R115">
    <cfRule type="expression" dxfId="8494" priority="661" stopIfTrue="1">
      <formula>OR($R115="FI",$R115="Green",$R115="High")</formula>
    </cfRule>
    <cfRule type="expression" dxfId="8493" priority="662" stopIfTrue="1">
      <formula>OR($R115="NI",$R115="Red",$R115="Low")</formula>
    </cfRule>
    <cfRule type="cellIs" dxfId="8492" priority="663" stopIfTrue="1" operator="equal">
      <formula>"PI"</formula>
    </cfRule>
    <cfRule type="expression" dxfId="8491" priority="664" stopIfTrue="1">
      <formula>OR($R115="LI",$R115="Yellow",$R115="Medium")</formula>
    </cfRule>
    <cfRule type="expression" dxfId="8490" priority="665" stopIfTrue="1">
      <formula>OR($R115="NY",$R115="Not Yet")</formula>
    </cfRule>
    <cfRule type="cellIs" dxfId="8489" priority="666" stopIfTrue="1" operator="equal">
      <formula>"Out of Scope"</formula>
    </cfRule>
  </conditionalFormatting>
  <conditionalFormatting sqref="R126">
    <cfRule type="expression" dxfId="8488" priority="655" stopIfTrue="1">
      <formula>OR($R126="FI",$R126="Green",$R126="High")</formula>
    </cfRule>
    <cfRule type="expression" dxfId="8487" priority="656" stopIfTrue="1">
      <formula>OR($R126="NI",$R126="Red",$R126="Low")</formula>
    </cfRule>
    <cfRule type="cellIs" dxfId="8486" priority="657" stopIfTrue="1" operator="equal">
      <formula>"PI"</formula>
    </cfRule>
    <cfRule type="expression" dxfId="8485" priority="658" stopIfTrue="1">
      <formula>OR($R126="LI",$R126="Yellow",$R126="Medium")</formula>
    </cfRule>
    <cfRule type="expression" dxfId="8484" priority="659" stopIfTrue="1">
      <formula>OR($R126="NY",$R126="Not Yet")</formula>
    </cfRule>
    <cfRule type="cellIs" dxfId="8483" priority="660" stopIfTrue="1" operator="equal">
      <formula>"Out of Scope"</formula>
    </cfRule>
  </conditionalFormatting>
  <conditionalFormatting sqref="R137">
    <cfRule type="expression" dxfId="8482" priority="649" stopIfTrue="1">
      <formula>OR($R137="FI",$R137="Green",$R137="High")</formula>
    </cfRule>
    <cfRule type="expression" dxfId="8481" priority="650" stopIfTrue="1">
      <formula>OR($R137="NI",$R137="Red",$R137="Low")</formula>
    </cfRule>
    <cfRule type="cellIs" dxfId="8480" priority="651" stopIfTrue="1" operator="equal">
      <formula>"PI"</formula>
    </cfRule>
    <cfRule type="expression" dxfId="8479" priority="652" stopIfTrue="1">
      <formula>OR($R137="LI",$R137="Yellow",$R137="Medium")</formula>
    </cfRule>
    <cfRule type="expression" dxfId="8478" priority="653" stopIfTrue="1">
      <formula>OR($R137="NY",$R137="Not Yet")</formula>
    </cfRule>
    <cfRule type="cellIs" dxfId="8477" priority="654" stopIfTrue="1" operator="equal">
      <formula>"Out of Scope"</formula>
    </cfRule>
  </conditionalFormatting>
  <conditionalFormatting sqref="R148">
    <cfRule type="expression" dxfId="8476" priority="643" stopIfTrue="1">
      <formula>OR($R148="FI",$R148="Green",$R148="High")</formula>
    </cfRule>
    <cfRule type="expression" dxfId="8475" priority="644" stopIfTrue="1">
      <formula>OR($R148="NI",$R148="Red",$R148="Low")</formula>
    </cfRule>
    <cfRule type="cellIs" dxfId="8474" priority="645" stopIfTrue="1" operator="equal">
      <formula>"PI"</formula>
    </cfRule>
    <cfRule type="expression" dxfId="8473" priority="646" stopIfTrue="1">
      <formula>OR($R148="LI",$R148="Yellow",$R148="Medium")</formula>
    </cfRule>
    <cfRule type="expression" dxfId="8472" priority="647" stopIfTrue="1">
      <formula>OR($R148="NY",$R148="Not Yet")</formula>
    </cfRule>
    <cfRule type="cellIs" dxfId="8471" priority="648" stopIfTrue="1" operator="equal">
      <formula>"Out of Scope"</formula>
    </cfRule>
  </conditionalFormatting>
  <conditionalFormatting sqref="R158">
    <cfRule type="expression" dxfId="8470" priority="637" stopIfTrue="1">
      <formula>OR($R158="FI",$R158="Green",$R158="High")</formula>
    </cfRule>
    <cfRule type="expression" dxfId="8469" priority="638" stopIfTrue="1">
      <formula>OR($R158="NI",$R158="Red",$R158="Low")</formula>
    </cfRule>
    <cfRule type="cellIs" dxfId="8468" priority="639" stopIfTrue="1" operator="equal">
      <formula>"PI"</formula>
    </cfRule>
    <cfRule type="expression" dxfId="8467" priority="640" stopIfTrue="1">
      <formula>OR($R158="LI",$R158="Yellow",$R158="Medium")</formula>
    </cfRule>
    <cfRule type="expression" dxfId="8466" priority="641" stopIfTrue="1">
      <formula>OR($R158="NY",$R158="Not Yet")</formula>
    </cfRule>
    <cfRule type="cellIs" dxfId="8465" priority="642" stopIfTrue="1" operator="equal">
      <formula>"Out of Scope"</formula>
    </cfRule>
  </conditionalFormatting>
  <conditionalFormatting sqref="R168">
    <cfRule type="expression" dxfId="8464" priority="631" stopIfTrue="1">
      <formula>OR($R168="FI",$R168="Green",$R168="High")</formula>
    </cfRule>
    <cfRule type="expression" dxfId="8463" priority="632" stopIfTrue="1">
      <formula>OR($R168="NI",$R168="Red",$R168="Low")</formula>
    </cfRule>
    <cfRule type="cellIs" dxfId="8462" priority="633" stopIfTrue="1" operator="equal">
      <formula>"PI"</formula>
    </cfRule>
    <cfRule type="expression" dxfId="8461" priority="634" stopIfTrue="1">
      <formula>OR($R168="LI",$R168="Yellow",$R168="Medium")</formula>
    </cfRule>
    <cfRule type="expression" dxfId="8460" priority="635" stopIfTrue="1">
      <formula>OR($R168="NY",$R168="Not Yet")</formula>
    </cfRule>
    <cfRule type="cellIs" dxfId="8459" priority="636" stopIfTrue="1" operator="equal">
      <formula>"Out of Scope"</formula>
    </cfRule>
  </conditionalFormatting>
  <conditionalFormatting sqref="R180">
    <cfRule type="expression" dxfId="8458" priority="625" stopIfTrue="1">
      <formula>OR($R180="FI",$R180="Green",$R180="High")</formula>
    </cfRule>
    <cfRule type="expression" dxfId="8457" priority="626" stopIfTrue="1">
      <formula>OR($R180="NI",$R180="Red",$R180="Low")</formula>
    </cfRule>
    <cfRule type="cellIs" dxfId="8456" priority="627" stopIfTrue="1" operator="equal">
      <formula>"PI"</formula>
    </cfRule>
    <cfRule type="expression" dxfId="8455" priority="628" stopIfTrue="1">
      <formula>OR($R180="LI",$R180="Yellow",$R180="Medium")</formula>
    </cfRule>
    <cfRule type="expression" dxfId="8454" priority="629" stopIfTrue="1">
      <formula>OR($R180="NY",$R180="Not Yet")</formula>
    </cfRule>
    <cfRule type="cellIs" dxfId="8453" priority="630" stopIfTrue="1" operator="equal">
      <formula>"Out of Scope"</formula>
    </cfRule>
  </conditionalFormatting>
  <conditionalFormatting sqref="R191">
    <cfRule type="expression" dxfId="8452" priority="619" stopIfTrue="1">
      <formula>OR($R191="FI",$R191="Green",$R191="High")</formula>
    </cfRule>
    <cfRule type="expression" dxfId="8451" priority="620" stopIfTrue="1">
      <formula>OR($R191="NI",$R191="Red",$R191="Low")</formula>
    </cfRule>
    <cfRule type="cellIs" dxfId="8450" priority="621" stopIfTrue="1" operator="equal">
      <formula>"PI"</formula>
    </cfRule>
    <cfRule type="expression" dxfId="8449" priority="622" stopIfTrue="1">
      <formula>OR($R191="LI",$R191="Yellow",$R191="Medium")</formula>
    </cfRule>
    <cfRule type="expression" dxfId="8448" priority="623" stopIfTrue="1">
      <formula>OR($R191="NY",$R191="Not Yet")</formula>
    </cfRule>
    <cfRule type="cellIs" dxfId="8447" priority="624" stopIfTrue="1" operator="equal">
      <formula>"Out of Scope"</formula>
    </cfRule>
  </conditionalFormatting>
  <conditionalFormatting sqref="R201">
    <cfRule type="expression" dxfId="8446" priority="613" stopIfTrue="1">
      <formula>OR($R201="FI",$R201="Green",$R201="High")</formula>
    </cfRule>
    <cfRule type="expression" dxfId="8445" priority="614" stopIfTrue="1">
      <formula>OR($R201="NI",$R201="Red",$R201="Low")</formula>
    </cfRule>
    <cfRule type="cellIs" dxfId="8444" priority="615" stopIfTrue="1" operator="equal">
      <formula>"PI"</formula>
    </cfRule>
    <cfRule type="expression" dxfId="8443" priority="616" stopIfTrue="1">
      <formula>OR($R201="LI",$R201="Yellow",$R201="Medium")</formula>
    </cfRule>
    <cfRule type="expression" dxfId="8442" priority="617" stopIfTrue="1">
      <formula>OR($R201="NY",$R201="Not Yet")</formula>
    </cfRule>
    <cfRule type="cellIs" dxfId="8441" priority="618" stopIfTrue="1" operator="equal">
      <formula>"Out of Scope"</formula>
    </cfRule>
  </conditionalFormatting>
  <conditionalFormatting sqref="R212">
    <cfRule type="expression" dxfId="8440" priority="607" stopIfTrue="1">
      <formula>OR($R212="FI",$R212="Green",$R212="High")</formula>
    </cfRule>
    <cfRule type="expression" dxfId="8439" priority="608" stopIfTrue="1">
      <formula>OR($R212="NI",$R212="Red",$R212="Low")</formula>
    </cfRule>
    <cfRule type="cellIs" dxfId="8438" priority="609" stopIfTrue="1" operator="equal">
      <formula>"PI"</formula>
    </cfRule>
    <cfRule type="expression" dxfId="8437" priority="610" stopIfTrue="1">
      <formula>OR($R212="LI",$R212="Yellow",$R212="Medium")</formula>
    </cfRule>
    <cfRule type="expression" dxfId="8436" priority="611" stopIfTrue="1">
      <formula>OR($R212="NY",$R212="Not Yet")</formula>
    </cfRule>
    <cfRule type="cellIs" dxfId="8435" priority="612" stopIfTrue="1" operator="equal">
      <formula>"Out of Scope"</formula>
    </cfRule>
  </conditionalFormatting>
  <conditionalFormatting sqref="R223">
    <cfRule type="expression" dxfId="8434" priority="601" stopIfTrue="1">
      <formula>OR($R223="FI",$R223="Green",$R223="High")</formula>
    </cfRule>
    <cfRule type="expression" dxfId="8433" priority="602" stopIfTrue="1">
      <formula>OR($R223="NI",$R223="Red",$R223="Low")</formula>
    </cfRule>
    <cfRule type="cellIs" dxfId="8432" priority="603" stopIfTrue="1" operator="equal">
      <formula>"PI"</formula>
    </cfRule>
    <cfRule type="expression" dxfId="8431" priority="604" stopIfTrue="1">
      <formula>OR($R223="LI",$R223="Yellow",$R223="Medium")</formula>
    </cfRule>
    <cfRule type="expression" dxfId="8430" priority="605" stopIfTrue="1">
      <formula>OR($R223="NY",$R223="Not Yet")</formula>
    </cfRule>
    <cfRule type="cellIs" dxfId="8429" priority="606" stopIfTrue="1" operator="equal">
      <formula>"Out of Scope"</formula>
    </cfRule>
  </conditionalFormatting>
  <conditionalFormatting sqref="H16:L16">
    <cfRule type="expression" dxfId="8428" priority="595" stopIfTrue="1">
      <formula>OR(H16="FI",H16="Green",H16="High")</formula>
    </cfRule>
    <cfRule type="expression" dxfId="8427" priority="596" stopIfTrue="1">
      <formula>OR(H16="NI",H16="Red",H16="Low")</formula>
    </cfRule>
    <cfRule type="cellIs" dxfId="8426" priority="597" stopIfTrue="1" operator="equal">
      <formula>"PI"</formula>
    </cfRule>
    <cfRule type="expression" dxfId="8425" priority="598" stopIfTrue="1">
      <formula>OR(H16="LI",H16="Yellow",H16="Medium")</formula>
    </cfRule>
    <cfRule type="expression" dxfId="8424" priority="599" stopIfTrue="1">
      <formula>OR(H16="NY",H16="Not Yet")</formula>
    </cfRule>
    <cfRule type="cellIs" dxfId="8423" priority="600" stopIfTrue="1" operator="equal">
      <formula>"Out of Scope"</formula>
    </cfRule>
  </conditionalFormatting>
  <conditionalFormatting sqref="I16">
    <cfRule type="expression" dxfId="8422" priority="589" stopIfTrue="1">
      <formula>OR($R16="FI",$R16="Green",$R16="High")</formula>
    </cfRule>
    <cfRule type="expression" dxfId="8421" priority="590" stopIfTrue="1">
      <formula>OR($R16="NI",$R16="Red",$R16="Low")</formula>
    </cfRule>
    <cfRule type="cellIs" dxfId="8420" priority="591" stopIfTrue="1" operator="equal">
      <formula>"PI"</formula>
    </cfRule>
    <cfRule type="expression" dxfId="8419" priority="592" stopIfTrue="1">
      <formula>OR($R16="LI",$R16="Yellow",$R16="Medium")</formula>
    </cfRule>
    <cfRule type="expression" dxfId="8418" priority="593" stopIfTrue="1">
      <formula>OR($R16="NY",$R16="Not Yet")</formula>
    </cfRule>
    <cfRule type="cellIs" dxfId="8417" priority="594" stopIfTrue="1" operator="equal">
      <formula>"Out of Scope"</formula>
    </cfRule>
  </conditionalFormatting>
  <conditionalFormatting sqref="J16">
    <cfRule type="expression" dxfId="8416" priority="583" stopIfTrue="1">
      <formula>OR($R16="FI",$R16="Green",$R16="High")</formula>
    </cfRule>
    <cfRule type="expression" dxfId="8415" priority="584" stopIfTrue="1">
      <formula>OR($R16="NI",$R16="Red",$R16="Low")</formula>
    </cfRule>
    <cfRule type="cellIs" dxfId="8414" priority="585" stopIfTrue="1" operator="equal">
      <formula>"PI"</formula>
    </cfRule>
    <cfRule type="expression" dxfId="8413" priority="586" stopIfTrue="1">
      <formula>OR($R16="LI",$R16="Yellow",$R16="Medium")</formula>
    </cfRule>
    <cfRule type="expression" dxfId="8412" priority="587" stopIfTrue="1">
      <formula>OR($R16="NY",$R16="Not Yet")</formula>
    </cfRule>
    <cfRule type="cellIs" dxfId="8411" priority="588" stopIfTrue="1" operator="equal">
      <formula>"Out of Scope"</formula>
    </cfRule>
  </conditionalFormatting>
  <conditionalFormatting sqref="K16">
    <cfRule type="expression" dxfId="8410" priority="577" stopIfTrue="1">
      <formula>OR($R16="FI",$R16="Green",$R16="High")</formula>
    </cfRule>
    <cfRule type="expression" dxfId="8409" priority="578" stopIfTrue="1">
      <formula>OR($R16="NI",$R16="Red",$R16="Low")</formula>
    </cfRule>
    <cfRule type="cellIs" dxfId="8408" priority="579" stopIfTrue="1" operator="equal">
      <formula>"PI"</formula>
    </cfRule>
    <cfRule type="expression" dxfId="8407" priority="580" stopIfTrue="1">
      <formula>OR($R16="LI",$R16="Yellow",$R16="Medium")</formula>
    </cfRule>
    <cfRule type="expression" dxfId="8406" priority="581" stopIfTrue="1">
      <formula>OR($R16="NY",$R16="Not Yet")</formula>
    </cfRule>
    <cfRule type="cellIs" dxfId="8405" priority="582" stopIfTrue="1" operator="equal">
      <formula>"Out of Scope"</formula>
    </cfRule>
  </conditionalFormatting>
  <conditionalFormatting sqref="L16">
    <cfRule type="expression" dxfId="8404" priority="571" stopIfTrue="1">
      <formula>OR($R16="FI",$R16="Green",$R16="High")</formula>
    </cfRule>
    <cfRule type="expression" dxfId="8403" priority="572" stopIfTrue="1">
      <formula>OR($R16="NI",$R16="Red",$R16="Low")</formula>
    </cfRule>
    <cfRule type="cellIs" dxfId="8402" priority="573" stopIfTrue="1" operator="equal">
      <formula>"PI"</formula>
    </cfRule>
    <cfRule type="expression" dxfId="8401" priority="574" stopIfTrue="1">
      <formula>OR($R16="LI",$R16="Yellow",$R16="Medium")</formula>
    </cfRule>
    <cfRule type="expression" dxfId="8400" priority="575" stopIfTrue="1">
      <formula>OR($R16="NY",$R16="Not Yet")</formula>
    </cfRule>
    <cfRule type="cellIs" dxfId="8399" priority="576" stopIfTrue="1" operator="equal">
      <formula>"Out of Scope"</formula>
    </cfRule>
  </conditionalFormatting>
  <conditionalFormatting sqref="H28:L28">
    <cfRule type="expression" dxfId="8398" priority="565" stopIfTrue="1">
      <formula>OR(H28="FI",H28="Green",H28="High")</formula>
    </cfRule>
    <cfRule type="expression" dxfId="8397" priority="566" stopIfTrue="1">
      <formula>OR(H28="NI",H28="Red",H28="Low")</formula>
    </cfRule>
    <cfRule type="cellIs" dxfId="8396" priority="567" stopIfTrue="1" operator="equal">
      <formula>"PI"</formula>
    </cfRule>
    <cfRule type="expression" dxfId="8395" priority="568" stopIfTrue="1">
      <formula>OR(H28="LI",H28="Yellow",H28="Medium")</formula>
    </cfRule>
    <cfRule type="expression" dxfId="8394" priority="569" stopIfTrue="1">
      <formula>OR(H28="NY",H28="Not Yet")</formula>
    </cfRule>
    <cfRule type="cellIs" dxfId="8393" priority="570" stopIfTrue="1" operator="equal">
      <formula>"Out of Scope"</formula>
    </cfRule>
  </conditionalFormatting>
  <conditionalFormatting sqref="I28">
    <cfRule type="expression" dxfId="8392" priority="559" stopIfTrue="1">
      <formula>OR($R28="FI",$R28="Green",$R28="High")</formula>
    </cfRule>
    <cfRule type="expression" dxfId="8391" priority="560" stopIfTrue="1">
      <formula>OR($R28="NI",$R28="Red",$R28="Low")</formula>
    </cfRule>
    <cfRule type="cellIs" dxfId="8390" priority="561" stopIfTrue="1" operator="equal">
      <formula>"PI"</formula>
    </cfRule>
    <cfRule type="expression" dxfId="8389" priority="562" stopIfTrue="1">
      <formula>OR($R28="LI",$R28="Yellow",$R28="Medium")</formula>
    </cfRule>
    <cfRule type="expression" dxfId="8388" priority="563" stopIfTrue="1">
      <formula>OR($R28="NY",$R28="Not Yet")</formula>
    </cfRule>
    <cfRule type="cellIs" dxfId="8387" priority="564" stopIfTrue="1" operator="equal">
      <formula>"Out of Scope"</formula>
    </cfRule>
  </conditionalFormatting>
  <conditionalFormatting sqref="J28">
    <cfRule type="expression" dxfId="8386" priority="553" stopIfTrue="1">
      <formula>OR($R28="FI",$R28="Green",$R28="High")</formula>
    </cfRule>
    <cfRule type="expression" dxfId="8385" priority="554" stopIfTrue="1">
      <formula>OR($R28="NI",$R28="Red",$R28="Low")</formula>
    </cfRule>
    <cfRule type="cellIs" dxfId="8384" priority="555" stopIfTrue="1" operator="equal">
      <formula>"PI"</formula>
    </cfRule>
    <cfRule type="expression" dxfId="8383" priority="556" stopIfTrue="1">
      <formula>OR($R28="LI",$R28="Yellow",$R28="Medium")</formula>
    </cfRule>
    <cfRule type="expression" dxfId="8382" priority="557" stopIfTrue="1">
      <formula>OR($R28="NY",$R28="Not Yet")</formula>
    </cfRule>
    <cfRule type="cellIs" dxfId="8381" priority="558" stopIfTrue="1" operator="equal">
      <formula>"Out of Scope"</formula>
    </cfRule>
  </conditionalFormatting>
  <conditionalFormatting sqref="K28">
    <cfRule type="expression" dxfId="8380" priority="547" stopIfTrue="1">
      <formula>OR($R28="FI",$R28="Green",$R28="High")</formula>
    </cfRule>
    <cfRule type="expression" dxfId="8379" priority="548" stopIfTrue="1">
      <formula>OR($R28="NI",$R28="Red",$R28="Low")</formula>
    </cfRule>
    <cfRule type="cellIs" dxfId="8378" priority="549" stopIfTrue="1" operator="equal">
      <formula>"PI"</formula>
    </cfRule>
    <cfRule type="expression" dxfId="8377" priority="550" stopIfTrue="1">
      <formula>OR($R28="LI",$R28="Yellow",$R28="Medium")</formula>
    </cfRule>
    <cfRule type="expression" dxfId="8376" priority="551" stopIfTrue="1">
      <formula>OR($R28="NY",$R28="Not Yet")</formula>
    </cfRule>
    <cfRule type="cellIs" dxfId="8375" priority="552" stopIfTrue="1" operator="equal">
      <formula>"Out of Scope"</formula>
    </cfRule>
  </conditionalFormatting>
  <conditionalFormatting sqref="L28">
    <cfRule type="expression" dxfId="8374" priority="541" stopIfTrue="1">
      <formula>OR($R28="FI",$R28="Green",$R28="High")</formula>
    </cfRule>
    <cfRule type="expression" dxfId="8373" priority="542" stopIfTrue="1">
      <formula>OR($R28="NI",$R28="Red",$R28="Low")</formula>
    </cfRule>
    <cfRule type="cellIs" dxfId="8372" priority="543" stopIfTrue="1" operator="equal">
      <formula>"PI"</formula>
    </cfRule>
    <cfRule type="expression" dxfId="8371" priority="544" stopIfTrue="1">
      <formula>OR($R28="LI",$R28="Yellow",$R28="Medium")</formula>
    </cfRule>
    <cfRule type="expression" dxfId="8370" priority="545" stopIfTrue="1">
      <formula>OR($R28="NY",$R28="Not Yet")</formula>
    </cfRule>
    <cfRule type="cellIs" dxfId="8369" priority="546" stopIfTrue="1" operator="equal">
      <formula>"Out of Scope"</formula>
    </cfRule>
  </conditionalFormatting>
  <conditionalFormatting sqref="H40:L40">
    <cfRule type="expression" dxfId="8368" priority="535" stopIfTrue="1">
      <formula>OR(H40="FI",H40="Green",H40="High")</formula>
    </cfRule>
    <cfRule type="expression" dxfId="8367" priority="536" stopIfTrue="1">
      <formula>OR(H40="NI",H40="Red",H40="Low")</formula>
    </cfRule>
    <cfRule type="cellIs" dxfId="8366" priority="537" stopIfTrue="1" operator="equal">
      <formula>"PI"</formula>
    </cfRule>
    <cfRule type="expression" dxfId="8365" priority="538" stopIfTrue="1">
      <formula>OR(H40="LI",H40="Yellow",H40="Medium")</formula>
    </cfRule>
    <cfRule type="expression" dxfId="8364" priority="539" stopIfTrue="1">
      <formula>OR(H40="NY",H40="Not Yet")</formula>
    </cfRule>
    <cfRule type="cellIs" dxfId="8363" priority="540" stopIfTrue="1" operator="equal">
      <formula>"Out of Scope"</formula>
    </cfRule>
  </conditionalFormatting>
  <conditionalFormatting sqref="I40">
    <cfRule type="expression" dxfId="8362" priority="529" stopIfTrue="1">
      <formula>OR($R40="FI",$R40="Green",$R40="High")</formula>
    </cfRule>
    <cfRule type="expression" dxfId="8361" priority="530" stopIfTrue="1">
      <formula>OR($R40="NI",$R40="Red",$R40="Low")</formula>
    </cfRule>
    <cfRule type="cellIs" dxfId="8360" priority="531" stopIfTrue="1" operator="equal">
      <formula>"PI"</formula>
    </cfRule>
    <cfRule type="expression" dxfId="8359" priority="532" stopIfTrue="1">
      <formula>OR($R40="LI",$R40="Yellow",$R40="Medium")</formula>
    </cfRule>
    <cfRule type="expression" dxfId="8358" priority="533" stopIfTrue="1">
      <formula>OR($R40="NY",$R40="Not Yet")</formula>
    </cfRule>
    <cfRule type="cellIs" dxfId="8357" priority="534" stopIfTrue="1" operator="equal">
      <formula>"Out of Scope"</formula>
    </cfRule>
  </conditionalFormatting>
  <conditionalFormatting sqref="J40">
    <cfRule type="expression" dxfId="8356" priority="523" stopIfTrue="1">
      <formula>OR($R40="FI",$R40="Green",$R40="High")</formula>
    </cfRule>
    <cfRule type="expression" dxfId="8355" priority="524" stopIfTrue="1">
      <formula>OR($R40="NI",$R40="Red",$R40="Low")</formula>
    </cfRule>
    <cfRule type="cellIs" dxfId="8354" priority="525" stopIfTrue="1" operator="equal">
      <formula>"PI"</formula>
    </cfRule>
    <cfRule type="expression" dxfId="8353" priority="526" stopIfTrue="1">
      <formula>OR($R40="LI",$R40="Yellow",$R40="Medium")</formula>
    </cfRule>
    <cfRule type="expression" dxfId="8352" priority="527" stopIfTrue="1">
      <formula>OR($R40="NY",$R40="Not Yet")</formula>
    </cfRule>
    <cfRule type="cellIs" dxfId="8351" priority="528" stopIfTrue="1" operator="equal">
      <formula>"Out of Scope"</formula>
    </cfRule>
  </conditionalFormatting>
  <conditionalFormatting sqref="K40">
    <cfRule type="expression" dxfId="8350" priority="517" stopIfTrue="1">
      <formula>OR($R40="FI",$R40="Green",$R40="High")</formula>
    </cfRule>
    <cfRule type="expression" dxfId="8349" priority="518" stopIfTrue="1">
      <formula>OR($R40="NI",$R40="Red",$R40="Low")</formula>
    </cfRule>
    <cfRule type="cellIs" dxfId="8348" priority="519" stopIfTrue="1" operator="equal">
      <formula>"PI"</formula>
    </cfRule>
    <cfRule type="expression" dxfId="8347" priority="520" stopIfTrue="1">
      <formula>OR($R40="LI",$R40="Yellow",$R40="Medium")</formula>
    </cfRule>
    <cfRule type="expression" dxfId="8346" priority="521" stopIfTrue="1">
      <formula>OR($R40="NY",$R40="Not Yet")</formula>
    </cfRule>
    <cfRule type="cellIs" dxfId="8345" priority="522" stopIfTrue="1" operator="equal">
      <formula>"Out of Scope"</formula>
    </cfRule>
  </conditionalFormatting>
  <conditionalFormatting sqref="L40">
    <cfRule type="expression" dxfId="8344" priority="511" stopIfTrue="1">
      <formula>OR($R40="FI",$R40="Green",$R40="High")</formula>
    </cfRule>
    <cfRule type="expression" dxfId="8343" priority="512" stopIfTrue="1">
      <formula>OR($R40="NI",$R40="Red",$R40="Low")</formula>
    </cfRule>
    <cfRule type="cellIs" dxfId="8342" priority="513" stopIfTrue="1" operator="equal">
      <formula>"PI"</formula>
    </cfRule>
    <cfRule type="expression" dxfId="8341" priority="514" stopIfTrue="1">
      <formula>OR($R40="LI",$R40="Yellow",$R40="Medium")</formula>
    </cfRule>
    <cfRule type="expression" dxfId="8340" priority="515" stopIfTrue="1">
      <formula>OR($R40="NY",$R40="Not Yet")</formula>
    </cfRule>
    <cfRule type="cellIs" dxfId="8339" priority="516" stopIfTrue="1" operator="equal">
      <formula>"Out of Scope"</formula>
    </cfRule>
  </conditionalFormatting>
  <conditionalFormatting sqref="H53:L53">
    <cfRule type="expression" dxfId="8338" priority="505" stopIfTrue="1">
      <formula>OR(H53="FI",H53="Green",H53="High")</formula>
    </cfRule>
    <cfRule type="expression" dxfId="8337" priority="506" stopIfTrue="1">
      <formula>OR(H53="NI",H53="Red",H53="Low")</formula>
    </cfRule>
    <cfRule type="cellIs" dxfId="8336" priority="507" stopIfTrue="1" operator="equal">
      <formula>"PI"</formula>
    </cfRule>
    <cfRule type="expression" dxfId="8335" priority="508" stopIfTrue="1">
      <formula>OR(H53="LI",H53="Yellow",H53="Medium")</formula>
    </cfRule>
    <cfRule type="expression" dxfId="8334" priority="509" stopIfTrue="1">
      <formula>OR(H53="NY",H53="Not Yet")</formula>
    </cfRule>
    <cfRule type="cellIs" dxfId="8333" priority="510" stopIfTrue="1" operator="equal">
      <formula>"Out of Scope"</formula>
    </cfRule>
  </conditionalFormatting>
  <conditionalFormatting sqref="I53">
    <cfRule type="expression" dxfId="8332" priority="499" stopIfTrue="1">
      <formula>OR($R53="FI",$R53="Green",$R53="High")</formula>
    </cfRule>
    <cfRule type="expression" dxfId="8331" priority="500" stopIfTrue="1">
      <formula>OR($R53="NI",$R53="Red",$R53="Low")</formula>
    </cfRule>
    <cfRule type="cellIs" dxfId="8330" priority="501" stopIfTrue="1" operator="equal">
      <formula>"PI"</formula>
    </cfRule>
    <cfRule type="expression" dxfId="8329" priority="502" stopIfTrue="1">
      <formula>OR($R53="LI",$R53="Yellow",$R53="Medium")</formula>
    </cfRule>
    <cfRule type="expression" dxfId="8328" priority="503" stopIfTrue="1">
      <formula>OR($R53="NY",$R53="Not Yet")</formula>
    </cfRule>
    <cfRule type="cellIs" dxfId="8327" priority="504" stopIfTrue="1" operator="equal">
      <formula>"Out of Scope"</formula>
    </cfRule>
  </conditionalFormatting>
  <conditionalFormatting sqref="J53">
    <cfRule type="expression" dxfId="8326" priority="493" stopIfTrue="1">
      <formula>OR($R53="FI",$R53="Green",$R53="High")</formula>
    </cfRule>
    <cfRule type="expression" dxfId="8325" priority="494" stopIfTrue="1">
      <formula>OR($R53="NI",$R53="Red",$R53="Low")</formula>
    </cfRule>
    <cfRule type="cellIs" dxfId="8324" priority="495" stopIfTrue="1" operator="equal">
      <formula>"PI"</formula>
    </cfRule>
    <cfRule type="expression" dxfId="8323" priority="496" stopIfTrue="1">
      <formula>OR($R53="LI",$R53="Yellow",$R53="Medium")</formula>
    </cfRule>
    <cfRule type="expression" dxfId="8322" priority="497" stopIfTrue="1">
      <formula>OR($R53="NY",$R53="Not Yet")</formula>
    </cfRule>
    <cfRule type="cellIs" dxfId="8321" priority="498" stopIfTrue="1" operator="equal">
      <formula>"Out of Scope"</formula>
    </cfRule>
  </conditionalFormatting>
  <conditionalFormatting sqref="K53">
    <cfRule type="expression" dxfId="8320" priority="487" stopIfTrue="1">
      <formula>OR($R53="FI",$R53="Green",$R53="High")</formula>
    </cfRule>
    <cfRule type="expression" dxfId="8319" priority="488" stopIfTrue="1">
      <formula>OR($R53="NI",$R53="Red",$R53="Low")</formula>
    </cfRule>
    <cfRule type="cellIs" dxfId="8318" priority="489" stopIfTrue="1" operator="equal">
      <formula>"PI"</formula>
    </cfRule>
    <cfRule type="expression" dxfId="8317" priority="490" stopIfTrue="1">
      <formula>OR($R53="LI",$R53="Yellow",$R53="Medium")</formula>
    </cfRule>
    <cfRule type="expression" dxfId="8316" priority="491" stopIfTrue="1">
      <formula>OR($R53="NY",$R53="Not Yet")</formula>
    </cfRule>
    <cfRule type="cellIs" dxfId="8315" priority="492" stopIfTrue="1" operator="equal">
      <formula>"Out of Scope"</formula>
    </cfRule>
  </conditionalFormatting>
  <conditionalFormatting sqref="L53">
    <cfRule type="expression" dxfId="8314" priority="481" stopIfTrue="1">
      <formula>OR($R53="FI",$R53="Green",$R53="High")</formula>
    </cfRule>
    <cfRule type="expression" dxfId="8313" priority="482" stopIfTrue="1">
      <formula>OR($R53="NI",$R53="Red",$R53="Low")</formula>
    </cfRule>
    <cfRule type="cellIs" dxfId="8312" priority="483" stopIfTrue="1" operator="equal">
      <formula>"PI"</formula>
    </cfRule>
    <cfRule type="expression" dxfId="8311" priority="484" stopIfTrue="1">
      <formula>OR($R53="LI",$R53="Yellow",$R53="Medium")</formula>
    </cfRule>
    <cfRule type="expression" dxfId="8310" priority="485" stopIfTrue="1">
      <formula>OR($R53="NY",$R53="Not Yet")</formula>
    </cfRule>
    <cfRule type="cellIs" dxfId="8309" priority="486" stopIfTrue="1" operator="equal">
      <formula>"Out of Scope"</formula>
    </cfRule>
  </conditionalFormatting>
  <conditionalFormatting sqref="H65:L65">
    <cfRule type="expression" dxfId="8308" priority="475" stopIfTrue="1">
      <formula>OR(H65="FI",H65="Green",H65="High")</formula>
    </cfRule>
    <cfRule type="expression" dxfId="8307" priority="476" stopIfTrue="1">
      <formula>OR(H65="NI",H65="Red",H65="Low")</formula>
    </cfRule>
    <cfRule type="cellIs" dxfId="8306" priority="477" stopIfTrue="1" operator="equal">
      <formula>"PI"</formula>
    </cfRule>
    <cfRule type="expression" dxfId="8305" priority="478" stopIfTrue="1">
      <formula>OR(H65="LI",H65="Yellow",H65="Medium")</formula>
    </cfRule>
    <cfRule type="expression" dxfId="8304" priority="479" stopIfTrue="1">
      <formula>OR(H65="NY",H65="Not Yet")</formula>
    </cfRule>
    <cfRule type="cellIs" dxfId="8303" priority="480" stopIfTrue="1" operator="equal">
      <formula>"Out of Scope"</formula>
    </cfRule>
  </conditionalFormatting>
  <conditionalFormatting sqref="I65">
    <cfRule type="expression" dxfId="8302" priority="469" stopIfTrue="1">
      <formula>OR($R65="FI",$R65="Green",$R65="High")</formula>
    </cfRule>
    <cfRule type="expression" dxfId="8301" priority="470" stopIfTrue="1">
      <formula>OR($R65="NI",$R65="Red",$R65="Low")</formula>
    </cfRule>
    <cfRule type="cellIs" dxfId="8300" priority="471" stopIfTrue="1" operator="equal">
      <formula>"PI"</formula>
    </cfRule>
    <cfRule type="expression" dxfId="8299" priority="472" stopIfTrue="1">
      <formula>OR($R65="LI",$R65="Yellow",$R65="Medium")</formula>
    </cfRule>
    <cfRule type="expression" dxfId="8298" priority="473" stopIfTrue="1">
      <formula>OR($R65="NY",$R65="Not Yet")</formula>
    </cfRule>
    <cfRule type="cellIs" dxfId="8297" priority="474" stopIfTrue="1" operator="equal">
      <formula>"Out of Scope"</formula>
    </cfRule>
  </conditionalFormatting>
  <conditionalFormatting sqref="J65">
    <cfRule type="expression" dxfId="8296" priority="463" stopIfTrue="1">
      <formula>OR($R65="FI",$R65="Green",$R65="High")</formula>
    </cfRule>
    <cfRule type="expression" dxfId="8295" priority="464" stopIfTrue="1">
      <formula>OR($R65="NI",$R65="Red",$R65="Low")</formula>
    </cfRule>
    <cfRule type="cellIs" dxfId="8294" priority="465" stopIfTrue="1" operator="equal">
      <formula>"PI"</formula>
    </cfRule>
    <cfRule type="expression" dxfId="8293" priority="466" stopIfTrue="1">
      <formula>OR($R65="LI",$R65="Yellow",$R65="Medium")</formula>
    </cfRule>
    <cfRule type="expression" dxfId="8292" priority="467" stopIfTrue="1">
      <formula>OR($R65="NY",$R65="Not Yet")</formula>
    </cfRule>
    <cfRule type="cellIs" dxfId="8291" priority="468" stopIfTrue="1" operator="equal">
      <formula>"Out of Scope"</formula>
    </cfRule>
  </conditionalFormatting>
  <conditionalFormatting sqref="K65">
    <cfRule type="expression" dxfId="8290" priority="457" stopIfTrue="1">
      <formula>OR($R65="FI",$R65="Green",$R65="High")</formula>
    </cfRule>
    <cfRule type="expression" dxfId="8289" priority="458" stopIfTrue="1">
      <formula>OR($R65="NI",$R65="Red",$R65="Low")</formula>
    </cfRule>
    <cfRule type="cellIs" dxfId="8288" priority="459" stopIfTrue="1" operator="equal">
      <formula>"PI"</formula>
    </cfRule>
    <cfRule type="expression" dxfId="8287" priority="460" stopIfTrue="1">
      <formula>OR($R65="LI",$R65="Yellow",$R65="Medium")</formula>
    </cfRule>
    <cfRule type="expression" dxfId="8286" priority="461" stopIfTrue="1">
      <formula>OR($R65="NY",$R65="Not Yet")</formula>
    </cfRule>
    <cfRule type="cellIs" dxfId="8285" priority="462" stopIfTrue="1" operator="equal">
      <formula>"Out of Scope"</formula>
    </cfRule>
  </conditionalFormatting>
  <conditionalFormatting sqref="L65">
    <cfRule type="expression" dxfId="8284" priority="451" stopIfTrue="1">
      <formula>OR($R65="FI",$R65="Green",$R65="High")</formula>
    </cfRule>
    <cfRule type="expression" dxfId="8283" priority="452" stopIfTrue="1">
      <formula>OR($R65="NI",$R65="Red",$R65="Low")</formula>
    </cfRule>
    <cfRule type="cellIs" dxfId="8282" priority="453" stopIfTrue="1" operator="equal">
      <formula>"PI"</formula>
    </cfRule>
    <cfRule type="expression" dxfId="8281" priority="454" stopIfTrue="1">
      <formula>OR($R65="LI",$R65="Yellow",$R65="Medium")</formula>
    </cfRule>
    <cfRule type="expression" dxfId="8280" priority="455" stopIfTrue="1">
      <formula>OR($R65="NY",$R65="Not Yet")</formula>
    </cfRule>
    <cfRule type="cellIs" dxfId="8279" priority="456" stopIfTrue="1" operator="equal">
      <formula>"Out of Scope"</formula>
    </cfRule>
  </conditionalFormatting>
  <conditionalFormatting sqref="H77:L77">
    <cfRule type="expression" dxfId="8278" priority="445" stopIfTrue="1">
      <formula>OR(H77="FI",H77="Green",H77="High")</formula>
    </cfRule>
    <cfRule type="expression" dxfId="8277" priority="446" stopIfTrue="1">
      <formula>OR(H77="NI",H77="Red",H77="Low")</formula>
    </cfRule>
    <cfRule type="cellIs" dxfId="8276" priority="447" stopIfTrue="1" operator="equal">
      <formula>"PI"</formula>
    </cfRule>
    <cfRule type="expression" dxfId="8275" priority="448" stopIfTrue="1">
      <formula>OR(H77="LI",H77="Yellow",H77="Medium")</formula>
    </cfRule>
    <cfRule type="expression" dxfId="8274" priority="449" stopIfTrue="1">
      <formula>OR(H77="NY",H77="Not Yet")</formula>
    </cfRule>
    <cfRule type="cellIs" dxfId="8273" priority="450" stopIfTrue="1" operator="equal">
      <formula>"Out of Scope"</formula>
    </cfRule>
  </conditionalFormatting>
  <conditionalFormatting sqref="I77">
    <cfRule type="expression" dxfId="8272" priority="439" stopIfTrue="1">
      <formula>OR($R77="FI",$R77="Green",$R77="High")</formula>
    </cfRule>
    <cfRule type="expression" dxfId="8271" priority="440" stopIfTrue="1">
      <formula>OR($R77="NI",$R77="Red",$R77="Low")</formula>
    </cfRule>
    <cfRule type="cellIs" dxfId="8270" priority="441" stopIfTrue="1" operator="equal">
      <formula>"PI"</formula>
    </cfRule>
    <cfRule type="expression" dxfId="8269" priority="442" stopIfTrue="1">
      <formula>OR($R77="LI",$R77="Yellow",$R77="Medium")</formula>
    </cfRule>
    <cfRule type="expression" dxfId="8268" priority="443" stopIfTrue="1">
      <formula>OR($R77="NY",$R77="Not Yet")</formula>
    </cfRule>
    <cfRule type="cellIs" dxfId="8267" priority="444" stopIfTrue="1" operator="equal">
      <formula>"Out of Scope"</formula>
    </cfRule>
  </conditionalFormatting>
  <conditionalFormatting sqref="J77">
    <cfRule type="expression" dxfId="8266" priority="433" stopIfTrue="1">
      <formula>OR($R77="FI",$R77="Green",$R77="High")</formula>
    </cfRule>
    <cfRule type="expression" dxfId="8265" priority="434" stopIfTrue="1">
      <formula>OR($R77="NI",$R77="Red",$R77="Low")</formula>
    </cfRule>
    <cfRule type="cellIs" dxfId="8264" priority="435" stopIfTrue="1" operator="equal">
      <formula>"PI"</formula>
    </cfRule>
    <cfRule type="expression" dxfId="8263" priority="436" stopIfTrue="1">
      <formula>OR($R77="LI",$R77="Yellow",$R77="Medium")</formula>
    </cfRule>
    <cfRule type="expression" dxfId="8262" priority="437" stopIfTrue="1">
      <formula>OR($R77="NY",$R77="Not Yet")</formula>
    </cfRule>
    <cfRule type="cellIs" dxfId="8261" priority="438" stopIfTrue="1" operator="equal">
      <formula>"Out of Scope"</formula>
    </cfRule>
  </conditionalFormatting>
  <conditionalFormatting sqref="K77">
    <cfRule type="expression" dxfId="8260" priority="427" stopIfTrue="1">
      <formula>OR($R77="FI",$R77="Green",$R77="High")</formula>
    </cfRule>
    <cfRule type="expression" dxfId="8259" priority="428" stopIfTrue="1">
      <formula>OR($R77="NI",$R77="Red",$R77="Low")</formula>
    </cfRule>
    <cfRule type="cellIs" dxfId="8258" priority="429" stopIfTrue="1" operator="equal">
      <formula>"PI"</formula>
    </cfRule>
    <cfRule type="expression" dxfId="8257" priority="430" stopIfTrue="1">
      <formula>OR($R77="LI",$R77="Yellow",$R77="Medium")</formula>
    </cfRule>
    <cfRule type="expression" dxfId="8256" priority="431" stopIfTrue="1">
      <formula>OR($R77="NY",$R77="Not Yet")</formula>
    </cfRule>
    <cfRule type="cellIs" dxfId="8255" priority="432" stopIfTrue="1" operator="equal">
      <formula>"Out of Scope"</formula>
    </cfRule>
  </conditionalFormatting>
  <conditionalFormatting sqref="L77">
    <cfRule type="expression" dxfId="8254" priority="421" stopIfTrue="1">
      <formula>OR($R77="FI",$R77="Green",$R77="High")</formula>
    </cfRule>
    <cfRule type="expression" dxfId="8253" priority="422" stopIfTrue="1">
      <formula>OR($R77="NI",$R77="Red",$R77="Low")</formula>
    </cfRule>
    <cfRule type="cellIs" dxfId="8252" priority="423" stopIfTrue="1" operator="equal">
      <formula>"PI"</formula>
    </cfRule>
    <cfRule type="expression" dxfId="8251" priority="424" stopIfTrue="1">
      <formula>OR($R77="LI",$R77="Yellow",$R77="Medium")</formula>
    </cfRule>
    <cfRule type="expression" dxfId="8250" priority="425" stopIfTrue="1">
      <formula>OR($R77="NY",$R77="Not Yet")</formula>
    </cfRule>
    <cfRule type="cellIs" dxfId="8249" priority="426" stopIfTrue="1" operator="equal">
      <formula>"Out of Scope"</formula>
    </cfRule>
  </conditionalFormatting>
  <conditionalFormatting sqref="H90:L90">
    <cfRule type="expression" dxfId="8248" priority="415" stopIfTrue="1">
      <formula>OR(H90="FI",H90="Green",H90="High")</formula>
    </cfRule>
    <cfRule type="expression" dxfId="8247" priority="416" stopIfTrue="1">
      <formula>OR(H90="NI",H90="Red",H90="Low")</formula>
    </cfRule>
    <cfRule type="cellIs" dxfId="8246" priority="417" stopIfTrue="1" operator="equal">
      <formula>"PI"</formula>
    </cfRule>
    <cfRule type="expression" dxfId="8245" priority="418" stopIfTrue="1">
      <formula>OR(H90="LI",H90="Yellow",H90="Medium")</formula>
    </cfRule>
    <cfRule type="expression" dxfId="8244" priority="419" stopIfTrue="1">
      <formula>OR(H90="NY",H90="Not Yet")</formula>
    </cfRule>
    <cfRule type="cellIs" dxfId="8243" priority="420" stopIfTrue="1" operator="equal">
      <formula>"Out of Scope"</formula>
    </cfRule>
  </conditionalFormatting>
  <conditionalFormatting sqref="I90">
    <cfRule type="expression" dxfId="8242" priority="409" stopIfTrue="1">
      <formula>OR($R90="FI",$R90="Green",$R90="High")</formula>
    </cfRule>
    <cfRule type="expression" dxfId="8241" priority="410" stopIfTrue="1">
      <formula>OR($R90="NI",$R90="Red",$R90="Low")</formula>
    </cfRule>
    <cfRule type="cellIs" dxfId="8240" priority="411" stopIfTrue="1" operator="equal">
      <formula>"PI"</formula>
    </cfRule>
    <cfRule type="expression" dxfId="8239" priority="412" stopIfTrue="1">
      <formula>OR($R90="LI",$R90="Yellow",$R90="Medium")</formula>
    </cfRule>
    <cfRule type="expression" dxfId="8238" priority="413" stopIfTrue="1">
      <formula>OR($R90="NY",$R90="Not Yet")</formula>
    </cfRule>
    <cfRule type="cellIs" dxfId="8237" priority="414" stopIfTrue="1" operator="equal">
      <formula>"Out of Scope"</formula>
    </cfRule>
  </conditionalFormatting>
  <conditionalFormatting sqref="J90">
    <cfRule type="expression" dxfId="8236" priority="403" stopIfTrue="1">
      <formula>OR($R90="FI",$R90="Green",$R90="High")</formula>
    </cfRule>
    <cfRule type="expression" dxfId="8235" priority="404" stopIfTrue="1">
      <formula>OR($R90="NI",$R90="Red",$R90="Low")</formula>
    </cfRule>
    <cfRule type="cellIs" dxfId="8234" priority="405" stopIfTrue="1" operator="equal">
      <formula>"PI"</formula>
    </cfRule>
    <cfRule type="expression" dxfId="8233" priority="406" stopIfTrue="1">
      <formula>OR($R90="LI",$R90="Yellow",$R90="Medium")</formula>
    </cfRule>
    <cfRule type="expression" dxfId="8232" priority="407" stopIfTrue="1">
      <formula>OR($R90="NY",$R90="Not Yet")</formula>
    </cfRule>
    <cfRule type="cellIs" dxfId="8231" priority="408" stopIfTrue="1" operator="equal">
      <formula>"Out of Scope"</formula>
    </cfRule>
  </conditionalFormatting>
  <conditionalFormatting sqref="K90">
    <cfRule type="expression" dxfId="8230" priority="397" stopIfTrue="1">
      <formula>OR($R90="FI",$R90="Green",$R90="High")</formula>
    </cfRule>
    <cfRule type="expression" dxfId="8229" priority="398" stopIfTrue="1">
      <formula>OR($R90="NI",$R90="Red",$R90="Low")</formula>
    </cfRule>
    <cfRule type="cellIs" dxfId="8228" priority="399" stopIfTrue="1" operator="equal">
      <formula>"PI"</formula>
    </cfRule>
    <cfRule type="expression" dxfId="8227" priority="400" stopIfTrue="1">
      <formula>OR($R90="LI",$R90="Yellow",$R90="Medium")</formula>
    </cfRule>
    <cfRule type="expression" dxfId="8226" priority="401" stopIfTrue="1">
      <formula>OR($R90="NY",$R90="Not Yet")</formula>
    </cfRule>
    <cfRule type="cellIs" dxfId="8225" priority="402" stopIfTrue="1" operator="equal">
      <formula>"Out of Scope"</formula>
    </cfRule>
  </conditionalFormatting>
  <conditionalFormatting sqref="L90">
    <cfRule type="expression" dxfId="8224" priority="391" stopIfTrue="1">
      <formula>OR($R90="FI",$R90="Green",$R90="High")</formula>
    </cfRule>
    <cfRule type="expression" dxfId="8223" priority="392" stopIfTrue="1">
      <formula>OR($R90="NI",$R90="Red",$R90="Low")</formula>
    </cfRule>
    <cfRule type="cellIs" dxfId="8222" priority="393" stopIfTrue="1" operator="equal">
      <formula>"PI"</formula>
    </cfRule>
    <cfRule type="expression" dxfId="8221" priority="394" stopIfTrue="1">
      <formula>OR($R90="LI",$R90="Yellow",$R90="Medium")</formula>
    </cfRule>
    <cfRule type="expression" dxfId="8220" priority="395" stopIfTrue="1">
      <formula>OR($R90="NY",$R90="Not Yet")</formula>
    </cfRule>
    <cfRule type="cellIs" dxfId="8219" priority="396" stopIfTrue="1" operator="equal">
      <formula>"Out of Scope"</formula>
    </cfRule>
  </conditionalFormatting>
  <conditionalFormatting sqref="H102:L102">
    <cfRule type="expression" dxfId="8218" priority="385" stopIfTrue="1">
      <formula>OR(H102="FI",H102="Green",H102="High")</formula>
    </cfRule>
    <cfRule type="expression" dxfId="8217" priority="386" stopIfTrue="1">
      <formula>OR(H102="NI",H102="Red",H102="Low")</formula>
    </cfRule>
    <cfRule type="cellIs" dxfId="8216" priority="387" stopIfTrue="1" operator="equal">
      <formula>"PI"</formula>
    </cfRule>
    <cfRule type="expression" dxfId="8215" priority="388" stopIfTrue="1">
      <formula>OR(H102="LI",H102="Yellow",H102="Medium")</formula>
    </cfRule>
    <cfRule type="expression" dxfId="8214" priority="389" stopIfTrue="1">
      <formula>OR(H102="NY",H102="Not Yet")</formula>
    </cfRule>
    <cfRule type="cellIs" dxfId="8213" priority="390" stopIfTrue="1" operator="equal">
      <formula>"Out of Scope"</formula>
    </cfRule>
  </conditionalFormatting>
  <conditionalFormatting sqref="I102">
    <cfRule type="expression" dxfId="8212" priority="379" stopIfTrue="1">
      <formula>OR($R102="FI",$R102="Green",$R102="High")</formula>
    </cfRule>
    <cfRule type="expression" dxfId="8211" priority="380" stopIfTrue="1">
      <formula>OR($R102="NI",$R102="Red",$R102="Low")</formula>
    </cfRule>
    <cfRule type="cellIs" dxfId="8210" priority="381" stopIfTrue="1" operator="equal">
      <formula>"PI"</formula>
    </cfRule>
    <cfRule type="expression" dxfId="8209" priority="382" stopIfTrue="1">
      <formula>OR($R102="LI",$R102="Yellow",$R102="Medium")</formula>
    </cfRule>
    <cfRule type="expression" dxfId="8208" priority="383" stopIfTrue="1">
      <formula>OR($R102="NY",$R102="Not Yet")</formula>
    </cfRule>
    <cfRule type="cellIs" dxfId="8207" priority="384" stopIfTrue="1" operator="equal">
      <formula>"Out of Scope"</formula>
    </cfRule>
  </conditionalFormatting>
  <conditionalFormatting sqref="J102">
    <cfRule type="expression" dxfId="8206" priority="373" stopIfTrue="1">
      <formula>OR($R102="FI",$R102="Green",$R102="High")</formula>
    </cfRule>
    <cfRule type="expression" dxfId="8205" priority="374" stopIfTrue="1">
      <formula>OR($R102="NI",$R102="Red",$R102="Low")</formula>
    </cfRule>
    <cfRule type="cellIs" dxfId="8204" priority="375" stopIfTrue="1" operator="equal">
      <formula>"PI"</formula>
    </cfRule>
    <cfRule type="expression" dxfId="8203" priority="376" stopIfTrue="1">
      <formula>OR($R102="LI",$R102="Yellow",$R102="Medium")</formula>
    </cfRule>
    <cfRule type="expression" dxfId="8202" priority="377" stopIfTrue="1">
      <formula>OR($R102="NY",$R102="Not Yet")</formula>
    </cfRule>
    <cfRule type="cellIs" dxfId="8201" priority="378" stopIfTrue="1" operator="equal">
      <formula>"Out of Scope"</formula>
    </cfRule>
  </conditionalFormatting>
  <conditionalFormatting sqref="K102">
    <cfRule type="expression" dxfId="8200" priority="367" stopIfTrue="1">
      <formula>OR($R102="FI",$R102="Green",$R102="High")</formula>
    </cfRule>
    <cfRule type="expression" dxfId="8199" priority="368" stopIfTrue="1">
      <formula>OR($R102="NI",$R102="Red",$R102="Low")</formula>
    </cfRule>
    <cfRule type="cellIs" dxfId="8198" priority="369" stopIfTrue="1" operator="equal">
      <formula>"PI"</formula>
    </cfRule>
    <cfRule type="expression" dxfId="8197" priority="370" stopIfTrue="1">
      <formula>OR($R102="LI",$R102="Yellow",$R102="Medium")</formula>
    </cfRule>
    <cfRule type="expression" dxfId="8196" priority="371" stopIfTrue="1">
      <formula>OR($R102="NY",$R102="Not Yet")</formula>
    </cfRule>
    <cfRule type="cellIs" dxfId="8195" priority="372" stopIfTrue="1" operator="equal">
      <formula>"Out of Scope"</formula>
    </cfRule>
  </conditionalFormatting>
  <conditionalFormatting sqref="L102">
    <cfRule type="expression" dxfId="8194" priority="361" stopIfTrue="1">
      <formula>OR($R102="FI",$R102="Green",$R102="High")</formula>
    </cfRule>
    <cfRule type="expression" dxfId="8193" priority="362" stopIfTrue="1">
      <formula>OR($R102="NI",$R102="Red",$R102="Low")</formula>
    </cfRule>
    <cfRule type="cellIs" dxfId="8192" priority="363" stopIfTrue="1" operator="equal">
      <formula>"PI"</formula>
    </cfRule>
    <cfRule type="expression" dxfId="8191" priority="364" stopIfTrue="1">
      <formula>OR($R102="LI",$R102="Yellow",$R102="Medium")</formula>
    </cfRule>
    <cfRule type="expression" dxfId="8190" priority="365" stopIfTrue="1">
      <formula>OR($R102="NY",$R102="Not Yet")</formula>
    </cfRule>
    <cfRule type="cellIs" dxfId="8189" priority="366" stopIfTrue="1" operator="equal">
      <formula>"Out of Scope"</formula>
    </cfRule>
  </conditionalFormatting>
  <conditionalFormatting sqref="H114:L114">
    <cfRule type="expression" dxfId="8188" priority="355" stopIfTrue="1">
      <formula>OR(H114="FI",H114="Green",H114="High")</formula>
    </cfRule>
    <cfRule type="expression" dxfId="8187" priority="356" stopIfTrue="1">
      <formula>OR(H114="NI",H114="Red",H114="Low")</formula>
    </cfRule>
    <cfRule type="cellIs" dxfId="8186" priority="357" stopIfTrue="1" operator="equal">
      <formula>"PI"</formula>
    </cfRule>
    <cfRule type="expression" dxfId="8185" priority="358" stopIfTrue="1">
      <formula>OR(H114="LI",H114="Yellow",H114="Medium")</formula>
    </cfRule>
    <cfRule type="expression" dxfId="8184" priority="359" stopIfTrue="1">
      <formula>OR(H114="NY",H114="Not Yet")</formula>
    </cfRule>
    <cfRule type="cellIs" dxfId="8183" priority="360" stopIfTrue="1" operator="equal">
      <formula>"Out of Scope"</formula>
    </cfRule>
  </conditionalFormatting>
  <conditionalFormatting sqref="I114">
    <cfRule type="expression" dxfId="8182" priority="349" stopIfTrue="1">
      <formula>OR($R114="FI",$R114="Green",$R114="High")</formula>
    </cfRule>
    <cfRule type="expression" dxfId="8181" priority="350" stopIfTrue="1">
      <formula>OR($R114="NI",$R114="Red",$R114="Low")</formula>
    </cfRule>
    <cfRule type="cellIs" dxfId="8180" priority="351" stopIfTrue="1" operator="equal">
      <formula>"PI"</formula>
    </cfRule>
    <cfRule type="expression" dxfId="8179" priority="352" stopIfTrue="1">
      <formula>OR($R114="LI",$R114="Yellow",$R114="Medium")</formula>
    </cfRule>
    <cfRule type="expression" dxfId="8178" priority="353" stopIfTrue="1">
      <formula>OR($R114="NY",$R114="Not Yet")</formula>
    </cfRule>
    <cfRule type="cellIs" dxfId="8177" priority="354" stopIfTrue="1" operator="equal">
      <formula>"Out of Scope"</formula>
    </cfRule>
  </conditionalFormatting>
  <conditionalFormatting sqref="J114">
    <cfRule type="expression" dxfId="8176" priority="343" stopIfTrue="1">
      <formula>OR($R114="FI",$R114="Green",$R114="High")</formula>
    </cfRule>
    <cfRule type="expression" dxfId="8175" priority="344" stopIfTrue="1">
      <formula>OR($R114="NI",$R114="Red",$R114="Low")</formula>
    </cfRule>
    <cfRule type="cellIs" dxfId="8174" priority="345" stopIfTrue="1" operator="equal">
      <formula>"PI"</formula>
    </cfRule>
    <cfRule type="expression" dxfId="8173" priority="346" stopIfTrue="1">
      <formula>OR($R114="LI",$R114="Yellow",$R114="Medium")</formula>
    </cfRule>
    <cfRule type="expression" dxfId="8172" priority="347" stopIfTrue="1">
      <formula>OR($R114="NY",$R114="Not Yet")</formula>
    </cfRule>
    <cfRule type="cellIs" dxfId="8171" priority="348" stopIfTrue="1" operator="equal">
      <formula>"Out of Scope"</formula>
    </cfRule>
  </conditionalFormatting>
  <conditionalFormatting sqref="K114">
    <cfRule type="expression" dxfId="8170" priority="337" stopIfTrue="1">
      <formula>OR($R114="FI",$R114="Green",$R114="High")</formula>
    </cfRule>
    <cfRule type="expression" dxfId="8169" priority="338" stopIfTrue="1">
      <formula>OR($R114="NI",$R114="Red",$R114="Low")</formula>
    </cfRule>
    <cfRule type="cellIs" dxfId="8168" priority="339" stopIfTrue="1" operator="equal">
      <formula>"PI"</formula>
    </cfRule>
    <cfRule type="expression" dxfId="8167" priority="340" stopIfTrue="1">
      <formula>OR($R114="LI",$R114="Yellow",$R114="Medium")</formula>
    </cfRule>
    <cfRule type="expression" dxfId="8166" priority="341" stopIfTrue="1">
      <formula>OR($R114="NY",$R114="Not Yet")</formula>
    </cfRule>
    <cfRule type="cellIs" dxfId="8165" priority="342" stopIfTrue="1" operator="equal">
      <formula>"Out of Scope"</formula>
    </cfRule>
  </conditionalFormatting>
  <conditionalFormatting sqref="L114">
    <cfRule type="expression" dxfId="8164" priority="331" stopIfTrue="1">
      <formula>OR($R114="FI",$R114="Green",$R114="High")</formula>
    </cfRule>
    <cfRule type="expression" dxfId="8163" priority="332" stopIfTrue="1">
      <formula>OR($R114="NI",$R114="Red",$R114="Low")</formula>
    </cfRule>
    <cfRule type="cellIs" dxfId="8162" priority="333" stopIfTrue="1" operator="equal">
      <formula>"PI"</formula>
    </cfRule>
    <cfRule type="expression" dxfId="8161" priority="334" stopIfTrue="1">
      <formula>OR($R114="LI",$R114="Yellow",$R114="Medium")</formula>
    </cfRule>
    <cfRule type="expression" dxfId="8160" priority="335" stopIfTrue="1">
      <formula>OR($R114="NY",$R114="Not Yet")</formula>
    </cfRule>
    <cfRule type="cellIs" dxfId="8159" priority="336" stopIfTrue="1" operator="equal">
      <formula>"Out of Scope"</formula>
    </cfRule>
  </conditionalFormatting>
  <conditionalFormatting sqref="H125:L125">
    <cfRule type="expression" dxfId="8158" priority="325" stopIfTrue="1">
      <formula>OR(H125="FI",H125="Green",H125="High")</formula>
    </cfRule>
    <cfRule type="expression" dxfId="8157" priority="326" stopIfTrue="1">
      <formula>OR(H125="NI",H125="Red",H125="Low")</formula>
    </cfRule>
    <cfRule type="cellIs" dxfId="8156" priority="327" stopIfTrue="1" operator="equal">
      <formula>"PI"</formula>
    </cfRule>
    <cfRule type="expression" dxfId="8155" priority="328" stopIfTrue="1">
      <formula>OR(H125="LI",H125="Yellow",H125="Medium")</formula>
    </cfRule>
    <cfRule type="expression" dxfId="8154" priority="329" stopIfTrue="1">
      <formula>OR(H125="NY",H125="Not Yet")</formula>
    </cfRule>
    <cfRule type="cellIs" dxfId="8153" priority="330" stopIfTrue="1" operator="equal">
      <formula>"Out of Scope"</formula>
    </cfRule>
  </conditionalFormatting>
  <conditionalFormatting sqref="I125">
    <cfRule type="expression" dxfId="8152" priority="319" stopIfTrue="1">
      <formula>OR($R125="FI",$R125="Green",$R125="High")</formula>
    </cfRule>
    <cfRule type="expression" dxfId="8151" priority="320" stopIfTrue="1">
      <formula>OR($R125="NI",$R125="Red",$R125="Low")</formula>
    </cfRule>
    <cfRule type="cellIs" dxfId="8150" priority="321" stopIfTrue="1" operator="equal">
      <formula>"PI"</formula>
    </cfRule>
    <cfRule type="expression" dxfId="8149" priority="322" stopIfTrue="1">
      <formula>OR($R125="LI",$R125="Yellow",$R125="Medium")</formula>
    </cfRule>
    <cfRule type="expression" dxfId="8148" priority="323" stopIfTrue="1">
      <formula>OR($R125="NY",$R125="Not Yet")</formula>
    </cfRule>
    <cfRule type="cellIs" dxfId="8147" priority="324" stopIfTrue="1" operator="equal">
      <formula>"Out of Scope"</formula>
    </cfRule>
  </conditionalFormatting>
  <conditionalFormatting sqref="J125">
    <cfRule type="expression" dxfId="8146" priority="313" stopIfTrue="1">
      <formula>OR($R125="FI",$R125="Green",$R125="High")</formula>
    </cfRule>
    <cfRule type="expression" dxfId="8145" priority="314" stopIfTrue="1">
      <formula>OR($R125="NI",$R125="Red",$R125="Low")</formula>
    </cfRule>
    <cfRule type="cellIs" dxfId="8144" priority="315" stopIfTrue="1" operator="equal">
      <formula>"PI"</formula>
    </cfRule>
    <cfRule type="expression" dxfId="8143" priority="316" stopIfTrue="1">
      <formula>OR($R125="LI",$R125="Yellow",$R125="Medium")</formula>
    </cfRule>
    <cfRule type="expression" dxfId="8142" priority="317" stopIfTrue="1">
      <formula>OR($R125="NY",$R125="Not Yet")</formula>
    </cfRule>
    <cfRule type="cellIs" dxfId="8141" priority="318" stopIfTrue="1" operator="equal">
      <formula>"Out of Scope"</formula>
    </cfRule>
  </conditionalFormatting>
  <conditionalFormatting sqref="K125">
    <cfRule type="expression" dxfId="8140" priority="307" stopIfTrue="1">
      <formula>OR($R125="FI",$R125="Green",$R125="High")</formula>
    </cfRule>
    <cfRule type="expression" dxfId="8139" priority="308" stopIfTrue="1">
      <formula>OR($R125="NI",$R125="Red",$R125="Low")</formula>
    </cfRule>
    <cfRule type="cellIs" dxfId="8138" priority="309" stopIfTrue="1" operator="equal">
      <formula>"PI"</formula>
    </cfRule>
    <cfRule type="expression" dxfId="8137" priority="310" stopIfTrue="1">
      <formula>OR($R125="LI",$R125="Yellow",$R125="Medium")</formula>
    </cfRule>
    <cfRule type="expression" dxfId="8136" priority="311" stopIfTrue="1">
      <formula>OR($R125="NY",$R125="Not Yet")</formula>
    </cfRule>
    <cfRule type="cellIs" dxfId="8135" priority="312" stopIfTrue="1" operator="equal">
      <formula>"Out of Scope"</formula>
    </cfRule>
  </conditionalFormatting>
  <conditionalFormatting sqref="L125">
    <cfRule type="expression" dxfId="8134" priority="301" stopIfTrue="1">
      <formula>OR($R125="FI",$R125="Green",$R125="High")</formula>
    </cfRule>
    <cfRule type="expression" dxfId="8133" priority="302" stopIfTrue="1">
      <formula>OR($R125="NI",$R125="Red",$R125="Low")</formula>
    </cfRule>
    <cfRule type="cellIs" dxfId="8132" priority="303" stopIfTrue="1" operator="equal">
      <formula>"PI"</formula>
    </cfRule>
    <cfRule type="expression" dxfId="8131" priority="304" stopIfTrue="1">
      <formula>OR($R125="LI",$R125="Yellow",$R125="Medium")</formula>
    </cfRule>
    <cfRule type="expression" dxfId="8130" priority="305" stopIfTrue="1">
      <formula>OR($R125="NY",$R125="Not Yet")</formula>
    </cfRule>
    <cfRule type="cellIs" dxfId="8129" priority="306" stopIfTrue="1" operator="equal">
      <formula>"Out of Scope"</formula>
    </cfRule>
  </conditionalFormatting>
  <conditionalFormatting sqref="H136:L136">
    <cfRule type="expression" dxfId="8128" priority="295" stopIfTrue="1">
      <formula>OR(H136="FI",H136="Green",H136="High")</formula>
    </cfRule>
    <cfRule type="expression" dxfId="8127" priority="296" stopIfTrue="1">
      <formula>OR(H136="NI",H136="Red",H136="Low")</formula>
    </cfRule>
    <cfRule type="cellIs" dxfId="8126" priority="297" stopIfTrue="1" operator="equal">
      <formula>"PI"</formula>
    </cfRule>
    <cfRule type="expression" dxfId="8125" priority="298" stopIfTrue="1">
      <formula>OR(H136="LI",H136="Yellow",H136="Medium")</formula>
    </cfRule>
    <cfRule type="expression" dxfId="8124" priority="299" stopIfTrue="1">
      <formula>OR(H136="NY",H136="Not Yet")</formula>
    </cfRule>
    <cfRule type="cellIs" dxfId="8123" priority="300" stopIfTrue="1" operator="equal">
      <formula>"Out of Scope"</formula>
    </cfRule>
  </conditionalFormatting>
  <conditionalFormatting sqref="I136">
    <cfRule type="expression" dxfId="8122" priority="289" stopIfTrue="1">
      <formula>OR($R136="FI",$R136="Green",$R136="High")</formula>
    </cfRule>
    <cfRule type="expression" dxfId="8121" priority="290" stopIfTrue="1">
      <formula>OR($R136="NI",$R136="Red",$R136="Low")</formula>
    </cfRule>
    <cfRule type="cellIs" dxfId="8120" priority="291" stopIfTrue="1" operator="equal">
      <formula>"PI"</formula>
    </cfRule>
    <cfRule type="expression" dxfId="8119" priority="292" stopIfTrue="1">
      <formula>OR($R136="LI",$R136="Yellow",$R136="Medium")</formula>
    </cfRule>
    <cfRule type="expression" dxfId="8118" priority="293" stopIfTrue="1">
      <formula>OR($R136="NY",$R136="Not Yet")</formula>
    </cfRule>
    <cfRule type="cellIs" dxfId="8117" priority="294" stopIfTrue="1" operator="equal">
      <formula>"Out of Scope"</formula>
    </cfRule>
  </conditionalFormatting>
  <conditionalFormatting sqref="J136">
    <cfRule type="expression" dxfId="8116" priority="283" stopIfTrue="1">
      <formula>OR($R136="FI",$R136="Green",$R136="High")</formula>
    </cfRule>
    <cfRule type="expression" dxfId="8115" priority="284" stopIfTrue="1">
      <formula>OR($R136="NI",$R136="Red",$R136="Low")</formula>
    </cfRule>
    <cfRule type="cellIs" dxfId="8114" priority="285" stopIfTrue="1" operator="equal">
      <formula>"PI"</formula>
    </cfRule>
    <cfRule type="expression" dxfId="8113" priority="286" stopIfTrue="1">
      <formula>OR($R136="LI",$R136="Yellow",$R136="Medium")</formula>
    </cfRule>
    <cfRule type="expression" dxfId="8112" priority="287" stopIfTrue="1">
      <formula>OR($R136="NY",$R136="Not Yet")</formula>
    </cfRule>
    <cfRule type="cellIs" dxfId="8111" priority="288" stopIfTrue="1" operator="equal">
      <formula>"Out of Scope"</formula>
    </cfRule>
  </conditionalFormatting>
  <conditionalFormatting sqref="K136">
    <cfRule type="expression" dxfId="8110" priority="277" stopIfTrue="1">
      <formula>OR($R136="FI",$R136="Green",$R136="High")</formula>
    </cfRule>
    <cfRule type="expression" dxfId="8109" priority="278" stopIfTrue="1">
      <formula>OR($R136="NI",$R136="Red",$R136="Low")</formula>
    </cfRule>
    <cfRule type="cellIs" dxfId="8108" priority="279" stopIfTrue="1" operator="equal">
      <formula>"PI"</formula>
    </cfRule>
    <cfRule type="expression" dxfId="8107" priority="280" stopIfTrue="1">
      <formula>OR($R136="LI",$R136="Yellow",$R136="Medium")</formula>
    </cfRule>
    <cfRule type="expression" dxfId="8106" priority="281" stopIfTrue="1">
      <formula>OR($R136="NY",$R136="Not Yet")</formula>
    </cfRule>
    <cfRule type="cellIs" dxfId="8105" priority="282" stopIfTrue="1" operator="equal">
      <formula>"Out of Scope"</formula>
    </cfRule>
  </conditionalFormatting>
  <conditionalFormatting sqref="L136">
    <cfRule type="expression" dxfId="8104" priority="271" stopIfTrue="1">
      <formula>OR($R136="FI",$R136="Green",$R136="High")</formula>
    </cfRule>
    <cfRule type="expression" dxfId="8103" priority="272" stopIfTrue="1">
      <formula>OR($R136="NI",$R136="Red",$R136="Low")</formula>
    </cfRule>
    <cfRule type="cellIs" dxfId="8102" priority="273" stopIfTrue="1" operator="equal">
      <formula>"PI"</formula>
    </cfRule>
    <cfRule type="expression" dxfId="8101" priority="274" stopIfTrue="1">
      <formula>OR($R136="LI",$R136="Yellow",$R136="Medium")</formula>
    </cfRule>
    <cfRule type="expression" dxfId="8100" priority="275" stopIfTrue="1">
      <formula>OR($R136="NY",$R136="Not Yet")</formula>
    </cfRule>
    <cfRule type="cellIs" dxfId="8099" priority="276" stopIfTrue="1" operator="equal">
      <formula>"Out of Scope"</formula>
    </cfRule>
  </conditionalFormatting>
  <conditionalFormatting sqref="H147:L147">
    <cfRule type="expression" dxfId="8098" priority="265" stopIfTrue="1">
      <formula>OR(H147="FI",H147="Green",H147="High")</formula>
    </cfRule>
    <cfRule type="expression" dxfId="8097" priority="266" stopIfTrue="1">
      <formula>OR(H147="NI",H147="Red",H147="Low")</formula>
    </cfRule>
    <cfRule type="cellIs" dxfId="8096" priority="267" stopIfTrue="1" operator="equal">
      <formula>"PI"</formula>
    </cfRule>
    <cfRule type="expression" dxfId="8095" priority="268" stopIfTrue="1">
      <formula>OR(H147="LI",H147="Yellow",H147="Medium")</formula>
    </cfRule>
    <cfRule type="expression" dxfId="8094" priority="269" stopIfTrue="1">
      <formula>OR(H147="NY",H147="Not Yet")</formula>
    </cfRule>
    <cfRule type="cellIs" dxfId="8093" priority="270" stopIfTrue="1" operator="equal">
      <formula>"Out of Scope"</formula>
    </cfRule>
  </conditionalFormatting>
  <conditionalFormatting sqref="I147">
    <cfRule type="expression" dxfId="8092" priority="259" stopIfTrue="1">
      <formula>OR($R147="FI",$R147="Green",$R147="High")</formula>
    </cfRule>
    <cfRule type="expression" dxfId="8091" priority="260" stopIfTrue="1">
      <formula>OR($R147="NI",$R147="Red",$R147="Low")</formula>
    </cfRule>
    <cfRule type="cellIs" dxfId="8090" priority="261" stopIfTrue="1" operator="equal">
      <formula>"PI"</formula>
    </cfRule>
    <cfRule type="expression" dxfId="8089" priority="262" stopIfTrue="1">
      <formula>OR($R147="LI",$R147="Yellow",$R147="Medium")</formula>
    </cfRule>
    <cfRule type="expression" dxfId="8088" priority="263" stopIfTrue="1">
      <formula>OR($R147="NY",$R147="Not Yet")</formula>
    </cfRule>
    <cfRule type="cellIs" dxfId="8087" priority="264" stopIfTrue="1" operator="equal">
      <formula>"Out of Scope"</formula>
    </cfRule>
  </conditionalFormatting>
  <conditionalFormatting sqref="J147">
    <cfRule type="expression" dxfId="8086" priority="253" stopIfTrue="1">
      <formula>OR($R147="FI",$R147="Green",$R147="High")</formula>
    </cfRule>
    <cfRule type="expression" dxfId="8085" priority="254" stopIfTrue="1">
      <formula>OR($R147="NI",$R147="Red",$R147="Low")</formula>
    </cfRule>
    <cfRule type="cellIs" dxfId="8084" priority="255" stopIfTrue="1" operator="equal">
      <formula>"PI"</formula>
    </cfRule>
    <cfRule type="expression" dxfId="8083" priority="256" stopIfTrue="1">
      <formula>OR($R147="LI",$R147="Yellow",$R147="Medium")</formula>
    </cfRule>
    <cfRule type="expression" dxfId="8082" priority="257" stopIfTrue="1">
      <formula>OR($R147="NY",$R147="Not Yet")</formula>
    </cfRule>
    <cfRule type="cellIs" dxfId="8081" priority="258" stopIfTrue="1" operator="equal">
      <formula>"Out of Scope"</formula>
    </cfRule>
  </conditionalFormatting>
  <conditionalFormatting sqref="K147">
    <cfRule type="expression" dxfId="8080" priority="247" stopIfTrue="1">
      <formula>OR($R147="FI",$R147="Green",$R147="High")</formula>
    </cfRule>
    <cfRule type="expression" dxfId="8079" priority="248" stopIfTrue="1">
      <formula>OR($R147="NI",$R147="Red",$R147="Low")</formula>
    </cfRule>
    <cfRule type="cellIs" dxfId="8078" priority="249" stopIfTrue="1" operator="equal">
      <formula>"PI"</formula>
    </cfRule>
    <cfRule type="expression" dxfId="8077" priority="250" stopIfTrue="1">
      <formula>OR($R147="LI",$R147="Yellow",$R147="Medium")</formula>
    </cfRule>
    <cfRule type="expression" dxfId="8076" priority="251" stopIfTrue="1">
      <formula>OR($R147="NY",$R147="Not Yet")</formula>
    </cfRule>
    <cfRule type="cellIs" dxfId="8075" priority="252" stopIfTrue="1" operator="equal">
      <formula>"Out of Scope"</formula>
    </cfRule>
  </conditionalFormatting>
  <conditionalFormatting sqref="L147">
    <cfRule type="expression" dxfId="8074" priority="241" stopIfTrue="1">
      <formula>OR($R147="FI",$R147="Green",$R147="High")</formula>
    </cfRule>
    <cfRule type="expression" dxfId="8073" priority="242" stopIfTrue="1">
      <formula>OR($R147="NI",$R147="Red",$R147="Low")</formula>
    </cfRule>
    <cfRule type="cellIs" dxfId="8072" priority="243" stopIfTrue="1" operator="equal">
      <formula>"PI"</formula>
    </cfRule>
    <cfRule type="expression" dxfId="8071" priority="244" stopIfTrue="1">
      <formula>OR($R147="LI",$R147="Yellow",$R147="Medium")</formula>
    </cfRule>
    <cfRule type="expression" dxfId="8070" priority="245" stopIfTrue="1">
      <formula>OR($R147="NY",$R147="Not Yet")</formula>
    </cfRule>
    <cfRule type="cellIs" dxfId="8069" priority="246" stopIfTrue="1" operator="equal">
      <formula>"Out of Scope"</formula>
    </cfRule>
  </conditionalFormatting>
  <conditionalFormatting sqref="H157:L157">
    <cfRule type="expression" dxfId="8068" priority="235" stopIfTrue="1">
      <formula>OR(H157="FI",H157="Green",H157="High")</formula>
    </cfRule>
    <cfRule type="expression" dxfId="8067" priority="236" stopIfTrue="1">
      <formula>OR(H157="NI",H157="Red",H157="Low")</formula>
    </cfRule>
    <cfRule type="cellIs" dxfId="8066" priority="237" stopIfTrue="1" operator="equal">
      <formula>"PI"</formula>
    </cfRule>
    <cfRule type="expression" dxfId="8065" priority="238" stopIfTrue="1">
      <formula>OR(H157="LI",H157="Yellow",H157="Medium")</formula>
    </cfRule>
    <cfRule type="expression" dxfId="8064" priority="239" stopIfTrue="1">
      <formula>OR(H157="NY",H157="Not Yet")</formula>
    </cfRule>
    <cfRule type="cellIs" dxfId="8063" priority="240" stopIfTrue="1" operator="equal">
      <formula>"Out of Scope"</formula>
    </cfRule>
  </conditionalFormatting>
  <conditionalFormatting sqref="I157">
    <cfRule type="expression" dxfId="8062" priority="229" stopIfTrue="1">
      <formula>OR($R157="FI",$R157="Green",$R157="High")</formula>
    </cfRule>
    <cfRule type="expression" dxfId="8061" priority="230" stopIfTrue="1">
      <formula>OR($R157="NI",$R157="Red",$R157="Low")</formula>
    </cfRule>
    <cfRule type="cellIs" dxfId="8060" priority="231" stopIfTrue="1" operator="equal">
      <formula>"PI"</formula>
    </cfRule>
    <cfRule type="expression" dxfId="8059" priority="232" stopIfTrue="1">
      <formula>OR($R157="LI",$R157="Yellow",$R157="Medium")</formula>
    </cfRule>
    <cfRule type="expression" dxfId="8058" priority="233" stopIfTrue="1">
      <formula>OR($R157="NY",$R157="Not Yet")</formula>
    </cfRule>
    <cfRule type="cellIs" dxfId="8057" priority="234" stopIfTrue="1" operator="equal">
      <formula>"Out of Scope"</formula>
    </cfRule>
  </conditionalFormatting>
  <conditionalFormatting sqref="J157">
    <cfRule type="expression" dxfId="8056" priority="223" stopIfTrue="1">
      <formula>OR($R157="FI",$R157="Green",$R157="High")</formula>
    </cfRule>
    <cfRule type="expression" dxfId="8055" priority="224" stopIfTrue="1">
      <formula>OR($R157="NI",$R157="Red",$R157="Low")</formula>
    </cfRule>
    <cfRule type="cellIs" dxfId="8054" priority="225" stopIfTrue="1" operator="equal">
      <formula>"PI"</formula>
    </cfRule>
    <cfRule type="expression" dxfId="8053" priority="226" stopIfTrue="1">
      <formula>OR($R157="LI",$R157="Yellow",$R157="Medium")</formula>
    </cfRule>
    <cfRule type="expression" dxfId="8052" priority="227" stopIfTrue="1">
      <formula>OR($R157="NY",$R157="Not Yet")</formula>
    </cfRule>
    <cfRule type="cellIs" dxfId="8051" priority="228" stopIfTrue="1" operator="equal">
      <formula>"Out of Scope"</formula>
    </cfRule>
  </conditionalFormatting>
  <conditionalFormatting sqref="K157">
    <cfRule type="expression" dxfId="8050" priority="217" stopIfTrue="1">
      <formula>OR($R157="FI",$R157="Green",$R157="High")</formula>
    </cfRule>
    <cfRule type="expression" dxfId="8049" priority="218" stopIfTrue="1">
      <formula>OR($R157="NI",$R157="Red",$R157="Low")</formula>
    </cfRule>
    <cfRule type="cellIs" dxfId="8048" priority="219" stopIfTrue="1" operator="equal">
      <formula>"PI"</formula>
    </cfRule>
    <cfRule type="expression" dxfId="8047" priority="220" stopIfTrue="1">
      <formula>OR($R157="LI",$R157="Yellow",$R157="Medium")</formula>
    </cfRule>
    <cfRule type="expression" dxfId="8046" priority="221" stopIfTrue="1">
      <formula>OR($R157="NY",$R157="Not Yet")</formula>
    </cfRule>
    <cfRule type="cellIs" dxfId="8045" priority="222" stopIfTrue="1" operator="equal">
      <formula>"Out of Scope"</formula>
    </cfRule>
  </conditionalFormatting>
  <conditionalFormatting sqref="L157">
    <cfRule type="expression" dxfId="8044" priority="211" stopIfTrue="1">
      <formula>OR($R157="FI",$R157="Green",$R157="High")</formula>
    </cfRule>
    <cfRule type="expression" dxfId="8043" priority="212" stopIfTrue="1">
      <formula>OR($R157="NI",$R157="Red",$R157="Low")</formula>
    </cfRule>
    <cfRule type="cellIs" dxfId="8042" priority="213" stopIfTrue="1" operator="equal">
      <formula>"PI"</formula>
    </cfRule>
    <cfRule type="expression" dxfId="8041" priority="214" stopIfTrue="1">
      <formula>OR($R157="LI",$R157="Yellow",$R157="Medium")</formula>
    </cfRule>
    <cfRule type="expression" dxfId="8040" priority="215" stopIfTrue="1">
      <formula>OR($R157="NY",$R157="Not Yet")</formula>
    </cfRule>
    <cfRule type="cellIs" dxfId="8039" priority="216" stopIfTrue="1" operator="equal">
      <formula>"Out of Scope"</formula>
    </cfRule>
  </conditionalFormatting>
  <conditionalFormatting sqref="H167:L167">
    <cfRule type="expression" dxfId="8038" priority="205" stopIfTrue="1">
      <formula>OR(H167="FI",H167="Green",H167="High")</formula>
    </cfRule>
    <cfRule type="expression" dxfId="8037" priority="206" stopIfTrue="1">
      <formula>OR(H167="NI",H167="Red",H167="Low")</formula>
    </cfRule>
    <cfRule type="cellIs" dxfId="8036" priority="207" stopIfTrue="1" operator="equal">
      <formula>"PI"</formula>
    </cfRule>
    <cfRule type="expression" dxfId="8035" priority="208" stopIfTrue="1">
      <formula>OR(H167="LI",H167="Yellow",H167="Medium")</formula>
    </cfRule>
    <cfRule type="expression" dxfId="8034" priority="209" stopIfTrue="1">
      <formula>OR(H167="NY",H167="Not Yet")</formula>
    </cfRule>
    <cfRule type="cellIs" dxfId="8033" priority="210" stopIfTrue="1" operator="equal">
      <formula>"Out of Scope"</formula>
    </cfRule>
  </conditionalFormatting>
  <conditionalFormatting sqref="I167">
    <cfRule type="expression" dxfId="8032" priority="199" stopIfTrue="1">
      <formula>OR($R167="FI",$R167="Green",$R167="High")</formula>
    </cfRule>
    <cfRule type="expression" dxfId="8031" priority="200" stopIfTrue="1">
      <formula>OR($R167="NI",$R167="Red",$R167="Low")</formula>
    </cfRule>
    <cfRule type="cellIs" dxfId="8030" priority="201" stopIfTrue="1" operator="equal">
      <formula>"PI"</formula>
    </cfRule>
    <cfRule type="expression" dxfId="8029" priority="202" stopIfTrue="1">
      <formula>OR($R167="LI",$R167="Yellow",$R167="Medium")</formula>
    </cfRule>
    <cfRule type="expression" dxfId="8028" priority="203" stopIfTrue="1">
      <formula>OR($R167="NY",$R167="Not Yet")</formula>
    </cfRule>
    <cfRule type="cellIs" dxfId="8027" priority="204" stopIfTrue="1" operator="equal">
      <formula>"Out of Scope"</formula>
    </cfRule>
  </conditionalFormatting>
  <conditionalFormatting sqref="J167">
    <cfRule type="expression" dxfId="8026" priority="193" stopIfTrue="1">
      <formula>OR($R167="FI",$R167="Green",$R167="High")</formula>
    </cfRule>
    <cfRule type="expression" dxfId="8025" priority="194" stopIfTrue="1">
      <formula>OR($R167="NI",$R167="Red",$R167="Low")</formula>
    </cfRule>
    <cfRule type="cellIs" dxfId="8024" priority="195" stopIfTrue="1" operator="equal">
      <formula>"PI"</formula>
    </cfRule>
    <cfRule type="expression" dxfId="8023" priority="196" stopIfTrue="1">
      <formula>OR($R167="LI",$R167="Yellow",$R167="Medium")</formula>
    </cfRule>
    <cfRule type="expression" dxfId="8022" priority="197" stopIfTrue="1">
      <formula>OR($R167="NY",$R167="Not Yet")</formula>
    </cfRule>
    <cfRule type="cellIs" dxfId="8021" priority="198" stopIfTrue="1" operator="equal">
      <formula>"Out of Scope"</formula>
    </cfRule>
  </conditionalFormatting>
  <conditionalFormatting sqref="K167">
    <cfRule type="expression" dxfId="8020" priority="187" stopIfTrue="1">
      <formula>OR($R167="FI",$R167="Green",$R167="High")</formula>
    </cfRule>
    <cfRule type="expression" dxfId="8019" priority="188" stopIfTrue="1">
      <formula>OR($R167="NI",$R167="Red",$R167="Low")</formula>
    </cfRule>
    <cfRule type="cellIs" dxfId="8018" priority="189" stopIfTrue="1" operator="equal">
      <formula>"PI"</formula>
    </cfRule>
    <cfRule type="expression" dxfId="8017" priority="190" stopIfTrue="1">
      <formula>OR($R167="LI",$R167="Yellow",$R167="Medium")</formula>
    </cfRule>
    <cfRule type="expression" dxfId="8016" priority="191" stopIfTrue="1">
      <formula>OR($R167="NY",$R167="Not Yet")</formula>
    </cfRule>
    <cfRule type="cellIs" dxfId="8015" priority="192" stopIfTrue="1" operator="equal">
      <formula>"Out of Scope"</formula>
    </cfRule>
  </conditionalFormatting>
  <conditionalFormatting sqref="L167">
    <cfRule type="expression" dxfId="8014" priority="181" stopIfTrue="1">
      <formula>OR($R167="FI",$R167="Green",$R167="High")</formula>
    </cfRule>
    <cfRule type="expression" dxfId="8013" priority="182" stopIfTrue="1">
      <formula>OR($R167="NI",$R167="Red",$R167="Low")</formula>
    </cfRule>
    <cfRule type="cellIs" dxfId="8012" priority="183" stopIfTrue="1" operator="equal">
      <formula>"PI"</formula>
    </cfRule>
    <cfRule type="expression" dxfId="8011" priority="184" stopIfTrue="1">
      <formula>OR($R167="LI",$R167="Yellow",$R167="Medium")</formula>
    </cfRule>
    <cfRule type="expression" dxfId="8010" priority="185" stopIfTrue="1">
      <formula>OR($R167="NY",$R167="Not Yet")</formula>
    </cfRule>
    <cfRule type="cellIs" dxfId="8009" priority="186" stopIfTrue="1" operator="equal">
      <formula>"Out of Scope"</formula>
    </cfRule>
  </conditionalFormatting>
  <conditionalFormatting sqref="H179:L179">
    <cfRule type="expression" dxfId="8008" priority="175" stopIfTrue="1">
      <formula>OR(H179="FI",H179="Green",H179="High")</formula>
    </cfRule>
    <cfRule type="expression" dxfId="8007" priority="176" stopIfTrue="1">
      <formula>OR(H179="NI",H179="Red",H179="Low")</formula>
    </cfRule>
    <cfRule type="cellIs" dxfId="8006" priority="177" stopIfTrue="1" operator="equal">
      <formula>"PI"</formula>
    </cfRule>
    <cfRule type="expression" dxfId="8005" priority="178" stopIfTrue="1">
      <formula>OR(H179="LI",H179="Yellow",H179="Medium")</formula>
    </cfRule>
    <cfRule type="expression" dxfId="8004" priority="179" stopIfTrue="1">
      <formula>OR(H179="NY",H179="Not Yet")</formula>
    </cfRule>
    <cfRule type="cellIs" dxfId="8003" priority="180" stopIfTrue="1" operator="equal">
      <formula>"Out of Scope"</formula>
    </cfRule>
  </conditionalFormatting>
  <conditionalFormatting sqref="I179">
    <cfRule type="expression" dxfId="8002" priority="169" stopIfTrue="1">
      <formula>OR($R179="FI",$R179="Green",$R179="High")</formula>
    </cfRule>
    <cfRule type="expression" dxfId="8001" priority="170" stopIfTrue="1">
      <formula>OR($R179="NI",$R179="Red",$R179="Low")</formula>
    </cfRule>
    <cfRule type="cellIs" dxfId="8000" priority="171" stopIfTrue="1" operator="equal">
      <formula>"PI"</formula>
    </cfRule>
    <cfRule type="expression" dxfId="7999" priority="172" stopIfTrue="1">
      <formula>OR($R179="LI",$R179="Yellow",$R179="Medium")</formula>
    </cfRule>
    <cfRule type="expression" dxfId="7998" priority="173" stopIfTrue="1">
      <formula>OR($R179="NY",$R179="Not Yet")</formula>
    </cfRule>
    <cfRule type="cellIs" dxfId="7997" priority="174" stopIfTrue="1" operator="equal">
      <formula>"Out of Scope"</formula>
    </cfRule>
  </conditionalFormatting>
  <conditionalFormatting sqref="J179">
    <cfRule type="expression" dxfId="7996" priority="163" stopIfTrue="1">
      <formula>OR($R179="FI",$R179="Green",$R179="High")</formula>
    </cfRule>
    <cfRule type="expression" dxfId="7995" priority="164" stopIfTrue="1">
      <formula>OR($R179="NI",$R179="Red",$R179="Low")</formula>
    </cfRule>
    <cfRule type="cellIs" dxfId="7994" priority="165" stopIfTrue="1" operator="equal">
      <formula>"PI"</formula>
    </cfRule>
    <cfRule type="expression" dxfId="7993" priority="166" stopIfTrue="1">
      <formula>OR($R179="LI",$R179="Yellow",$R179="Medium")</formula>
    </cfRule>
    <cfRule type="expression" dxfId="7992" priority="167" stopIfTrue="1">
      <formula>OR($R179="NY",$R179="Not Yet")</formula>
    </cfRule>
    <cfRule type="cellIs" dxfId="7991" priority="168" stopIfTrue="1" operator="equal">
      <formula>"Out of Scope"</formula>
    </cfRule>
  </conditionalFormatting>
  <conditionalFormatting sqref="K179">
    <cfRule type="expression" dxfId="7990" priority="157" stopIfTrue="1">
      <formula>OR($R179="FI",$R179="Green",$R179="High")</formula>
    </cfRule>
    <cfRule type="expression" dxfId="7989" priority="158" stopIfTrue="1">
      <formula>OR($R179="NI",$R179="Red",$R179="Low")</formula>
    </cfRule>
    <cfRule type="cellIs" dxfId="7988" priority="159" stopIfTrue="1" operator="equal">
      <formula>"PI"</formula>
    </cfRule>
    <cfRule type="expression" dxfId="7987" priority="160" stopIfTrue="1">
      <formula>OR($R179="LI",$R179="Yellow",$R179="Medium")</formula>
    </cfRule>
    <cfRule type="expression" dxfId="7986" priority="161" stopIfTrue="1">
      <formula>OR($R179="NY",$R179="Not Yet")</formula>
    </cfRule>
    <cfRule type="cellIs" dxfId="7985" priority="162" stopIfTrue="1" operator="equal">
      <formula>"Out of Scope"</formula>
    </cfRule>
  </conditionalFormatting>
  <conditionalFormatting sqref="L179">
    <cfRule type="expression" dxfId="7984" priority="151" stopIfTrue="1">
      <formula>OR($R179="FI",$R179="Green",$R179="High")</formula>
    </cfRule>
    <cfRule type="expression" dxfId="7983" priority="152" stopIfTrue="1">
      <formula>OR($R179="NI",$R179="Red",$R179="Low")</formula>
    </cfRule>
    <cfRule type="cellIs" dxfId="7982" priority="153" stopIfTrue="1" operator="equal">
      <formula>"PI"</formula>
    </cfRule>
    <cfRule type="expression" dxfId="7981" priority="154" stopIfTrue="1">
      <formula>OR($R179="LI",$R179="Yellow",$R179="Medium")</formula>
    </cfRule>
    <cfRule type="expression" dxfId="7980" priority="155" stopIfTrue="1">
      <formula>OR($R179="NY",$R179="Not Yet")</formula>
    </cfRule>
    <cfRule type="cellIs" dxfId="7979" priority="156" stopIfTrue="1" operator="equal">
      <formula>"Out of Scope"</formula>
    </cfRule>
  </conditionalFormatting>
  <conditionalFormatting sqref="H190:L190">
    <cfRule type="expression" dxfId="7978" priority="145" stopIfTrue="1">
      <formula>OR(H190="FI",H190="Green",H190="High")</formula>
    </cfRule>
    <cfRule type="expression" dxfId="7977" priority="146" stopIfTrue="1">
      <formula>OR(H190="NI",H190="Red",H190="Low")</formula>
    </cfRule>
    <cfRule type="cellIs" dxfId="7976" priority="147" stopIfTrue="1" operator="equal">
      <formula>"PI"</formula>
    </cfRule>
    <cfRule type="expression" dxfId="7975" priority="148" stopIfTrue="1">
      <formula>OR(H190="LI",H190="Yellow",H190="Medium")</formula>
    </cfRule>
    <cfRule type="expression" dxfId="7974" priority="149" stopIfTrue="1">
      <formula>OR(H190="NY",H190="Not Yet")</formula>
    </cfRule>
    <cfRule type="cellIs" dxfId="7973" priority="150" stopIfTrue="1" operator="equal">
      <formula>"Out of Scope"</formula>
    </cfRule>
  </conditionalFormatting>
  <conditionalFormatting sqref="I190">
    <cfRule type="expression" dxfId="7972" priority="139" stopIfTrue="1">
      <formula>OR($R190="FI",$R190="Green",$R190="High")</formula>
    </cfRule>
    <cfRule type="expression" dxfId="7971" priority="140" stopIfTrue="1">
      <formula>OR($R190="NI",$R190="Red",$R190="Low")</formula>
    </cfRule>
    <cfRule type="cellIs" dxfId="7970" priority="141" stopIfTrue="1" operator="equal">
      <formula>"PI"</formula>
    </cfRule>
    <cfRule type="expression" dxfId="7969" priority="142" stopIfTrue="1">
      <formula>OR($R190="LI",$R190="Yellow",$R190="Medium")</formula>
    </cfRule>
    <cfRule type="expression" dxfId="7968" priority="143" stopIfTrue="1">
      <formula>OR($R190="NY",$R190="Not Yet")</formula>
    </cfRule>
    <cfRule type="cellIs" dxfId="7967" priority="144" stopIfTrue="1" operator="equal">
      <formula>"Out of Scope"</formula>
    </cfRule>
  </conditionalFormatting>
  <conditionalFormatting sqref="J190">
    <cfRule type="expression" dxfId="7966" priority="133" stopIfTrue="1">
      <formula>OR($R190="FI",$R190="Green",$R190="High")</formula>
    </cfRule>
    <cfRule type="expression" dxfId="7965" priority="134" stopIfTrue="1">
      <formula>OR($R190="NI",$R190="Red",$R190="Low")</formula>
    </cfRule>
    <cfRule type="cellIs" dxfId="7964" priority="135" stopIfTrue="1" operator="equal">
      <formula>"PI"</formula>
    </cfRule>
    <cfRule type="expression" dxfId="7963" priority="136" stopIfTrue="1">
      <formula>OR($R190="LI",$R190="Yellow",$R190="Medium")</formula>
    </cfRule>
    <cfRule type="expression" dxfId="7962" priority="137" stopIfTrue="1">
      <formula>OR($R190="NY",$R190="Not Yet")</formula>
    </cfRule>
    <cfRule type="cellIs" dxfId="7961" priority="138" stopIfTrue="1" operator="equal">
      <formula>"Out of Scope"</formula>
    </cfRule>
  </conditionalFormatting>
  <conditionalFormatting sqref="K190">
    <cfRule type="expression" dxfId="7960" priority="127" stopIfTrue="1">
      <formula>OR($R190="FI",$R190="Green",$R190="High")</formula>
    </cfRule>
    <cfRule type="expression" dxfId="7959" priority="128" stopIfTrue="1">
      <formula>OR($R190="NI",$R190="Red",$R190="Low")</formula>
    </cfRule>
    <cfRule type="cellIs" dxfId="7958" priority="129" stopIfTrue="1" operator="equal">
      <formula>"PI"</formula>
    </cfRule>
    <cfRule type="expression" dxfId="7957" priority="130" stopIfTrue="1">
      <formula>OR($R190="LI",$R190="Yellow",$R190="Medium")</formula>
    </cfRule>
    <cfRule type="expression" dxfId="7956" priority="131" stopIfTrue="1">
      <formula>OR($R190="NY",$R190="Not Yet")</formula>
    </cfRule>
    <cfRule type="cellIs" dxfId="7955" priority="132" stopIfTrue="1" operator="equal">
      <formula>"Out of Scope"</formula>
    </cfRule>
  </conditionalFormatting>
  <conditionalFormatting sqref="L190">
    <cfRule type="expression" dxfId="7954" priority="121" stopIfTrue="1">
      <formula>OR($R190="FI",$R190="Green",$R190="High")</formula>
    </cfRule>
    <cfRule type="expression" dxfId="7953" priority="122" stopIfTrue="1">
      <formula>OR($R190="NI",$R190="Red",$R190="Low")</formula>
    </cfRule>
    <cfRule type="cellIs" dxfId="7952" priority="123" stopIfTrue="1" operator="equal">
      <formula>"PI"</formula>
    </cfRule>
    <cfRule type="expression" dxfId="7951" priority="124" stopIfTrue="1">
      <formula>OR($R190="LI",$R190="Yellow",$R190="Medium")</formula>
    </cfRule>
    <cfRule type="expression" dxfId="7950" priority="125" stopIfTrue="1">
      <formula>OR($R190="NY",$R190="Not Yet")</formula>
    </cfRule>
    <cfRule type="cellIs" dxfId="7949" priority="126" stopIfTrue="1" operator="equal">
      <formula>"Out of Scope"</formula>
    </cfRule>
  </conditionalFormatting>
  <conditionalFormatting sqref="H200:L200">
    <cfRule type="expression" dxfId="7948" priority="115" stopIfTrue="1">
      <formula>OR(H200="FI",H200="Green",H200="High")</formula>
    </cfRule>
    <cfRule type="expression" dxfId="7947" priority="116" stopIfTrue="1">
      <formula>OR(H200="NI",H200="Red",H200="Low")</formula>
    </cfRule>
    <cfRule type="cellIs" dxfId="7946" priority="117" stopIfTrue="1" operator="equal">
      <formula>"PI"</formula>
    </cfRule>
    <cfRule type="expression" dxfId="7945" priority="118" stopIfTrue="1">
      <formula>OR(H200="LI",H200="Yellow",H200="Medium")</formula>
    </cfRule>
    <cfRule type="expression" dxfId="7944" priority="119" stopIfTrue="1">
      <formula>OR(H200="NY",H200="Not Yet")</formula>
    </cfRule>
    <cfRule type="cellIs" dxfId="7943" priority="120" stopIfTrue="1" operator="equal">
      <formula>"Out of Scope"</formula>
    </cfRule>
  </conditionalFormatting>
  <conditionalFormatting sqref="I200">
    <cfRule type="expression" dxfId="7942" priority="109" stopIfTrue="1">
      <formula>OR($R200="FI",$R200="Green",$R200="High")</formula>
    </cfRule>
    <cfRule type="expression" dxfId="7941" priority="110" stopIfTrue="1">
      <formula>OR($R200="NI",$R200="Red",$R200="Low")</formula>
    </cfRule>
    <cfRule type="cellIs" dxfId="7940" priority="111" stopIfTrue="1" operator="equal">
      <formula>"PI"</formula>
    </cfRule>
    <cfRule type="expression" dxfId="7939" priority="112" stopIfTrue="1">
      <formula>OR($R200="LI",$R200="Yellow",$R200="Medium")</formula>
    </cfRule>
    <cfRule type="expression" dxfId="7938" priority="113" stopIfTrue="1">
      <formula>OR($R200="NY",$R200="Not Yet")</formula>
    </cfRule>
    <cfRule type="cellIs" dxfId="7937" priority="114" stopIfTrue="1" operator="equal">
      <formula>"Out of Scope"</formula>
    </cfRule>
  </conditionalFormatting>
  <conditionalFormatting sqref="J200">
    <cfRule type="expression" dxfId="7936" priority="103" stopIfTrue="1">
      <formula>OR($R200="FI",$R200="Green",$R200="High")</formula>
    </cfRule>
    <cfRule type="expression" dxfId="7935" priority="104" stopIfTrue="1">
      <formula>OR($R200="NI",$R200="Red",$R200="Low")</formula>
    </cfRule>
    <cfRule type="cellIs" dxfId="7934" priority="105" stopIfTrue="1" operator="equal">
      <formula>"PI"</formula>
    </cfRule>
    <cfRule type="expression" dxfId="7933" priority="106" stopIfTrue="1">
      <formula>OR($R200="LI",$R200="Yellow",$R200="Medium")</formula>
    </cfRule>
    <cfRule type="expression" dxfId="7932" priority="107" stopIfTrue="1">
      <formula>OR($R200="NY",$R200="Not Yet")</formula>
    </cfRule>
    <cfRule type="cellIs" dxfId="7931" priority="108" stopIfTrue="1" operator="equal">
      <formula>"Out of Scope"</formula>
    </cfRule>
  </conditionalFormatting>
  <conditionalFormatting sqref="K200">
    <cfRule type="expression" dxfId="7930" priority="97" stopIfTrue="1">
      <formula>OR($R200="FI",$R200="Green",$R200="High")</formula>
    </cfRule>
    <cfRule type="expression" dxfId="7929" priority="98" stopIfTrue="1">
      <formula>OR($R200="NI",$R200="Red",$R200="Low")</formula>
    </cfRule>
    <cfRule type="cellIs" dxfId="7928" priority="99" stopIfTrue="1" operator="equal">
      <formula>"PI"</formula>
    </cfRule>
    <cfRule type="expression" dxfId="7927" priority="100" stopIfTrue="1">
      <formula>OR($R200="LI",$R200="Yellow",$R200="Medium")</formula>
    </cfRule>
    <cfRule type="expression" dxfId="7926" priority="101" stopIfTrue="1">
      <formula>OR($R200="NY",$R200="Not Yet")</formula>
    </cfRule>
    <cfRule type="cellIs" dxfId="7925" priority="102" stopIfTrue="1" operator="equal">
      <formula>"Out of Scope"</formula>
    </cfRule>
  </conditionalFormatting>
  <conditionalFormatting sqref="L200">
    <cfRule type="expression" dxfId="7924" priority="91" stopIfTrue="1">
      <formula>OR($R200="FI",$R200="Green",$R200="High")</formula>
    </cfRule>
    <cfRule type="expression" dxfId="7923" priority="92" stopIfTrue="1">
      <formula>OR($R200="NI",$R200="Red",$R200="Low")</formula>
    </cfRule>
    <cfRule type="cellIs" dxfId="7922" priority="93" stopIfTrue="1" operator="equal">
      <formula>"PI"</formula>
    </cfRule>
    <cfRule type="expression" dxfId="7921" priority="94" stopIfTrue="1">
      <formula>OR($R200="LI",$R200="Yellow",$R200="Medium")</formula>
    </cfRule>
    <cfRule type="expression" dxfId="7920" priority="95" stopIfTrue="1">
      <formula>OR($R200="NY",$R200="Not Yet")</formula>
    </cfRule>
    <cfRule type="cellIs" dxfId="7919" priority="96" stopIfTrue="1" operator="equal">
      <formula>"Out of Scope"</formula>
    </cfRule>
  </conditionalFormatting>
  <conditionalFormatting sqref="H210:L210">
    <cfRule type="expression" dxfId="7918" priority="85" stopIfTrue="1">
      <formula>OR(H210="FI",H210="Green",H210="High")</formula>
    </cfRule>
    <cfRule type="expression" dxfId="7917" priority="86" stopIfTrue="1">
      <formula>OR(H210="NI",H210="Red",H210="Low")</formula>
    </cfRule>
    <cfRule type="cellIs" dxfId="7916" priority="87" stopIfTrue="1" operator="equal">
      <formula>"PI"</formula>
    </cfRule>
    <cfRule type="expression" dxfId="7915" priority="88" stopIfTrue="1">
      <formula>OR(H210="LI",H210="Yellow",H210="Medium")</formula>
    </cfRule>
    <cfRule type="expression" dxfId="7914" priority="89" stopIfTrue="1">
      <formula>OR(H210="NY",H210="Not Yet")</formula>
    </cfRule>
    <cfRule type="cellIs" dxfId="7913" priority="90" stopIfTrue="1" operator="equal">
      <formula>"Out of Scope"</formula>
    </cfRule>
  </conditionalFormatting>
  <conditionalFormatting sqref="I210">
    <cfRule type="expression" dxfId="7912" priority="79" stopIfTrue="1">
      <formula>OR($R210="FI",$R210="Green",$R210="High")</formula>
    </cfRule>
    <cfRule type="expression" dxfId="7911" priority="80" stopIfTrue="1">
      <formula>OR($R210="NI",$R210="Red",$R210="Low")</formula>
    </cfRule>
    <cfRule type="cellIs" dxfId="7910" priority="81" stopIfTrue="1" operator="equal">
      <formula>"PI"</formula>
    </cfRule>
    <cfRule type="expression" dxfId="7909" priority="82" stopIfTrue="1">
      <formula>OR($R210="LI",$R210="Yellow",$R210="Medium")</formula>
    </cfRule>
    <cfRule type="expression" dxfId="7908" priority="83" stopIfTrue="1">
      <formula>OR($R210="NY",$R210="Not Yet")</formula>
    </cfRule>
    <cfRule type="cellIs" dxfId="7907" priority="84" stopIfTrue="1" operator="equal">
      <formula>"Out of Scope"</formula>
    </cfRule>
  </conditionalFormatting>
  <conditionalFormatting sqref="J210">
    <cfRule type="expression" dxfId="7906" priority="73" stopIfTrue="1">
      <formula>OR($R210="FI",$R210="Green",$R210="High")</formula>
    </cfRule>
    <cfRule type="expression" dxfId="7905" priority="74" stopIfTrue="1">
      <formula>OR($R210="NI",$R210="Red",$R210="Low")</formula>
    </cfRule>
    <cfRule type="cellIs" dxfId="7904" priority="75" stopIfTrue="1" operator="equal">
      <formula>"PI"</formula>
    </cfRule>
    <cfRule type="expression" dxfId="7903" priority="76" stopIfTrue="1">
      <formula>OR($R210="LI",$R210="Yellow",$R210="Medium")</formula>
    </cfRule>
    <cfRule type="expression" dxfId="7902" priority="77" stopIfTrue="1">
      <formula>OR($R210="NY",$R210="Not Yet")</formula>
    </cfRule>
    <cfRule type="cellIs" dxfId="7901" priority="78" stopIfTrue="1" operator="equal">
      <formula>"Out of Scope"</formula>
    </cfRule>
  </conditionalFormatting>
  <conditionalFormatting sqref="K210">
    <cfRule type="expression" dxfId="7900" priority="67" stopIfTrue="1">
      <formula>OR($R210="FI",$R210="Green",$R210="High")</formula>
    </cfRule>
    <cfRule type="expression" dxfId="7899" priority="68" stopIfTrue="1">
      <formula>OR($R210="NI",$R210="Red",$R210="Low")</formula>
    </cfRule>
    <cfRule type="cellIs" dxfId="7898" priority="69" stopIfTrue="1" operator="equal">
      <formula>"PI"</formula>
    </cfRule>
    <cfRule type="expression" dxfId="7897" priority="70" stopIfTrue="1">
      <formula>OR($R210="LI",$R210="Yellow",$R210="Medium")</formula>
    </cfRule>
    <cfRule type="expression" dxfId="7896" priority="71" stopIfTrue="1">
      <formula>OR($R210="NY",$R210="Not Yet")</formula>
    </cfRule>
    <cfRule type="cellIs" dxfId="7895" priority="72" stopIfTrue="1" operator="equal">
      <formula>"Out of Scope"</formula>
    </cfRule>
  </conditionalFormatting>
  <conditionalFormatting sqref="L210">
    <cfRule type="expression" dxfId="7894" priority="61" stopIfTrue="1">
      <formula>OR($R210="FI",$R210="Green",$R210="High")</formula>
    </cfRule>
    <cfRule type="expression" dxfId="7893" priority="62" stopIfTrue="1">
      <formula>OR($R210="NI",$R210="Red",$R210="Low")</formula>
    </cfRule>
    <cfRule type="cellIs" dxfId="7892" priority="63" stopIfTrue="1" operator="equal">
      <formula>"PI"</formula>
    </cfRule>
    <cfRule type="expression" dxfId="7891" priority="64" stopIfTrue="1">
      <formula>OR($R210="LI",$R210="Yellow",$R210="Medium")</formula>
    </cfRule>
    <cfRule type="expression" dxfId="7890" priority="65" stopIfTrue="1">
      <formula>OR($R210="NY",$R210="Not Yet")</formula>
    </cfRule>
    <cfRule type="cellIs" dxfId="7889" priority="66" stopIfTrue="1" operator="equal">
      <formula>"Out of Scope"</formula>
    </cfRule>
  </conditionalFormatting>
  <conditionalFormatting sqref="H222:L222">
    <cfRule type="expression" dxfId="7888" priority="55" stopIfTrue="1">
      <formula>OR(H222="FI",H222="Green",H222="High")</formula>
    </cfRule>
    <cfRule type="expression" dxfId="7887" priority="56" stopIfTrue="1">
      <formula>OR(H222="NI",H222="Red",H222="Low")</formula>
    </cfRule>
    <cfRule type="cellIs" dxfId="7886" priority="57" stopIfTrue="1" operator="equal">
      <formula>"PI"</formula>
    </cfRule>
    <cfRule type="expression" dxfId="7885" priority="58" stopIfTrue="1">
      <formula>OR(H222="LI",H222="Yellow",H222="Medium")</formula>
    </cfRule>
    <cfRule type="expression" dxfId="7884" priority="59" stopIfTrue="1">
      <formula>OR(H222="NY",H222="Not Yet")</formula>
    </cfRule>
    <cfRule type="cellIs" dxfId="7883" priority="60" stopIfTrue="1" operator="equal">
      <formula>"Out of Scope"</formula>
    </cfRule>
  </conditionalFormatting>
  <conditionalFormatting sqref="I222">
    <cfRule type="expression" dxfId="7882" priority="49" stopIfTrue="1">
      <formula>OR($R222="FI",$R222="Green",$R222="High")</formula>
    </cfRule>
    <cfRule type="expression" dxfId="7881" priority="50" stopIfTrue="1">
      <formula>OR($R222="NI",$R222="Red",$R222="Low")</formula>
    </cfRule>
    <cfRule type="cellIs" dxfId="7880" priority="51" stopIfTrue="1" operator="equal">
      <formula>"PI"</formula>
    </cfRule>
    <cfRule type="expression" dxfId="7879" priority="52" stopIfTrue="1">
      <formula>OR($R222="LI",$R222="Yellow",$R222="Medium")</formula>
    </cfRule>
    <cfRule type="expression" dxfId="7878" priority="53" stopIfTrue="1">
      <formula>OR($R222="NY",$R222="Not Yet")</formula>
    </cfRule>
    <cfRule type="cellIs" dxfId="7877" priority="54" stopIfTrue="1" operator="equal">
      <formula>"Out of Scope"</formula>
    </cfRule>
  </conditionalFormatting>
  <conditionalFormatting sqref="J222">
    <cfRule type="expression" dxfId="7876" priority="43" stopIfTrue="1">
      <formula>OR($R222="FI",$R222="Green",$R222="High")</formula>
    </cfRule>
    <cfRule type="expression" dxfId="7875" priority="44" stopIfTrue="1">
      <formula>OR($R222="NI",$R222="Red",$R222="Low")</formula>
    </cfRule>
    <cfRule type="cellIs" dxfId="7874" priority="45" stopIfTrue="1" operator="equal">
      <formula>"PI"</formula>
    </cfRule>
    <cfRule type="expression" dxfId="7873" priority="46" stopIfTrue="1">
      <formula>OR($R222="LI",$R222="Yellow",$R222="Medium")</formula>
    </cfRule>
    <cfRule type="expression" dxfId="7872" priority="47" stopIfTrue="1">
      <formula>OR($R222="NY",$R222="Not Yet")</formula>
    </cfRule>
    <cfRule type="cellIs" dxfId="7871" priority="48" stopIfTrue="1" operator="equal">
      <formula>"Out of Scope"</formula>
    </cfRule>
  </conditionalFormatting>
  <conditionalFormatting sqref="K222">
    <cfRule type="expression" dxfId="7870" priority="37" stopIfTrue="1">
      <formula>OR($R222="FI",$R222="Green",$R222="High")</formula>
    </cfRule>
    <cfRule type="expression" dxfId="7869" priority="38" stopIfTrue="1">
      <formula>OR($R222="NI",$R222="Red",$R222="Low")</formula>
    </cfRule>
    <cfRule type="cellIs" dxfId="7868" priority="39" stopIfTrue="1" operator="equal">
      <formula>"PI"</formula>
    </cfRule>
    <cfRule type="expression" dxfId="7867" priority="40" stopIfTrue="1">
      <formula>OR($R222="LI",$R222="Yellow",$R222="Medium")</formula>
    </cfRule>
    <cfRule type="expression" dxfId="7866" priority="41" stopIfTrue="1">
      <formula>OR($R222="NY",$R222="Not Yet")</formula>
    </cfRule>
    <cfRule type="cellIs" dxfId="7865" priority="42" stopIfTrue="1" operator="equal">
      <formula>"Out of Scope"</formula>
    </cfRule>
  </conditionalFormatting>
  <conditionalFormatting sqref="L222">
    <cfRule type="expression" dxfId="7864" priority="31" stopIfTrue="1">
      <formula>OR($R222="FI",$R222="Green",$R222="High")</formula>
    </cfRule>
    <cfRule type="expression" dxfId="7863" priority="32" stopIfTrue="1">
      <formula>OR($R222="NI",$R222="Red",$R222="Low")</formula>
    </cfRule>
    <cfRule type="cellIs" dxfId="7862" priority="33" stopIfTrue="1" operator="equal">
      <formula>"PI"</formula>
    </cfRule>
    <cfRule type="expression" dxfId="7861" priority="34" stopIfTrue="1">
      <formula>OR($R222="LI",$R222="Yellow",$R222="Medium")</formula>
    </cfRule>
    <cfRule type="expression" dxfId="7860" priority="35" stopIfTrue="1">
      <formula>OR($R222="NY",$R222="Not Yet")</formula>
    </cfRule>
    <cfRule type="cellIs" dxfId="7859" priority="36" stopIfTrue="1" operator="equal">
      <formula>"Out of Scope"</formula>
    </cfRule>
  </conditionalFormatting>
  <conditionalFormatting sqref="H233:L233">
    <cfRule type="expression" dxfId="7858" priority="25" stopIfTrue="1">
      <formula>OR(H233="FI",H233="Green",H233="High")</formula>
    </cfRule>
    <cfRule type="expression" dxfId="7857" priority="26" stopIfTrue="1">
      <formula>OR(H233="NI",H233="Red",H233="Low")</formula>
    </cfRule>
    <cfRule type="cellIs" dxfId="7856" priority="27" stopIfTrue="1" operator="equal">
      <formula>"PI"</formula>
    </cfRule>
    <cfRule type="expression" dxfId="7855" priority="28" stopIfTrue="1">
      <formula>OR(H233="LI",H233="Yellow",H233="Medium")</formula>
    </cfRule>
    <cfRule type="expression" dxfId="7854" priority="29" stopIfTrue="1">
      <formula>OR(H233="NY",H233="Not Yet")</formula>
    </cfRule>
    <cfRule type="cellIs" dxfId="7853" priority="30" stopIfTrue="1" operator="equal">
      <formula>"Out of Scope"</formula>
    </cfRule>
  </conditionalFormatting>
  <conditionalFormatting sqref="I233">
    <cfRule type="expression" dxfId="7852" priority="19" stopIfTrue="1">
      <formula>OR($R233="FI",$R233="Green",$R233="High")</formula>
    </cfRule>
    <cfRule type="expression" dxfId="7851" priority="20" stopIfTrue="1">
      <formula>OR($R233="NI",$R233="Red",$R233="Low")</formula>
    </cfRule>
    <cfRule type="cellIs" dxfId="7850" priority="21" stopIfTrue="1" operator="equal">
      <formula>"PI"</formula>
    </cfRule>
    <cfRule type="expression" dxfId="7849" priority="22" stopIfTrue="1">
      <formula>OR($R233="LI",$R233="Yellow",$R233="Medium")</formula>
    </cfRule>
    <cfRule type="expression" dxfId="7848" priority="23" stopIfTrue="1">
      <formula>OR($R233="NY",$R233="Not Yet")</formula>
    </cfRule>
    <cfRule type="cellIs" dxfId="7847" priority="24" stopIfTrue="1" operator="equal">
      <formula>"Out of Scope"</formula>
    </cfRule>
  </conditionalFormatting>
  <conditionalFormatting sqref="J233">
    <cfRule type="expression" dxfId="7846" priority="13" stopIfTrue="1">
      <formula>OR($R233="FI",$R233="Green",$R233="High")</formula>
    </cfRule>
    <cfRule type="expression" dxfId="7845" priority="14" stopIfTrue="1">
      <formula>OR($R233="NI",$R233="Red",$R233="Low")</formula>
    </cfRule>
    <cfRule type="cellIs" dxfId="7844" priority="15" stopIfTrue="1" operator="equal">
      <formula>"PI"</formula>
    </cfRule>
    <cfRule type="expression" dxfId="7843" priority="16" stopIfTrue="1">
      <formula>OR($R233="LI",$R233="Yellow",$R233="Medium")</formula>
    </cfRule>
    <cfRule type="expression" dxfId="7842" priority="17" stopIfTrue="1">
      <formula>OR($R233="NY",$R233="Not Yet")</formula>
    </cfRule>
    <cfRule type="cellIs" dxfId="7841" priority="18" stopIfTrue="1" operator="equal">
      <formula>"Out of Scope"</formula>
    </cfRule>
  </conditionalFormatting>
  <conditionalFormatting sqref="K233">
    <cfRule type="expression" dxfId="7840" priority="7" stopIfTrue="1">
      <formula>OR($R233="FI",$R233="Green",$R233="High")</formula>
    </cfRule>
    <cfRule type="expression" dxfId="7839" priority="8" stopIfTrue="1">
      <formula>OR($R233="NI",$R233="Red",$R233="Low")</formula>
    </cfRule>
    <cfRule type="cellIs" dxfId="7838" priority="9" stopIfTrue="1" operator="equal">
      <formula>"PI"</formula>
    </cfRule>
    <cfRule type="expression" dxfId="7837" priority="10" stopIfTrue="1">
      <formula>OR($R233="LI",$R233="Yellow",$R233="Medium")</formula>
    </cfRule>
    <cfRule type="expression" dxfId="7836" priority="11" stopIfTrue="1">
      <formula>OR($R233="NY",$R233="Not Yet")</formula>
    </cfRule>
    <cfRule type="cellIs" dxfId="7835" priority="12" stopIfTrue="1" operator="equal">
      <formula>"Out of Scope"</formula>
    </cfRule>
  </conditionalFormatting>
  <conditionalFormatting sqref="L233">
    <cfRule type="expression" dxfId="7834" priority="1" stopIfTrue="1">
      <formula>OR($R233="FI",$R233="Green",$R233="High")</formula>
    </cfRule>
    <cfRule type="expression" dxfId="7833" priority="2" stopIfTrue="1">
      <formula>OR($R233="NI",$R233="Red",$R233="Low")</formula>
    </cfRule>
    <cfRule type="cellIs" dxfId="7832" priority="3" stopIfTrue="1" operator="equal">
      <formula>"PI"</formula>
    </cfRule>
    <cfRule type="expression" dxfId="7831" priority="4" stopIfTrue="1">
      <formula>OR($R233="LI",$R233="Yellow",$R233="Medium")</formula>
    </cfRule>
    <cfRule type="expression" dxfId="7830" priority="5" stopIfTrue="1">
      <formula>OR($R233="NY",$R233="Not Yet")</formula>
    </cfRule>
    <cfRule type="cellIs" dxfId="7829" priority="6" stopIfTrue="1" operator="equal">
      <formula>"Out of Scope"</formula>
    </cfRule>
  </conditionalFormatting>
  <dataValidations count="9">
    <dataValidation type="list" allowBlank="1" showInputMessage="1" showErrorMessage="1" sqref="R224">
      <formula1>M240:M244</formula1>
    </dataValidation>
    <dataValidation type="list" allowBlank="1" showInputMessage="1" showErrorMessage="1" sqref="A1:R1">
      <formula1>PA_Rating</formula1>
    </dataValidation>
    <dataValidation type="list" allowBlank="1" showInputMessage="1" showErrorMessage="1" sqref="R4 R41 R78 R103 R211">
      <formula1>Goal_Rating</formula1>
    </dataValidation>
    <dataValidation type="list" allowBlank="1" showInputMessage="1" showErrorMessage="1" sqref="R5 R17 R29 R42 R54 R66 R79 R91 R104 R115 R126 R137 R148 R158 R168 R180 R191 R201 R212 R223 H16:L16 H28:L28 H40:L40 H53:L53 H65:L65 H77:L77 H90:L90 H102:L102 H114:L114 H125:L125 H136:L136 H147:L147 H157:L157 H167:L167 H179:L179 H190:L190 H200:L200 H210:L210 H222:L222 H233:L233">
      <formula1>Practice_Characterization</formula1>
    </dataValidation>
    <dataValidation type="list" allowBlank="1" showInputMessage="1" showErrorMessage="1" sqref="A9:A16 A21:A28 A33:A40 A46:A53 A58:A65 A70:A77 A83:A90 A95:A102 A107:A114 A118:A125 A129:A136 A140:A147 A150:A157 A160:A167 A172:A179 A183:A190 A193:A200 A203:A210 A215:A222 A226:A233">
      <formula1>Status</formula1>
    </dataValidation>
    <dataValidation type="list" allowBlank="1" showInputMessage="1" showErrorMessage="1" sqref="R30:R31 R67:R68">
      <formula1>M46:M48</formula1>
    </dataValidation>
    <dataValidation type="list" allowBlank="1" showInputMessage="1" showErrorMessage="1" sqref="R43:R44 R55:R56 R80:R81 R92:R93">
      <formula1>M58:M61</formula1>
    </dataValidation>
    <dataValidation type="list" allowBlank="1" showInputMessage="1" showErrorMessage="1" sqref="R116 R138 R169:R170 R181">
      <formula1>M130:M134</formula1>
    </dataValidation>
    <dataValidation type="list" allowBlank="1" showInputMessage="1" showErrorMessage="1" sqref="N9:O15 N21:O27 N33:O39 N46:O52 N58:O64 N70:O76 N83:O89 N95:O101 N107:O113 N118:O124 N129:O135 N140:O146 N150:O156 N160:O166 N172:O178 N183:O189 N193:O199 N203:O209 N215:O221 N226:O23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6873"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6876" r:id="rId7"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6878" r:id="rId8"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6880" r:id="rId9" name="Button 16">
              <controlPr defaultSize="0" print="0" autoFill="0" autoPict="0" macro="[0]!InsertDocument">
                <anchor moveWithCells="1" sizeWithCells="1">
                  <from>
                    <xdr:col>4</xdr:col>
                    <xdr:colOff>28575</xdr:colOff>
                    <xdr:row>0</xdr:row>
                    <xdr:rowOff>85725</xdr:rowOff>
                  </from>
                  <to>
                    <xdr:col>4</xdr:col>
                    <xdr:colOff>809625</xdr:colOff>
                    <xdr:row>0</xdr:row>
                    <xdr:rowOff>495300</xdr:rowOff>
                  </to>
                </anchor>
              </controlPr>
            </control>
          </mc:Choice>
        </mc:AlternateContent>
        <mc:AlternateContent xmlns:mc="http://schemas.openxmlformats.org/markup-compatibility/2006">
          <mc:Choice Requires="x14">
            <control shapeId="36881" r:id="rId10" name="Button 17">
              <controlPr defaultSize="0" print="0" autoFill="0" autoPict="0" macro="[0]!OpenDocument">
                <anchor moveWithCells="1" sizeWithCells="1">
                  <from>
                    <xdr:col>4</xdr:col>
                    <xdr:colOff>885825</xdr:colOff>
                    <xdr:row>0</xdr:row>
                    <xdr:rowOff>85725</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Instructions!M274:M278</xm:f>
          </x14:formula1>
          <xm:sqref>R213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indexed="10"/>
    <outlinePr summaryBelow="0" summaryRight="0"/>
    <pageSetUpPr fitToPage="1"/>
  </sheetPr>
  <dimension ref="A1:T19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570312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458</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1184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63.75" hidden="1" outlineLevel="2">
      <c r="A6" s="2"/>
      <c r="B6" s="2"/>
      <c r="C6" s="363" t="s">
        <v>1185</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734</v>
      </c>
      <c r="D7" s="191"/>
      <c r="E7" s="192"/>
      <c r="F7" s="192"/>
      <c r="G7" s="279"/>
      <c r="H7" s="193"/>
      <c r="I7" s="193"/>
      <c r="J7" s="193"/>
      <c r="K7" s="193"/>
      <c r="L7" s="193"/>
      <c r="M7" s="279"/>
      <c r="N7" s="193"/>
      <c r="O7" s="193"/>
      <c r="P7" s="279"/>
      <c r="Q7" s="192"/>
      <c r="R7" s="194"/>
      <c r="S7" s="382"/>
      <c r="T7" s="383"/>
    </row>
    <row r="8" spans="1:20" s="310" customFormat="1" ht="25.5" hidden="1" outlineLevel="2">
      <c r="A8" s="2"/>
      <c r="B8" s="4"/>
      <c r="C8" s="337" t="s">
        <v>735</v>
      </c>
      <c r="D8" s="191"/>
      <c r="E8" s="192"/>
      <c r="F8" s="192"/>
      <c r="G8" s="299"/>
      <c r="H8" s="193"/>
      <c r="I8" s="193"/>
      <c r="J8" s="193"/>
      <c r="K8" s="193"/>
      <c r="L8" s="193"/>
      <c r="M8" s="279"/>
      <c r="N8" s="212"/>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20.25" collapsed="1">
      <c r="A17" s="250"/>
      <c r="B17" s="358" t="s">
        <v>365</v>
      </c>
      <c r="C17" s="359" t="s">
        <v>459</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1186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1187</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2"/>
      <c r="B20" s="4"/>
      <c r="C20" s="337" t="s">
        <v>736</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460</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51" hidden="1" outlineLevel="2">
      <c r="A30" s="2"/>
      <c r="B30" s="2"/>
      <c r="C30" s="337" t="s">
        <v>1188</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737</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2"/>
      <c r="B32" s="4"/>
      <c r="C32" s="337" t="s">
        <v>738</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36">
      <c r="A41" s="233"/>
      <c r="B41" s="356" t="s">
        <v>354</v>
      </c>
      <c r="C41" s="357" t="s">
        <v>1189</v>
      </c>
      <c r="D41" s="246"/>
      <c r="E41" s="247"/>
      <c r="F41" s="247"/>
      <c r="G41" s="242"/>
      <c r="H41" s="347">
        <f>SUM(H42,H53)</f>
        <v>0</v>
      </c>
      <c r="I41" s="347">
        <f>SUM(I42,I53)</f>
        <v>0</v>
      </c>
      <c r="J41" s="347">
        <f>SUM(J42,J53)</f>
        <v>0</v>
      </c>
      <c r="K41" s="347">
        <f>SUM(K42,K53)</f>
        <v>0</v>
      </c>
      <c r="L41" s="347">
        <f>SUM(L42,L53)</f>
        <v>0</v>
      </c>
      <c r="M41" s="237"/>
      <c r="N41" s="237"/>
      <c r="O41" s="348">
        <f>SUM(H41:L41)/(COUNT(H41:L41)*2)</f>
        <v>0</v>
      </c>
      <c r="P41" s="258"/>
      <c r="Q41" s="447"/>
      <c r="R41" s="228"/>
      <c r="S41" s="349">
        <f>AVERAGE(S42:S64)</f>
        <v>0</v>
      </c>
      <c r="T41" s="403"/>
    </row>
    <row r="42" spans="1:20" s="309" customFormat="1" ht="20.25" collapsed="1">
      <c r="A42" s="250"/>
      <c r="B42" s="358" t="s">
        <v>368</v>
      </c>
      <c r="C42" s="359" t="s">
        <v>1190</v>
      </c>
      <c r="D42" s="259"/>
      <c r="E42" s="260"/>
      <c r="F42" s="260"/>
      <c r="G42" s="261"/>
      <c r="H42" s="350" t="str">
        <f>IF(HasAffirmation(H45:H51,$O45:$O51),1,"")</f>
        <v/>
      </c>
      <c r="I42" s="350" t="str">
        <f>IF(HasAffirmation(I45:I51,$O45:$O51),1,"")</f>
        <v/>
      </c>
      <c r="J42" s="350" t="str">
        <f>IF(HasAffirmation(J45:J51,$O45:$O51),1,"")</f>
        <v/>
      </c>
      <c r="K42" s="350" t="str">
        <f>IF(HasAffirmation(K45:K51,$O45:$O51),1,"")</f>
        <v/>
      </c>
      <c r="L42" s="350" t="str">
        <f>IF(HasAffirmation(L45:L51,$O45:$O51),1,"")</f>
        <v/>
      </c>
      <c r="M42" s="254"/>
      <c r="N42" s="350">
        <f>COUNTA(N45:N51)</f>
        <v>0</v>
      </c>
      <c r="O42" s="350">
        <f>SUM(H42:L42)</f>
        <v>0</v>
      </c>
      <c r="P42" s="262"/>
      <c r="Q42" s="443" t="str">
        <f>IF(COUNTA(Q44:Q52)=0,"",COUNTA(Q44:Q52))</f>
        <v/>
      </c>
      <c r="R42" s="229"/>
      <c r="S42" s="351">
        <f>IF(R42=Instructions!$B$25,Instructions!$C$25,IF(R42=Instructions!$B$26,Instructions!$C$26,IF(R42=Instructions!$B$27,Instructions!$C$27,0)))</f>
        <v>0</v>
      </c>
      <c r="T42" s="404"/>
    </row>
    <row r="43" spans="1:20" s="310" customFormat="1" ht="76.5" hidden="1" outlineLevel="2">
      <c r="A43" s="2"/>
      <c r="B43" s="2"/>
      <c r="C43" s="337" t="s">
        <v>1191</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4"/>
      <c r="C44" s="337" t="s">
        <v>739</v>
      </c>
      <c r="D44" s="191"/>
      <c r="E44" s="192"/>
      <c r="F44" s="192"/>
      <c r="G44" s="299"/>
      <c r="H44" s="193"/>
      <c r="I44" s="193"/>
      <c r="J44" s="193"/>
      <c r="K44" s="193"/>
      <c r="L44" s="193"/>
      <c r="M44" s="279"/>
      <c r="N44" s="193"/>
      <c r="O44" s="193"/>
      <c r="P44" s="279"/>
      <c r="Q44" s="195"/>
      <c r="R44" s="194"/>
      <c r="S44" s="382"/>
      <c r="T44" s="396"/>
    </row>
    <row r="45" spans="1:20" s="310" customFormat="1" hidden="1" outlineLevel="1">
      <c r="A45" s="174"/>
      <c r="B45" s="336">
        <v>1</v>
      </c>
      <c r="C45" s="175"/>
      <c r="D45" s="168"/>
      <c r="E45" s="169"/>
      <c r="F45" s="172"/>
      <c r="G45" s="257"/>
      <c r="H45" s="170"/>
      <c r="I45" s="170"/>
      <c r="J45" s="170"/>
      <c r="K45" s="170"/>
      <c r="L45" s="170"/>
      <c r="M45" s="279"/>
      <c r="N45" s="170"/>
      <c r="O45" s="170"/>
      <c r="P45" s="279"/>
      <c r="Q45" s="195"/>
      <c r="R45" s="194"/>
      <c r="S45" s="382"/>
      <c r="T45" s="396"/>
    </row>
    <row r="46" spans="1:20" s="310" customFormat="1" hidden="1" outlineLevel="1">
      <c r="A46" s="174"/>
      <c r="B46" s="336">
        <v>2</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3</v>
      </c>
      <c r="C47" s="175"/>
      <c r="D47" s="168"/>
      <c r="E47" s="169"/>
      <c r="F47" s="169"/>
      <c r="G47" s="257"/>
      <c r="H47" s="170"/>
      <c r="I47" s="170"/>
      <c r="J47" s="170"/>
      <c r="K47" s="170"/>
      <c r="L47" s="170"/>
      <c r="M47" s="279"/>
      <c r="N47" s="170"/>
      <c r="O47" s="170"/>
      <c r="P47" s="279"/>
      <c r="Q47" s="195"/>
      <c r="R47" s="194"/>
      <c r="S47" s="382"/>
      <c r="T47" s="396"/>
    </row>
    <row r="48" spans="1:20" s="310" customFormat="1" hidden="1" outlineLevel="1">
      <c r="A48" s="174"/>
      <c r="B48" s="336">
        <v>4</v>
      </c>
      <c r="C48" s="175"/>
      <c r="D48" s="168"/>
      <c r="E48" s="169"/>
      <c r="F48" s="172"/>
      <c r="G48" s="257"/>
      <c r="H48" s="170"/>
      <c r="I48" s="170"/>
      <c r="J48" s="170"/>
      <c r="K48" s="170"/>
      <c r="L48" s="170"/>
      <c r="M48" s="279"/>
      <c r="N48" s="170"/>
      <c r="O48" s="170"/>
      <c r="P48" s="279"/>
      <c r="Q48" s="195"/>
      <c r="R48" s="194"/>
      <c r="S48" s="382"/>
      <c r="T48" s="396"/>
    </row>
    <row r="49" spans="1:20" s="310" customFormat="1" hidden="1" outlineLevel="1">
      <c r="A49" s="174"/>
      <c r="B49" s="336">
        <v>5</v>
      </c>
      <c r="C49" s="175"/>
      <c r="D49" s="168"/>
      <c r="E49" s="169"/>
      <c r="F49" s="169"/>
      <c r="G49" s="257"/>
      <c r="H49" s="170"/>
      <c r="I49" s="170"/>
      <c r="J49" s="170"/>
      <c r="K49" s="170"/>
      <c r="L49" s="170"/>
      <c r="M49" s="279"/>
      <c r="N49" s="170"/>
      <c r="O49" s="170"/>
      <c r="P49" s="279"/>
      <c r="Q49" s="195"/>
      <c r="R49" s="194"/>
      <c r="S49" s="382"/>
      <c r="T49" s="396"/>
    </row>
    <row r="50" spans="1:20" s="310" customFormat="1" hidden="1" outlineLevel="1">
      <c r="A50" s="174"/>
      <c r="B50" s="336">
        <v>6</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7</v>
      </c>
      <c r="C51" s="175"/>
      <c r="D51" s="168"/>
      <c r="E51" s="169"/>
      <c r="F51" s="169"/>
      <c r="G51" s="257"/>
      <c r="H51" s="170"/>
      <c r="I51" s="170"/>
      <c r="J51" s="170"/>
      <c r="K51" s="170"/>
      <c r="L51" s="170"/>
      <c r="M51" s="279"/>
      <c r="N51" s="170"/>
      <c r="O51" s="170"/>
      <c r="P51" s="279"/>
      <c r="Q51" s="195"/>
      <c r="R51" s="194"/>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50"/>
      <c r="B53" s="358" t="s">
        <v>369</v>
      </c>
      <c r="C53" s="359" t="s">
        <v>1192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51" hidden="1" outlineLevel="2">
      <c r="A54" s="2"/>
      <c r="B54" s="2"/>
      <c r="C54" s="337" t="s">
        <v>1241</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1193</v>
      </c>
      <c r="D55" s="191"/>
      <c r="E55" s="192"/>
      <c r="F55" s="192"/>
      <c r="G55" s="279"/>
      <c r="H55" s="193"/>
      <c r="I55" s="193"/>
      <c r="J55" s="193"/>
      <c r="K55" s="193"/>
      <c r="L55" s="193"/>
      <c r="M55" s="279"/>
      <c r="N55" s="193"/>
      <c r="O55" s="193"/>
      <c r="P55" s="279"/>
      <c r="Q55" s="192"/>
      <c r="R55" s="194"/>
      <c r="S55" s="382"/>
      <c r="T55" s="383"/>
    </row>
    <row r="56" spans="1:20" s="310" customFormat="1" ht="25.5" hidden="1" outlineLevel="2">
      <c r="A56" s="2"/>
      <c r="B56" s="4"/>
      <c r="C56" s="337" t="s">
        <v>740</v>
      </c>
      <c r="D56" s="191"/>
      <c r="E56" s="192"/>
      <c r="F56" s="192"/>
      <c r="G56" s="299"/>
      <c r="H56" s="193"/>
      <c r="I56" s="193"/>
      <c r="J56" s="193"/>
      <c r="K56" s="193"/>
      <c r="L56" s="193"/>
      <c r="M56" s="279"/>
      <c r="N56" s="193"/>
      <c r="O56" s="193"/>
      <c r="P56" s="279"/>
      <c r="Q56" s="195"/>
      <c r="R56" s="194"/>
      <c r="S56" s="382"/>
      <c r="T56" s="396"/>
    </row>
    <row r="57" spans="1:20" s="310" customFormat="1" hidden="1" outlineLevel="1">
      <c r="A57" s="174"/>
      <c r="B57" s="336">
        <v>1</v>
      </c>
      <c r="C57" s="175"/>
      <c r="D57" s="168"/>
      <c r="E57" s="169"/>
      <c r="F57" s="172"/>
      <c r="G57" s="257"/>
      <c r="H57" s="170"/>
      <c r="I57" s="170"/>
      <c r="J57" s="170"/>
      <c r="K57" s="170"/>
      <c r="L57" s="170"/>
      <c r="M57" s="279"/>
      <c r="N57" s="170"/>
      <c r="O57" s="170"/>
      <c r="P57" s="279"/>
      <c r="Q57" s="195"/>
      <c r="R57" s="194"/>
      <c r="S57" s="382"/>
      <c r="T57" s="396"/>
    </row>
    <row r="58" spans="1:20" s="310" customFormat="1" hidden="1" outlineLevel="1">
      <c r="A58" s="174"/>
      <c r="B58" s="336">
        <v>2</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3</v>
      </c>
      <c r="C59" s="175"/>
      <c r="D59" s="168"/>
      <c r="E59" s="169"/>
      <c r="F59" s="169"/>
      <c r="G59" s="257"/>
      <c r="H59" s="170"/>
      <c r="I59" s="170"/>
      <c r="J59" s="170"/>
      <c r="K59" s="170"/>
      <c r="L59" s="170"/>
      <c r="M59" s="279"/>
      <c r="N59" s="170"/>
      <c r="O59" s="170"/>
      <c r="P59" s="279"/>
      <c r="Q59" s="195"/>
      <c r="R59" s="194"/>
      <c r="S59" s="382"/>
      <c r="T59" s="396"/>
    </row>
    <row r="60" spans="1:20" s="310" customFormat="1" hidden="1" outlineLevel="1">
      <c r="A60" s="174"/>
      <c r="B60" s="336">
        <v>4</v>
      </c>
      <c r="C60" s="175"/>
      <c r="D60" s="168"/>
      <c r="E60" s="169"/>
      <c r="F60" s="172"/>
      <c r="G60" s="257"/>
      <c r="H60" s="170"/>
      <c r="I60" s="170"/>
      <c r="J60" s="170"/>
      <c r="K60" s="170"/>
      <c r="L60" s="170"/>
      <c r="M60" s="279"/>
      <c r="N60" s="170"/>
      <c r="O60" s="170"/>
      <c r="P60" s="279"/>
      <c r="Q60" s="195"/>
      <c r="R60" s="194"/>
      <c r="S60" s="382"/>
      <c r="T60" s="396"/>
    </row>
    <row r="61" spans="1:20" s="310" customFormat="1" hidden="1" outlineLevel="1">
      <c r="A61" s="174"/>
      <c r="B61" s="336">
        <v>5</v>
      </c>
      <c r="C61" s="175"/>
      <c r="D61" s="168"/>
      <c r="E61" s="169"/>
      <c r="F61" s="169"/>
      <c r="G61" s="257"/>
      <c r="H61" s="170"/>
      <c r="I61" s="170"/>
      <c r="J61" s="170"/>
      <c r="K61" s="170"/>
      <c r="L61" s="170"/>
      <c r="M61" s="279"/>
      <c r="N61" s="170"/>
      <c r="O61" s="170"/>
      <c r="P61" s="279"/>
      <c r="Q61" s="195"/>
      <c r="R61" s="194"/>
      <c r="S61" s="382"/>
      <c r="T61" s="396"/>
    </row>
    <row r="62" spans="1:20" s="310" customFormat="1" hidden="1" outlineLevel="1">
      <c r="A62" s="174"/>
      <c r="B62" s="336">
        <v>6</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7</v>
      </c>
      <c r="C63" s="175"/>
      <c r="D63" s="168"/>
      <c r="E63" s="169"/>
      <c r="F63" s="169"/>
      <c r="G63" s="257"/>
      <c r="H63" s="170"/>
      <c r="I63" s="170"/>
      <c r="J63" s="170"/>
      <c r="K63" s="170"/>
      <c r="L63" s="170"/>
      <c r="M63" s="279"/>
      <c r="N63" s="170"/>
      <c r="O63" s="170"/>
      <c r="P63" s="279"/>
      <c r="Q63" s="195"/>
      <c r="R63" s="194"/>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5" customFormat="1" ht="27.75">
      <c r="A65" s="239"/>
      <c r="B65" s="332" t="s">
        <v>490</v>
      </c>
      <c r="C65" s="333" t="s">
        <v>491</v>
      </c>
      <c r="D65" s="240"/>
      <c r="E65" s="241"/>
      <c r="F65" s="241"/>
      <c r="G65" s="242"/>
      <c r="H65" s="347">
        <f>SUM(H66,H77,H88,H99,H110,H120,H130,H142,H153,H163)</f>
        <v>0</v>
      </c>
      <c r="I65" s="347">
        <f>SUM(I66,I77,I88,I99,I110,I120,I130,I142,I153,I163)</f>
        <v>0</v>
      </c>
      <c r="J65" s="347">
        <f>SUM(J66,J77,J88,J99,J110,J120,J130,J142,J153,J163)</f>
        <v>0</v>
      </c>
      <c r="K65" s="347">
        <f>SUM(K66,K77,K88,K99,K110,K120,K130,K142,K153,K163)</f>
        <v>0</v>
      </c>
      <c r="L65" s="347">
        <f>SUM(L66,L77,L88,L99,L110,L120,L130,L142,L153,L163)</f>
        <v>0</v>
      </c>
      <c r="M65" s="237"/>
      <c r="N65" s="237"/>
      <c r="O65" s="348">
        <f>SUM(H65:L65)/(COUNT(H65:L65)*10)</f>
        <v>0</v>
      </c>
      <c r="P65" s="242"/>
      <c r="Q65" s="235"/>
      <c r="R65" s="228"/>
      <c r="S65" s="349">
        <f>AVERAGE(S66:S163)</f>
        <v>0</v>
      </c>
      <c r="T65" s="385"/>
    </row>
    <row r="66" spans="1:20" s="306" customFormat="1" ht="31.5" collapsed="1">
      <c r="A66" s="243"/>
      <c r="B66" s="341" t="s">
        <v>489</v>
      </c>
      <c r="C66" s="335" t="s">
        <v>176</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406"/>
    </row>
    <row r="67" spans="1:20" s="305" customFormat="1" ht="63.75" hidden="1" outlineLevel="2">
      <c r="A67" s="178"/>
      <c r="B67" s="4"/>
      <c r="C67" s="337" t="s">
        <v>1408</v>
      </c>
      <c r="D67" s="168"/>
      <c r="E67" s="169"/>
      <c r="F67" s="169"/>
      <c r="G67" s="257"/>
      <c r="H67" s="170"/>
      <c r="I67" s="170"/>
      <c r="J67" s="170"/>
      <c r="K67" s="170"/>
      <c r="L67" s="170"/>
      <c r="M67" s="245"/>
      <c r="N67" s="170"/>
      <c r="O67" s="170"/>
      <c r="P67" s="245"/>
      <c r="Q67" s="456"/>
      <c r="R67" s="171"/>
      <c r="S67" s="374"/>
      <c r="T67" s="385"/>
    </row>
    <row r="68" spans="1:20" s="305" customFormat="1" ht="252.75" hidden="1" customHeight="1" outlineLevel="2">
      <c r="A68" s="178"/>
      <c r="B68" s="4"/>
      <c r="C68" s="337" t="s">
        <v>741</v>
      </c>
      <c r="D68" s="168"/>
      <c r="E68" s="169"/>
      <c r="F68" s="169"/>
      <c r="G68" s="257"/>
      <c r="H68" s="170"/>
      <c r="I68" s="170"/>
      <c r="J68" s="170"/>
      <c r="K68" s="170"/>
      <c r="L68" s="170"/>
      <c r="M68" s="245"/>
      <c r="N68" s="170"/>
      <c r="O68" s="170"/>
      <c r="P68" s="245"/>
      <c r="Q68" s="169"/>
      <c r="R68" s="171"/>
      <c r="S68" s="374"/>
      <c r="T68" s="385"/>
    </row>
    <row r="69" spans="1:20"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85"/>
    </row>
    <row r="70" spans="1:20"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85"/>
    </row>
    <row r="71" spans="1:20"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85"/>
    </row>
    <row r="72" spans="1:20"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85"/>
    </row>
    <row r="73" spans="1:20"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85"/>
    </row>
    <row r="74" spans="1:20"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85"/>
    </row>
    <row r="75" spans="1:20"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85"/>
    </row>
    <row r="76" spans="1:20"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85"/>
    </row>
    <row r="77" spans="1:20" s="306" customFormat="1" ht="15.75" collapsed="1">
      <c r="A77" s="243"/>
      <c r="B77" s="341" t="s">
        <v>380</v>
      </c>
      <c r="C77" s="335" t="s">
        <v>177</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406"/>
    </row>
    <row r="78" spans="1:20" s="305" customFormat="1" ht="38.25" hidden="1" outlineLevel="2">
      <c r="A78" s="178"/>
      <c r="B78" s="4"/>
      <c r="C78" s="363" t="s">
        <v>1429</v>
      </c>
      <c r="D78" s="168"/>
      <c r="E78" s="169"/>
      <c r="F78" s="169"/>
      <c r="G78" s="257"/>
      <c r="H78" s="170"/>
      <c r="I78" s="170"/>
      <c r="J78" s="170"/>
      <c r="K78" s="170"/>
      <c r="L78" s="170"/>
      <c r="M78" s="245"/>
      <c r="N78" s="170"/>
      <c r="O78" s="170"/>
      <c r="P78" s="245"/>
      <c r="Q78" s="169"/>
      <c r="R78" s="171"/>
      <c r="S78" s="374"/>
    </row>
    <row r="79" spans="1:20" s="305" customFormat="1" ht="222" hidden="1" customHeight="1" outlineLevel="2">
      <c r="A79" s="178"/>
      <c r="B79" s="4"/>
      <c r="C79" s="337" t="s">
        <v>742</v>
      </c>
      <c r="D79" s="168"/>
      <c r="E79" s="169"/>
      <c r="F79" s="169"/>
      <c r="G79" s="257"/>
      <c r="H79" s="170"/>
      <c r="I79" s="170"/>
      <c r="J79" s="170"/>
      <c r="K79" s="170"/>
      <c r="L79" s="170"/>
      <c r="M79" s="245"/>
      <c r="N79" s="170"/>
      <c r="O79" s="170"/>
      <c r="P79" s="245"/>
      <c r="Q79" s="169"/>
      <c r="R79" s="171"/>
      <c r="S79" s="374"/>
      <c r="T79" s="385"/>
    </row>
    <row r="80" spans="1:20"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85"/>
    </row>
    <row r="81" spans="1:20"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85"/>
    </row>
    <row r="83" spans="1:20"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85"/>
    </row>
    <row r="84" spans="1:20"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85"/>
    </row>
    <row r="85" spans="1:20"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85"/>
    </row>
    <row r="87" spans="1:20"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85"/>
    </row>
    <row r="88" spans="1:20" s="306" customFormat="1" ht="31.5" collapsed="1">
      <c r="A88" s="243"/>
      <c r="B88" s="341" t="s">
        <v>382</v>
      </c>
      <c r="C88" s="335" t="s">
        <v>178</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406"/>
    </row>
    <row r="89" spans="1:20" s="305" customFormat="1" ht="38.25" hidden="1" outlineLevel="2">
      <c r="A89" s="178"/>
      <c r="B89" s="4"/>
      <c r="C89" s="363" t="s">
        <v>1439</v>
      </c>
      <c r="D89" s="168"/>
      <c r="E89" s="169"/>
      <c r="F89" s="169"/>
      <c r="G89" s="257"/>
      <c r="H89" s="170"/>
      <c r="I89" s="170"/>
      <c r="J89" s="170"/>
      <c r="K89" s="170"/>
      <c r="L89" s="170"/>
      <c r="M89" s="245"/>
      <c r="N89" s="170"/>
      <c r="O89" s="170"/>
      <c r="P89" s="245"/>
      <c r="Q89" s="456"/>
      <c r="R89" s="171"/>
      <c r="S89" s="374"/>
      <c r="T89" s="385"/>
    </row>
    <row r="90" spans="1:20" s="305" customFormat="1" ht="161.2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85"/>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179</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s="305" customFormat="1" ht="158.25" hidden="1" customHeight="1" outlineLevel="2">
      <c r="A101" s="178"/>
      <c r="B101" s="4"/>
      <c r="C101" s="337" t="s">
        <v>743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15.75" collapsed="1">
      <c r="A110" s="243"/>
      <c r="B110" s="341" t="s">
        <v>386</v>
      </c>
      <c r="C110" s="335" t="s">
        <v>180</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s="305" customFormat="1" ht="264" hidden="1" customHeight="1" outlineLevel="2">
      <c r="A111" s="178"/>
      <c r="B111" s="4"/>
      <c r="C111" s="337" t="s">
        <v>744</v>
      </c>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s="305" customFormat="1" ht="237.75" hidden="1" customHeight="1" outlineLevel="2">
      <c r="A121" s="178"/>
      <c r="B121" s="4"/>
      <c r="C121" s="337" t="s">
        <v>745</v>
      </c>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181</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c r="T130" s="406"/>
    </row>
    <row r="131" spans="1:20"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s="305" customFormat="1"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c r="T132" s="385"/>
    </row>
    <row r="133" spans="1:20" s="305" customFormat="1" ht="276.75" hidden="1" customHeight="1" outlineLevel="2">
      <c r="A133" s="178"/>
      <c r="B133" s="4"/>
      <c r="C133" s="337" t="s">
        <v>746</v>
      </c>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1</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2</v>
      </c>
      <c r="C135" s="175"/>
      <c r="D135" s="168"/>
      <c r="E135" s="169"/>
      <c r="F135" s="172"/>
      <c r="G135" s="257"/>
      <c r="H135" s="170"/>
      <c r="I135" s="170"/>
      <c r="J135" s="170"/>
      <c r="K135" s="170"/>
      <c r="L135" s="170"/>
      <c r="M135" s="245"/>
      <c r="N135" s="170"/>
      <c r="O135" s="170"/>
      <c r="P135" s="245"/>
      <c r="Q135" s="169"/>
      <c r="R135" s="171"/>
      <c r="S135" s="374"/>
      <c r="T135" s="385"/>
    </row>
    <row r="136" spans="1:20" s="305" customFormat="1" hidden="1" outlineLevel="1">
      <c r="A136" s="174"/>
      <c r="B136" s="336">
        <v>3</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4</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5</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6</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7</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c r="T141" s="385"/>
    </row>
    <row r="142" spans="1:20" s="306" customFormat="1" ht="31.5" collapsed="1">
      <c r="A142" s="243"/>
      <c r="B142" s="341" t="s">
        <v>391</v>
      </c>
      <c r="C142" s="335" t="s">
        <v>265</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c r="T142" s="406"/>
    </row>
    <row r="143" spans="1:20" s="305" customFormat="1"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c r="T143" s="385"/>
    </row>
    <row r="144" spans="1:20" s="305" customFormat="1" ht="186" hidden="1" customHeight="1" outlineLevel="2">
      <c r="A144" s="178"/>
      <c r="B144" s="4"/>
      <c r="C144" s="337" t="s">
        <v>747</v>
      </c>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1</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2</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3</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4</v>
      </c>
      <c r="C148" s="175"/>
      <c r="D148" s="168"/>
      <c r="E148" s="169"/>
      <c r="F148" s="172"/>
      <c r="G148" s="257"/>
      <c r="H148" s="170"/>
      <c r="I148" s="170"/>
      <c r="J148" s="170"/>
      <c r="K148" s="170"/>
      <c r="L148" s="170"/>
      <c r="M148" s="245"/>
      <c r="N148" s="170"/>
      <c r="O148" s="170"/>
      <c r="P148" s="245"/>
      <c r="Q148" s="169"/>
      <c r="R148" s="171"/>
      <c r="S148" s="374"/>
      <c r="T148" s="385"/>
    </row>
    <row r="149" spans="1:20" s="305" customFormat="1" hidden="1" outlineLevel="1">
      <c r="A149" s="174"/>
      <c r="B149" s="336">
        <v>5</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6</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7</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c r="T152" s="385"/>
    </row>
    <row r="153" spans="1:20" s="306" customFormat="1" ht="31.5"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c r="T153" s="406"/>
    </row>
    <row r="154" spans="1:20" s="305" customFormat="1" ht="279.75" hidden="1" customHeight="1" outlineLevel="2">
      <c r="A154" s="178"/>
      <c r="B154" s="4"/>
      <c r="C154" s="337" t="s">
        <v>748</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393</v>
      </c>
      <c r="C163" s="335" t="s">
        <v>182</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138.75" hidden="1" customHeight="1" outlineLevel="2">
      <c r="A164" s="178"/>
      <c r="B164" s="4"/>
      <c r="C164" s="337" t="s">
        <v>626</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5" customFormat="1" ht="27.75">
      <c r="A173" s="239"/>
      <c r="B173" s="332" t="s">
        <v>399</v>
      </c>
      <c r="C173" s="333" t="s">
        <v>398</v>
      </c>
      <c r="D173" s="240"/>
      <c r="E173" s="241"/>
      <c r="F173" s="241"/>
      <c r="G173" s="242"/>
      <c r="H173" s="347">
        <f>SUM(H174,H185)</f>
        <v>0</v>
      </c>
      <c r="I173" s="347">
        <f>SUM(I174,I185)</f>
        <v>0</v>
      </c>
      <c r="J173" s="347">
        <f>SUM(J174,J185)</f>
        <v>0</v>
      </c>
      <c r="K173" s="347">
        <f>SUM(K174,K185)</f>
        <v>0</v>
      </c>
      <c r="L173" s="347">
        <f>SUM(L174,L185)</f>
        <v>0</v>
      </c>
      <c r="M173" s="237"/>
      <c r="N173" s="237"/>
      <c r="O173" s="348">
        <f>SUM(H173:L173)/(COUNT(H173:L173)*2)</f>
        <v>0</v>
      </c>
      <c r="P173" s="242"/>
      <c r="Q173" s="235"/>
      <c r="R173" s="228"/>
      <c r="S173" s="349">
        <f>AVERAGE(S174:S195)</f>
        <v>0</v>
      </c>
      <c r="T173" s="385"/>
    </row>
    <row r="174" spans="1:20" s="306" customFormat="1" ht="15.75" collapsed="1">
      <c r="A174" s="243"/>
      <c r="B174" s="341" t="s">
        <v>395</v>
      </c>
      <c r="C174" s="335" t="s">
        <v>183</v>
      </c>
      <c r="D174" s="251"/>
      <c r="E174" s="255"/>
      <c r="F174" s="255"/>
      <c r="G174" s="256"/>
      <c r="H174" s="350" t="str">
        <f>IF(HasAffirmation(H177:H183,$O177:$O183),1,"")</f>
        <v/>
      </c>
      <c r="I174" s="350" t="str">
        <f>IF(HasAffirmation(I177:I183,$O177:$O183),1,"")</f>
        <v/>
      </c>
      <c r="J174" s="350" t="str">
        <f>IF(HasAffirmation(J177:J183,$O177:$O183),1,"")</f>
        <v/>
      </c>
      <c r="K174" s="350" t="str">
        <f>IF(HasAffirmation(K177:K183,$O177:$O183),1,"")</f>
        <v/>
      </c>
      <c r="L174" s="350" t="str">
        <f>IF(HasAffirmation(L177:L183,$O177:$O183),1,"")</f>
        <v/>
      </c>
      <c r="M174" s="254"/>
      <c r="N174" s="350">
        <f>COUNTA(N177:N183)</f>
        <v>0</v>
      </c>
      <c r="O174" s="350">
        <f>SUM(H174:L174)</f>
        <v>0</v>
      </c>
      <c r="P174" s="244"/>
      <c r="Q174" s="443" t="str">
        <f>IF(COUNTA(Q176:Q184)=0,"",COUNTA(Q176:Q184))</f>
        <v/>
      </c>
      <c r="R174" s="229"/>
      <c r="S174" s="351">
        <f>IF(R174=Instructions!$B$25,Instructions!$C$25,IF(R174=Instructions!$B$26,Instructions!$C$26,IF(R174=Instructions!$B$27,Instructions!$C$27,0)))</f>
        <v>0</v>
      </c>
      <c r="T174" s="406"/>
    </row>
    <row r="175" spans="1:20" s="305" customFormat="1" ht="102" hidden="1" outlineLevel="2">
      <c r="A175" s="178"/>
      <c r="B175" s="4"/>
      <c r="C175" s="337" t="s">
        <v>583</v>
      </c>
      <c r="D175" s="168"/>
      <c r="E175" s="169"/>
      <c r="F175" s="169"/>
      <c r="G175" s="257"/>
      <c r="H175" s="170"/>
      <c r="I175" s="170"/>
      <c r="J175" s="170"/>
      <c r="K175" s="170"/>
      <c r="L175" s="170"/>
      <c r="M175" s="245"/>
      <c r="N175" s="170"/>
      <c r="O175" s="170"/>
      <c r="P175" s="245"/>
      <c r="Q175" s="169"/>
      <c r="R175" s="171"/>
      <c r="S175" s="374"/>
      <c r="T175" s="385"/>
    </row>
    <row r="176" spans="1:20" s="305" customFormat="1" ht="206.25" hidden="1" customHeight="1" outlineLevel="2">
      <c r="A176" s="178"/>
      <c r="B176" s="4"/>
      <c r="C176" s="337" t="s">
        <v>640</v>
      </c>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1</v>
      </c>
      <c r="C177" s="175"/>
      <c r="D177" s="168"/>
      <c r="E177" s="169"/>
      <c r="F177" s="172"/>
      <c r="G177" s="257"/>
      <c r="H177" s="170"/>
      <c r="I177" s="170"/>
      <c r="J177" s="170"/>
      <c r="K177" s="170"/>
      <c r="L177" s="170"/>
      <c r="M177" s="245"/>
      <c r="N177" s="170"/>
      <c r="O177" s="170"/>
      <c r="P177" s="245"/>
      <c r="Q177" s="169"/>
      <c r="R177" s="171"/>
      <c r="S177" s="374"/>
      <c r="T177" s="385"/>
    </row>
    <row r="178" spans="1:20" s="305" customFormat="1" hidden="1" outlineLevel="1">
      <c r="A178" s="174"/>
      <c r="B178" s="336">
        <v>2</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3</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4</v>
      </c>
      <c r="C180" s="175"/>
      <c r="D180" s="168"/>
      <c r="E180" s="169"/>
      <c r="F180" s="172"/>
      <c r="G180" s="257"/>
      <c r="H180" s="170"/>
      <c r="I180" s="170"/>
      <c r="J180" s="170"/>
      <c r="K180" s="170"/>
      <c r="L180" s="170"/>
      <c r="M180" s="245"/>
      <c r="N180" s="170"/>
      <c r="O180" s="170"/>
      <c r="P180" s="245"/>
      <c r="Q180" s="169"/>
      <c r="R180" s="171"/>
      <c r="S180" s="374"/>
      <c r="T180" s="385"/>
    </row>
    <row r="181" spans="1:20" s="305" customFormat="1" hidden="1" outlineLevel="1">
      <c r="A181" s="174"/>
      <c r="B181" s="336">
        <v>5</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6</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7</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t="60" hidden="1" customHeight="1" outlineLevel="1">
      <c r="A184" s="174"/>
      <c r="B184" s="339" t="s">
        <v>353</v>
      </c>
      <c r="C184" s="175"/>
      <c r="D184" s="176"/>
      <c r="E184" s="169"/>
      <c r="F184" s="169"/>
      <c r="G184" s="265"/>
      <c r="H184" s="230"/>
      <c r="I184" s="230"/>
      <c r="J184" s="230"/>
      <c r="K184" s="230"/>
      <c r="L184" s="230"/>
      <c r="M184" s="238"/>
      <c r="N184" s="177"/>
      <c r="O184" s="177"/>
      <c r="P184" s="238"/>
      <c r="Q184" s="444"/>
      <c r="R184" s="171"/>
      <c r="S184" s="374"/>
      <c r="T184" s="385"/>
    </row>
    <row r="185" spans="1:20" s="306" customFormat="1" ht="47.25" collapsed="1">
      <c r="A185" s="243"/>
      <c r="B185" s="341" t="s">
        <v>397</v>
      </c>
      <c r="C185" s="335" t="s">
        <v>995</v>
      </c>
      <c r="D185" s="251"/>
      <c r="E185" s="255"/>
      <c r="F185" s="255"/>
      <c r="G185" s="256"/>
      <c r="H185" s="350" t="str">
        <f>IF(HasAffirmation(H188:H194,$O188:$O194),1,"")</f>
        <v/>
      </c>
      <c r="I185" s="350" t="str">
        <f>IF(HasAffirmation(I188:I194,$O188:$O194),1,"")</f>
        <v/>
      </c>
      <c r="J185" s="350" t="str">
        <f>IF(HasAffirmation(J188:J194,$O188:$O194),1,"")</f>
        <v/>
      </c>
      <c r="K185" s="350" t="str">
        <f>IF(HasAffirmation(K188:K194,$O188:$O194),1,"")</f>
        <v/>
      </c>
      <c r="L185" s="350" t="str">
        <f>IF(HasAffirmation(L188:L194,$O188:$O194),1,"")</f>
        <v/>
      </c>
      <c r="M185" s="254"/>
      <c r="N185" s="350">
        <f>COUNTA(N188:N194)</f>
        <v>0</v>
      </c>
      <c r="O185" s="350">
        <f>SUM(H185:L185)</f>
        <v>0</v>
      </c>
      <c r="P185" s="244"/>
      <c r="Q185" s="443" t="str">
        <f>IF(COUNTA(Q187:Q195)=0,"",COUNTA(Q187:Q195))</f>
        <v/>
      </c>
      <c r="R185" s="229"/>
      <c r="S185" s="351">
        <f>IF(R185=Instructions!$B$25,Instructions!$C$25,IF(R185=Instructions!$B$26,Instructions!$C$26,IF(R185=Instructions!$B$27,Instructions!$C$27,0)))</f>
        <v>0</v>
      </c>
      <c r="T185" s="406"/>
    </row>
    <row r="186" spans="1:20" s="305" customFormat="1" ht="63.75" hidden="1" outlineLevel="2">
      <c r="A186" s="178"/>
      <c r="B186" s="375"/>
      <c r="C186" s="352" t="s">
        <v>644</v>
      </c>
      <c r="D186" s="168"/>
      <c r="E186" s="169"/>
      <c r="F186" s="169"/>
      <c r="G186" s="257"/>
      <c r="H186" s="170"/>
      <c r="I186" s="170"/>
      <c r="J186" s="170"/>
      <c r="K186" s="170"/>
      <c r="L186" s="170"/>
      <c r="M186" s="245"/>
      <c r="N186" s="170"/>
      <c r="O186" s="170"/>
      <c r="P186" s="245"/>
      <c r="Q186" s="169"/>
      <c r="R186" s="171"/>
      <c r="S186" s="374"/>
      <c r="T186" s="385"/>
    </row>
    <row r="187" spans="1:20" s="305" customFormat="1" ht="196.5" hidden="1" customHeight="1" outlineLevel="2">
      <c r="A187" s="178"/>
      <c r="B187" s="375"/>
      <c r="C187" s="352" t="s">
        <v>717</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c r="Q19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828" priority="2349" stopIfTrue="1" operator="equal">
      <formula>"NR"</formula>
    </cfRule>
    <cfRule type="cellIs" dxfId="7827" priority="2350" stopIfTrue="1" operator="equal">
      <formula>"U"</formula>
    </cfRule>
    <cfRule type="cellIs" dxfId="7826" priority="2351" stopIfTrue="1" operator="equal">
      <formula>"S"</formula>
    </cfRule>
  </conditionalFormatting>
  <conditionalFormatting sqref="R4">
    <cfRule type="cellIs" dxfId="7825" priority="622" stopIfTrue="1" operator="equal">
      <formula>"NR"</formula>
    </cfRule>
    <cfRule type="cellIs" dxfId="7824" priority="623" stopIfTrue="1" operator="equal">
      <formula>"U"</formula>
    </cfRule>
    <cfRule type="cellIs" dxfId="7823" priority="624" stopIfTrue="1" operator="equal">
      <formula>"S"</formula>
    </cfRule>
  </conditionalFormatting>
  <conditionalFormatting sqref="R41">
    <cfRule type="cellIs" dxfId="7822" priority="619" stopIfTrue="1" operator="equal">
      <formula>"NR"</formula>
    </cfRule>
    <cfRule type="cellIs" dxfId="7821" priority="620" stopIfTrue="1" operator="equal">
      <formula>"U"</formula>
    </cfRule>
    <cfRule type="cellIs" dxfId="7820" priority="621" stopIfTrue="1" operator="equal">
      <formula>"S"</formula>
    </cfRule>
  </conditionalFormatting>
  <conditionalFormatting sqref="R65">
    <cfRule type="cellIs" dxfId="7819" priority="616" stopIfTrue="1" operator="equal">
      <formula>"NR"</formula>
    </cfRule>
    <cfRule type="cellIs" dxfId="7818" priority="617" stopIfTrue="1" operator="equal">
      <formula>"U"</formula>
    </cfRule>
    <cfRule type="cellIs" dxfId="7817" priority="618" stopIfTrue="1" operator="equal">
      <formula>"S"</formula>
    </cfRule>
  </conditionalFormatting>
  <conditionalFormatting sqref="R173">
    <cfRule type="cellIs" dxfId="7816" priority="613" stopIfTrue="1" operator="equal">
      <formula>"NR"</formula>
    </cfRule>
    <cfRule type="cellIs" dxfId="7815" priority="614" stopIfTrue="1" operator="equal">
      <formula>"U"</formula>
    </cfRule>
    <cfRule type="cellIs" dxfId="7814" priority="615" stopIfTrue="1" operator="equal">
      <formula>"S"</formula>
    </cfRule>
  </conditionalFormatting>
  <conditionalFormatting sqref="R5">
    <cfRule type="expression" dxfId="7813" priority="607" stopIfTrue="1">
      <formula>OR($R5="FI",$R5="Green",$R5="High")</formula>
    </cfRule>
    <cfRule type="expression" dxfId="7812" priority="608" stopIfTrue="1">
      <formula>OR($R5="NI",$R5="Red",$R5="Low")</formula>
    </cfRule>
    <cfRule type="cellIs" dxfId="7811" priority="609" stopIfTrue="1" operator="equal">
      <formula>"PI"</formula>
    </cfRule>
    <cfRule type="expression" dxfId="7810" priority="610" stopIfTrue="1">
      <formula>OR($R5="LI",$R5="Yellow",$R5="Medium")</formula>
    </cfRule>
    <cfRule type="expression" dxfId="7809" priority="611" stopIfTrue="1">
      <formula>OR($R5="NY",$R5="Not Yet")</formula>
    </cfRule>
    <cfRule type="cellIs" dxfId="7808" priority="612" stopIfTrue="1" operator="equal">
      <formula>"Out of Scope"</formula>
    </cfRule>
  </conditionalFormatting>
  <conditionalFormatting sqref="R17">
    <cfRule type="expression" dxfId="7807" priority="601" stopIfTrue="1">
      <formula>OR($R17="FI",$R17="Green",$R17="High")</formula>
    </cfRule>
    <cfRule type="expression" dxfId="7806" priority="602" stopIfTrue="1">
      <formula>OR($R17="NI",$R17="Red",$R17="Low")</formula>
    </cfRule>
    <cfRule type="cellIs" dxfId="7805" priority="603" stopIfTrue="1" operator="equal">
      <formula>"PI"</formula>
    </cfRule>
    <cfRule type="expression" dxfId="7804" priority="604" stopIfTrue="1">
      <formula>OR($R17="LI",$R17="Yellow",$R17="Medium")</formula>
    </cfRule>
    <cfRule type="expression" dxfId="7803" priority="605" stopIfTrue="1">
      <formula>OR($R17="NY",$R17="Not Yet")</formula>
    </cfRule>
    <cfRule type="cellIs" dxfId="7802" priority="606" stopIfTrue="1" operator="equal">
      <formula>"Out of Scope"</formula>
    </cfRule>
  </conditionalFormatting>
  <conditionalFormatting sqref="R29">
    <cfRule type="expression" dxfId="7801" priority="595" stopIfTrue="1">
      <formula>OR($R29="FI",$R29="Green",$R29="High")</formula>
    </cfRule>
    <cfRule type="expression" dxfId="7800" priority="596" stopIfTrue="1">
      <formula>OR($R29="NI",$R29="Red",$R29="Low")</formula>
    </cfRule>
    <cfRule type="cellIs" dxfId="7799" priority="597" stopIfTrue="1" operator="equal">
      <formula>"PI"</formula>
    </cfRule>
    <cfRule type="expression" dxfId="7798" priority="598" stopIfTrue="1">
      <formula>OR($R29="LI",$R29="Yellow",$R29="Medium")</formula>
    </cfRule>
    <cfRule type="expression" dxfId="7797" priority="599" stopIfTrue="1">
      <formula>OR($R29="NY",$R29="Not Yet")</formula>
    </cfRule>
    <cfRule type="cellIs" dxfId="7796" priority="600" stopIfTrue="1" operator="equal">
      <formula>"Out of Scope"</formula>
    </cfRule>
  </conditionalFormatting>
  <conditionalFormatting sqref="R42">
    <cfRule type="expression" dxfId="7795" priority="589" stopIfTrue="1">
      <formula>OR($R42="FI",$R42="Green",$R42="High")</formula>
    </cfRule>
    <cfRule type="expression" dxfId="7794" priority="590" stopIfTrue="1">
      <formula>OR($R42="NI",$R42="Red",$R42="Low")</formula>
    </cfRule>
    <cfRule type="cellIs" dxfId="7793" priority="591" stopIfTrue="1" operator="equal">
      <formula>"PI"</formula>
    </cfRule>
    <cfRule type="expression" dxfId="7792" priority="592" stopIfTrue="1">
      <formula>OR($R42="LI",$R42="Yellow",$R42="Medium")</formula>
    </cfRule>
    <cfRule type="expression" dxfId="7791" priority="593" stopIfTrue="1">
      <formula>OR($R42="NY",$R42="Not Yet")</formula>
    </cfRule>
    <cfRule type="cellIs" dxfId="7790" priority="594" stopIfTrue="1" operator="equal">
      <formula>"Out of Scope"</formula>
    </cfRule>
  </conditionalFormatting>
  <conditionalFormatting sqref="R53">
    <cfRule type="expression" dxfId="7789" priority="583" stopIfTrue="1">
      <formula>OR($R53="FI",$R53="Green",$R53="High")</formula>
    </cfRule>
    <cfRule type="expression" dxfId="7788" priority="584" stopIfTrue="1">
      <formula>OR($R53="NI",$R53="Red",$R53="Low")</formula>
    </cfRule>
    <cfRule type="cellIs" dxfId="7787" priority="585" stopIfTrue="1" operator="equal">
      <formula>"PI"</formula>
    </cfRule>
    <cfRule type="expression" dxfId="7786" priority="586" stopIfTrue="1">
      <formula>OR($R53="LI",$R53="Yellow",$R53="Medium")</formula>
    </cfRule>
    <cfRule type="expression" dxfId="7785" priority="587" stopIfTrue="1">
      <formula>OR($R53="NY",$R53="Not Yet")</formula>
    </cfRule>
    <cfRule type="cellIs" dxfId="7784" priority="588" stopIfTrue="1" operator="equal">
      <formula>"Out of Scope"</formula>
    </cfRule>
  </conditionalFormatting>
  <conditionalFormatting sqref="R66">
    <cfRule type="expression" dxfId="7783" priority="577" stopIfTrue="1">
      <formula>OR($R66="FI",$R66="Green",$R66="High")</formula>
    </cfRule>
    <cfRule type="expression" dxfId="7782" priority="578" stopIfTrue="1">
      <formula>OR($R66="NI",$R66="Red",$R66="Low")</formula>
    </cfRule>
    <cfRule type="cellIs" dxfId="7781" priority="579" stopIfTrue="1" operator="equal">
      <formula>"PI"</formula>
    </cfRule>
    <cfRule type="expression" dxfId="7780" priority="580" stopIfTrue="1">
      <formula>OR($R66="LI",$R66="Yellow",$R66="Medium")</formula>
    </cfRule>
    <cfRule type="expression" dxfId="7779" priority="581" stopIfTrue="1">
      <formula>OR($R66="NY",$R66="Not Yet")</formula>
    </cfRule>
    <cfRule type="cellIs" dxfId="7778" priority="582" stopIfTrue="1" operator="equal">
      <formula>"Out of Scope"</formula>
    </cfRule>
  </conditionalFormatting>
  <conditionalFormatting sqref="R77">
    <cfRule type="expression" dxfId="7777" priority="571" stopIfTrue="1">
      <formula>OR($R77="FI",$R77="Green",$R77="High")</formula>
    </cfRule>
    <cfRule type="expression" dxfId="7776" priority="572" stopIfTrue="1">
      <formula>OR($R77="NI",$R77="Red",$R77="Low")</formula>
    </cfRule>
    <cfRule type="cellIs" dxfId="7775" priority="573" stopIfTrue="1" operator="equal">
      <formula>"PI"</formula>
    </cfRule>
    <cfRule type="expression" dxfId="7774" priority="574" stopIfTrue="1">
      <formula>OR($R77="LI",$R77="Yellow",$R77="Medium")</formula>
    </cfRule>
    <cfRule type="expression" dxfId="7773" priority="575" stopIfTrue="1">
      <formula>OR($R77="NY",$R77="Not Yet")</formula>
    </cfRule>
    <cfRule type="cellIs" dxfId="7772" priority="576" stopIfTrue="1" operator="equal">
      <formula>"Out of Scope"</formula>
    </cfRule>
  </conditionalFormatting>
  <conditionalFormatting sqref="R88">
    <cfRule type="expression" dxfId="7771" priority="565" stopIfTrue="1">
      <formula>OR($R88="FI",$R88="Green",$R88="High")</formula>
    </cfRule>
    <cfRule type="expression" dxfId="7770" priority="566" stopIfTrue="1">
      <formula>OR($R88="NI",$R88="Red",$R88="Low")</formula>
    </cfRule>
    <cfRule type="cellIs" dxfId="7769" priority="567" stopIfTrue="1" operator="equal">
      <formula>"PI"</formula>
    </cfRule>
    <cfRule type="expression" dxfId="7768" priority="568" stopIfTrue="1">
      <formula>OR($R88="LI",$R88="Yellow",$R88="Medium")</formula>
    </cfRule>
    <cfRule type="expression" dxfId="7767" priority="569" stopIfTrue="1">
      <formula>OR($R88="NY",$R88="Not Yet")</formula>
    </cfRule>
    <cfRule type="cellIs" dxfId="7766" priority="570" stopIfTrue="1" operator="equal">
      <formula>"Out of Scope"</formula>
    </cfRule>
  </conditionalFormatting>
  <conditionalFormatting sqref="R99">
    <cfRule type="expression" dxfId="7765" priority="559" stopIfTrue="1">
      <formula>OR($R99="FI",$R99="Green",$R99="High")</formula>
    </cfRule>
    <cfRule type="expression" dxfId="7764" priority="560" stopIfTrue="1">
      <formula>OR($R99="NI",$R99="Red",$R99="Low")</formula>
    </cfRule>
    <cfRule type="cellIs" dxfId="7763" priority="561" stopIfTrue="1" operator="equal">
      <formula>"PI"</formula>
    </cfRule>
    <cfRule type="expression" dxfId="7762" priority="562" stopIfTrue="1">
      <formula>OR($R99="LI",$R99="Yellow",$R99="Medium")</formula>
    </cfRule>
    <cfRule type="expression" dxfId="7761" priority="563" stopIfTrue="1">
      <formula>OR($R99="NY",$R99="Not Yet")</formula>
    </cfRule>
    <cfRule type="cellIs" dxfId="7760" priority="564" stopIfTrue="1" operator="equal">
      <formula>"Out of Scope"</formula>
    </cfRule>
  </conditionalFormatting>
  <conditionalFormatting sqref="R110">
    <cfRule type="expression" dxfId="7759" priority="553" stopIfTrue="1">
      <formula>OR($R110="FI",$R110="Green",$R110="High")</formula>
    </cfRule>
    <cfRule type="expression" dxfId="7758" priority="554" stopIfTrue="1">
      <formula>OR($R110="NI",$R110="Red",$R110="Low")</formula>
    </cfRule>
    <cfRule type="cellIs" dxfId="7757" priority="555" stopIfTrue="1" operator="equal">
      <formula>"PI"</formula>
    </cfRule>
    <cfRule type="expression" dxfId="7756" priority="556" stopIfTrue="1">
      <formula>OR($R110="LI",$R110="Yellow",$R110="Medium")</formula>
    </cfRule>
    <cfRule type="expression" dxfId="7755" priority="557" stopIfTrue="1">
      <formula>OR($R110="NY",$R110="Not Yet")</formula>
    </cfRule>
    <cfRule type="cellIs" dxfId="7754" priority="558" stopIfTrue="1" operator="equal">
      <formula>"Out of Scope"</formula>
    </cfRule>
  </conditionalFormatting>
  <conditionalFormatting sqref="R120">
    <cfRule type="expression" dxfId="7753" priority="547" stopIfTrue="1">
      <formula>OR($R120="FI",$R120="Green",$R120="High")</formula>
    </cfRule>
    <cfRule type="expression" dxfId="7752" priority="548" stopIfTrue="1">
      <formula>OR($R120="NI",$R120="Red",$R120="Low")</formula>
    </cfRule>
    <cfRule type="cellIs" dxfId="7751" priority="549" stopIfTrue="1" operator="equal">
      <formula>"PI"</formula>
    </cfRule>
    <cfRule type="expression" dxfId="7750" priority="550" stopIfTrue="1">
      <formula>OR($R120="LI",$R120="Yellow",$R120="Medium")</formula>
    </cfRule>
    <cfRule type="expression" dxfId="7749" priority="551" stopIfTrue="1">
      <formula>OR($R120="NY",$R120="Not Yet")</formula>
    </cfRule>
    <cfRule type="cellIs" dxfId="7748" priority="552" stopIfTrue="1" operator="equal">
      <formula>"Out of Scope"</formula>
    </cfRule>
  </conditionalFormatting>
  <conditionalFormatting sqref="R130">
    <cfRule type="expression" dxfId="7747" priority="541" stopIfTrue="1">
      <formula>OR($R130="FI",$R130="Green",$R130="High")</formula>
    </cfRule>
    <cfRule type="expression" dxfId="7746" priority="542" stopIfTrue="1">
      <formula>OR($R130="NI",$R130="Red",$R130="Low")</formula>
    </cfRule>
    <cfRule type="cellIs" dxfId="7745" priority="543" stopIfTrue="1" operator="equal">
      <formula>"PI"</formula>
    </cfRule>
    <cfRule type="expression" dxfId="7744" priority="544" stopIfTrue="1">
      <formula>OR($R130="LI",$R130="Yellow",$R130="Medium")</formula>
    </cfRule>
    <cfRule type="expression" dxfId="7743" priority="545" stopIfTrue="1">
      <formula>OR($R130="NY",$R130="Not Yet")</formula>
    </cfRule>
    <cfRule type="cellIs" dxfId="7742" priority="546" stopIfTrue="1" operator="equal">
      <formula>"Out of Scope"</formula>
    </cfRule>
  </conditionalFormatting>
  <conditionalFormatting sqref="R142">
    <cfRule type="expression" dxfId="7741" priority="535" stopIfTrue="1">
      <formula>OR($R142="FI",$R142="Green",$R142="High")</formula>
    </cfRule>
    <cfRule type="expression" dxfId="7740" priority="536" stopIfTrue="1">
      <formula>OR($R142="NI",$R142="Red",$R142="Low")</formula>
    </cfRule>
    <cfRule type="cellIs" dxfId="7739" priority="537" stopIfTrue="1" operator="equal">
      <formula>"PI"</formula>
    </cfRule>
    <cfRule type="expression" dxfId="7738" priority="538" stopIfTrue="1">
      <formula>OR($R142="LI",$R142="Yellow",$R142="Medium")</formula>
    </cfRule>
    <cfRule type="expression" dxfId="7737" priority="539" stopIfTrue="1">
      <formula>OR($R142="NY",$R142="Not Yet")</formula>
    </cfRule>
    <cfRule type="cellIs" dxfId="7736" priority="540" stopIfTrue="1" operator="equal">
      <formula>"Out of Scope"</formula>
    </cfRule>
  </conditionalFormatting>
  <conditionalFormatting sqref="R153">
    <cfRule type="expression" dxfId="7735" priority="529" stopIfTrue="1">
      <formula>OR($R153="FI",$R153="Green",$R153="High")</formula>
    </cfRule>
    <cfRule type="expression" dxfId="7734" priority="530" stopIfTrue="1">
      <formula>OR($R153="NI",$R153="Red",$R153="Low")</formula>
    </cfRule>
    <cfRule type="cellIs" dxfId="7733" priority="531" stopIfTrue="1" operator="equal">
      <formula>"PI"</formula>
    </cfRule>
    <cfRule type="expression" dxfId="7732" priority="532" stopIfTrue="1">
      <formula>OR($R153="LI",$R153="Yellow",$R153="Medium")</formula>
    </cfRule>
    <cfRule type="expression" dxfId="7731" priority="533" stopIfTrue="1">
      <formula>OR($R153="NY",$R153="Not Yet")</formula>
    </cfRule>
    <cfRule type="cellIs" dxfId="7730" priority="534" stopIfTrue="1" operator="equal">
      <formula>"Out of Scope"</formula>
    </cfRule>
  </conditionalFormatting>
  <conditionalFormatting sqref="R163">
    <cfRule type="expression" dxfId="7729" priority="523" stopIfTrue="1">
      <formula>OR($R163="FI",$R163="Green",$R163="High")</formula>
    </cfRule>
    <cfRule type="expression" dxfId="7728" priority="524" stopIfTrue="1">
      <formula>OR($R163="NI",$R163="Red",$R163="Low")</formula>
    </cfRule>
    <cfRule type="cellIs" dxfId="7727" priority="525" stopIfTrue="1" operator="equal">
      <formula>"PI"</formula>
    </cfRule>
    <cfRule type="expression" dxfId="7726" priority="526" stopIfTrue="1">
      <formula>OR($R163="LI",$R163="Yellow",$R163="Medium")</formula>
    </cfRule>
    <cfRule type="expression" dxfId="7725" priority="527" stopIfTrue="1">
      <formula>OR($R163="NY",$R163="Not Yet")</formula>
    </cfRule>
    <cfRule type="cellIs" dxfId="7724" priority="528" stopIfTrue="1" operator="equal">
      <formula>"Out of Scope"</formula>
    </cfRule>
  </conditionalFormatting>
  <conditionalFormatting sqref="R174">
    <cfRule type="expression" dxfId="7723" priority="517" stopIfTrue="1">
      <formula>OR($R174="FI",$R174="Green",$R174="High")</formula>
    </cfRule>
    <cfRule type="expression" dxfId="7722" priority="518" stopIfTrue="1">
      <formula>OR($R174="NI",$R174="Red",$R174="Low")</formula>
    </cfRule>
    <cfRule type="cellIs" dxfId="7721" priority="519" stopIfTrue="1" operator="equal">
      <formula>"PI"</formula>
    </cfRule>
    <cfRule type="expression" dxfId="7720" priority="520" stopIfTrue="1">
      <formula>OR($R174="LI",$R174="Yellow",$R174="Medium")</formula>
    </cfRule>
    <cfRule type="expression" dxfId="7719" priority="521" stopIfTrue="1">
      <formula>OR($R174="NY",$R174="Not Yet")</formula>
    </cfRule>
    <cfRule type="cellIs" dxfId="7718" priority="522" stopIfTrue="1" operator="equal">
      <formula>"Out of Scope"</formula>
    </cfRule>
  </conditionalFormatting>
  <conditionalFormatting sqref="R185">
    <cfRule type="expression" dxfId="7717" priority="511" stopIfTrue="1">
      <formula>OR($R185="FI",$R185="Green",$R185="High")</formula>
    </cfRule>
    <cfRule type="expression" dxfId="7716" priority="512" stopIfTrue="1">
      <formula>OR($R185="NI",$R185="Red",$R185="Low")</formula>
    </cfRule>
    <cfRule type="cellIs" dxfId="7715" priority="513" stopIfTrue="1" operator="equal">
      <formula>"PI"</formula>
    </cfRule>
    <cfRule type="expression" dxfId="7714" priority="514" stopIfTrue="1">
      <formula>OR($R185="LI",$R185="Yellow",$R185="Medium")</formula>
    </cfRule>
    <cfRule type="expression" dxfId="7713" priority="515" stopIfTrue="1">
      <formula>OR($R185="NY",$R185="Not Yet")</formula>
    </cfRule>
    <cfRule type="cellIs" dxfId="7712" priority="516" stopIfTrue="1" operator="equal">
      <formula>"Out of Scope"</formula>
    </cfRule>
  </conditionalFormatting>
  <conditionalFormatting sqref="H16:L16">
    <cfRule type="expression" dxfId="7711" priority="505" stopIfTrue="1">
      <formula>OR(H16="FI",H16="Green",H16="High")</formula>
    </cfRule>
    <cfRule type="expression" dxfId="7710" priority="506" stopIfTrue="1">
      <formula>OR(H16="NI",H16="Red",H16="Low")</formula>
    </cfRule>
    <cfRule type="cellIs" dxfId="7709" priority="507" stopIfTrue="1" operator="equal">
      <formula>"PI"</formula>
    </cfRule>
    <cfRule type="expression" dxfId="7708" priority="508" stopIfTrue="1">
      <formula>OR(H16="LI",H16="Yellow",H16="Medium")</formula>
    </cfRule>
    <cfRule type="expression" dxfId="7707" priority="509" stopIfTrue="1">
      <formula>OR(H16="NY",H16="Not Yet")</formula>
    </cfRule>
    <cfRule type="cellIs" dxfId="7706" priority="510" stopIfTrue="1" operator="equal">
      <formula>"Out of Scope"</formula>
    </cfRule>
  </conditionalFormatting>
  <conditionalFormatting sqref="I16">
    <cfRule type="expression" dxfId="7705" priority="499" stopIfTrue="1">
      <formula>OR($R16="FI",$R16="Green",$R16="High")</formula>
    </cfRule>
    <cfRule type="expression" dxfId="7704" priority="500" stopIfTrue="1">
      <formula>OR($R16="NI",$R16="Red",$R16="Low")</formula>
    </cfRule>
    <cfRule type="cellIs" dxfId="7703" priority="501" stopIfTrue="1" operator="equal">
      <formula>"PI"</formula>
    </cfRule>
    <cfRule type="expression" dxfId="7702" priority="502" stopIfTrue="1">
      <formula>OR($R16="LI",$R16="Yellow",$R16="Medium")</formula>
    </cfRule>
    <cfRule type="expression" dxfId="7701" priority="503" stopIfTrue="1">
      <formula>OR($R16="NY",$R16="Not Yet")</formula>
    </cfRule>
    <cfRule type="cellIs" dxfId="7700" priority="504" stopIfTrue="1" operator="equal">
      <formula>"Out of Scope"</formula>
    </cfRule>
  </conditionalFormatting>
  <conditionalFormatting sqref="J16">
    <cfRule type="expression" dxfId="7699" priority="493" stopIfTrue="1">
      <formula>OR($R16="FI",$R16="Green",$R16="High")</formula>
    </cfRule>
    <cfRule type="expression" dxfId="7698" priority="494" stopIfTrue="1">
      <formula>OR($R16="NI",$R16="Red",$R16="Low")</formula>
    </cfRule>
    <cfRule type="cellIs" dxfId="7697" priority="495" stopIfTrue="1" operator="equal">
      <formula>"PI"</formula>
    </cfRule>
    <cfRule type="expression" dxfId="7696" priority="496" stopIfTrue="1">
      <formula>OR($R16="LI",$R16="Yellow",$R16="Medium")</formula>
    </cfRule>
    <cfRule type="expression" dxfId="7695" priority="497" stopIfTrue="1">
      <formula>OR($R16="NY",$R16="Not Yet")</formula>
    </cfRule>
    <cfRule type="cellIs" dxfId="7694" priority="498" stopIfTrue="1" operator="equal">
      <formula>"Out of Scope"</formula>
    </cfRule>
  </conditionalFormatting>
  <conditionalFormatting sqref="K16">
    <cfRule type="expression" dxfId="7693" priority="487" stopIfTrue="1">
      <formula>OR($R16="FI",$R16="Green",$R16="High")</formula>
    </cfRule>
    <cfRule type="expression" dxfId="7692" priority="488" stopIfTrue="1">
      <formula>OR($R16="NI",$R16="Red",$R16="Low")</formula>
    </cfRule>
    <cfRule type="cellIs" dxfId="7691" priority="489" stopIfTrue="1" operator="equal">
      <formula>"PI"</formula>
    </cfRule>
    <cfRule type="expression" dxfId="7690" priority="490" stopIfTrue="1">
      <formula>OR($R16="LI",$R16="Yellow",$R16="Medium")</formula>
    </cfRule>
    <cfRule type="expression" dxfId="7689" priority="491" stopIfTrue="1">
      <formula>OR($R16="NY",$R16="Not Yet")</formula>
    </cfRule>
    <cfRule type="cellIs" dxfId="7688" priority="492" stopIfTrue="1" operator="equal">
      <formula>"Out of Scope"</formula>
    </cfRule>
  </conditionalFormatting>
  <conditionalFormatting sqref="L16">
    <cfRule type="expression" dxfId="7687" priority="481" stopIfTrue="1">
      <formula>OR($R16="FI",$R16="Green",$R16="High")</formula>
    </cfRule>
    <cfRule type="expression" dxfId="7686" priority="482" stopIfTrue="1">
      <formula>OR($R16="NI",$R16="Red",$R16="Low")</formula>
    </cfRule>
    <cfRule type="cellIs" dxfId="7685" priority="483" stopIfTrue="1" operator="equal">
      <formula>"PI"</formula>
    </cfRule>
    <cfRule type="expression" dxfId="7684" priority="484" stopIfTrue="1">
      <formula>OR($R16="LI",$R16="Yellow",$R16="Medium")</formula>
    </cfRule>
    <cfRule type="expression" dxfId="7683" priority="485" stopIfTrue="1">
      <formula>OR($R16="NY",$R16="Not Yet")</formula>
    </cfRule>
    <cfRule type="cellIs" dxfId="7682" priority="486" stopIfTrue="1" operator="equal">
      <formula>"Out of Scope"</formula>
    </cfRule>
  </conditionalFormatting>
  <conditionalFormatting sqref="H28:L28">
    <cfRule type="expression" dxfId="7681" priority="475" stopIfTrue="1">
      <formula>OR(H28="FI",H28="Green",H28="High")</formula>
    </cfRule>
    <cfRule type="expression" dxfId="7680" priority="476" stopIfTrue="1">
      <formula>OR(H28="NI",H28="Red",H28="Low")</formula>
    </cfRule>
    <cfRule type="cellIs" dxfId="7679" priority="477" stopIfTrue="1" operator="equal">
      <formula>"PI"</formula>
    </cfRule>
    <cfRule type="expression" dxfId="7678" priority="478" stopIfTrue="1">
      <formula>OR(H28="LI",H28="Yellow",H28="Medium")</formula>
    </cfRule>
    <cfRule type="expression" dxfId="7677" priority="479" stopIfTrue="1">
      <formula>OR(H28="NY",H28="Not Yet")</formula>
    </cfRule>
    <cfRule type="cellIs" dxfId="7676" priority="480" stopIfTrue="1" operator="equal">
      <formula>"Out of Scope"</formula>
    </cfRule>
  </conditionalFormatting>
  <conditionalFormatting sqref="I28">
    <cfRule type="expression" dxfId="7675" priority="469" stopIfTrue="1">
      <formula>OR($R28="FI",$R28="Green",$R28="High")</formula>
    </cfRule>
    <cfRule type="expression" dxfId="7674" priority="470" stopIfTrue="1">
      <formula>OR($R28="NI",$R28="Red",$R28="Low")</formula>
    </cfRule>
    <cfRule type="cellIs" dxfId="7673" priority="471" stopIfTrue="1" operator="equal">
      <formula>"PI"</formula>
    </cfRule>
    <cfRule type="expression" dxfId="7672" priority="472" stopIfTrue="1">
      <formula>OR($R28="LI",$R28="Yellow",$R28="Medium")</formula>
    </cfRule>
    <cfRule type="expression" dxfId="7671" priority="473" stopIfTrue="1">
      <formula>OR($R28="NY",$R28="Not Yet")</formula>
    </cfRule>
    <cfRule type="cellIs" dxfId="7670" priority="474" stopIfTrue="1" operator="equal">
      <formula>"Out of Scope"</formula>
    </cfRule>
  </conditionalFormatting>
  <conditionalFormatting sqref="J28">
    <cfRule type="expression" dxfId="7669" priority="463" stopIfTrue="1">
      <formula>OR($R28="FI",$R28="Green",$R28="High")</formula>
    </cfRule>
    <cfRule type="expression" dxfId="7668" priority="464" stopIfTrue="1">
      <formula>OR($R28="NI",$R28="Red",$R28="Low")</formula>
    </cfRule>
    <cfRule type="cellIs" dxfId="7667" priority="465" stopIfTrue="1" operator="equal">
      <formula>"PI"</formula>
    </cfRule>
    <cfRule type="expression" dxfId="7666" priority="466" stopIfTrue="1">
      <formula>OR($R28="LI",$R28="Yellow",$R28="Medium")</formula>
    </cfRule>
    <cfRule type="expression" dxfId="7665" priority="467" stopIfTrue="1">
      <formula>OR($R28="NY",$R28="Not Yet")</formula>
    </cfRule>
    <cfRule type="cellIs" dxfId="7664" priority="468" stopIfTrue="1" operator="equal">
      <formula>"Out of Scope"</formula>
    </cfRule>
  </conditionalFormatting>
  <conditionalFormatting sqref="K28">
    <cfRule type="expression" dxfId="7663" priority="457" stopIfTrue="1">
      <formula>OR($R28="FI",$R28="Green",$R28="High")</formula>
    </cfRule>
    <cfRule type="expression" dxfId="7662" priority="458" stopIfTrue="1">
      <formula>OR($R28="NI",$R28="Red",$R28="Low")</formula>
    </cfRule>
    <cfRule type="cellIs" dxfId="7661" priority="459" stopIfTrue="1" operator="equal">
      <formula>"PI"</formula>
    </cfRule>
    <cfRule type="expression" dxfId="7660" priority="460" stopIfTrue="1">
      <formula>OR($R28="LI",$R28="Yellow",$R28="Medium")</formula>
    </cfRule>
    <cfRule type="expression" dxfId="7659" priority="461" stopIfTrue="1">
      <formula>OR($R28="NY",$R28="Not Yet")</formula>
    </cfRule>
    <cfRule type="cellIs" dxfId="7658" priority="462" stopIfTrue="1" operator="equal">
      <formula>"Out of Scope"</formula>
    </cfRule>
  </conditionalFormatting>
  <conditionalFormatting sqref="L28">
    <cfRule type="expression" dxfId="7657" priority="451" stopIfTrue="1">
      <formula>OR($R28="FI",$R28="Green",$R28="High")</formula>
    </cfRule>
    <cfRule type="expression" dxfId="7656" priority="452" stopIfTrue="1">
      <formula>OR($R28="NI",$R28="Red",$R28="Low")</formula>
    </cfRule>
    <cfRule type="cellIs" dxfId="7655" priority="453" stopIfTrue="1" operator="equal">
      <formula>"PI"</formula>
    </cfRule>
    <cfRule type="expression" dxfId="7654" priority="454" stopIfTrue="1">
      <formula>OR($R28="LI",$R28="Yellow",$R28="Medium")</formula>
    </cfRule>
    <cfRule type="expression" dxfId="7653" priority="455" stopIfTrue="1">
      <formula>OR($R28="NY",$R28="Not Yet")</formula>
    </cfRule>
    <cfRule type="cellIs" dxfId="7652" priority="456" stopIfTrue="1" operator="equal">
      <formula>"Out of Scope"</formula>
    </cfRule>
  </conditionalFormatting>
  <conditionalFormatting sqref="H40:L40">
    <cfRule type="expression" dxfId="7651" priority="445" stopIfTrue="1">
      <formula>OR(H40="FI",H40="Green",H40="High")</formula>
    </cfRule>
    <cfRule type="expression" dxfId="7650" priority="446" stopIfTrue="1">
      <formula>OR(H40="NI",H40="Red",H40="Low")</formula>
    </cfRule>
    <cfRule type="cellIs" dxfId="7649" priority="447" stopIfTrue="1" operator="equal">
      <formula>"PI"</formula>
    </cfRule>
    <cfRule type="expression" dxfId="7648" priority="448" stopIfTrue="1">
      <formula>OR(H40="LI",H40="Yellow",H40="Medium")</formula>
    </cfRule>
    <cfRule type="expression" dxfId="7647" priority="449" stopIfTrue="1">
      <formula>OR(H40="NY",H40="Not Yet")</formula>
    </cfRule>
    <cfRule type="cellIs" dxfId="7646" priority="450" stopIfTrue="1" operator="equal">
      <formula>"Out of Scope"</formula>
    </cfRule>
  </conditionalFormatting>
  <conditionalFormatting sqref="I40">
    <cfRule type="expression" dxfId="7645" priority="439" stopIfTrue="1">
      <formula>OR($R40="FI",$R40="Green",$R40="High")</formula>
    </cfRule>
    <cfRule type="expression" dxfId="7644" priority="440" stopIfTrue="1">
      <formula>OR($R40="NI",$R40="Red",$R40="Low")</formula>
    </cfRule>
    <cfRule type="cellIs" dxfId="7643" priority="441" stopIfTrue="1" operator="equal">
      <formula>"PI"</formula>
    </cfRule>
    <cfRule type="expression" dxfId="7642" priority="442" stopIfTrue="1">
      <formula>OR($R40="LI",$R40="Yellow",$R40="Medium")</formula>
    </cfRule>
    <cfRule type="expression" dxfId="7641" priority="443" stopIfTrue="1">
      <formula>OR($R40="NY",$R40="Not Yet")</formula>
    </cfRule>
    <cfRule type="cellIs" dxfId="7640" priority="444" stopIfTrue="1" operator="equal">
      <formula>"Out of Scope"</formula>
    </cfRule>
  </conditionalFormatting>
  <conditionalFormatting sqref="J40">
    <cfRule type="expression" dxfId="7639" priority="433" stopIfTrue="1">
      <formula>OR($R40="FI",$R40="Green",$R40="High")</formula>
    </cfRule>
    <cfRule type="expression" dxfId="7638" priority="434" stopIfTrue="1">
      <formula>OR($R40="NI",$R40="Red",$R40="Low")</formula>
    </cfRule>
    <cfRule type="cellIs" dxfId="7637" priority="435" stopIfTrue="1" operator="equal">
      <formula>"PI"</formula>
    </cfRule>
    <cfRule type="expression" dxfId="7636" priority="436" stopIfTrue="1">
      <formula>OR($R40="LI",$R40="Yellow",$R40="Medium")</formula>
    </cfRule>
    <cfRule type="expression" dxfId="7635" priority="437" stopIfTrue="1">
      <formula>OR($R40="NY",$R40="Not Yet")</formula>
    </cfRule>
    <cfRule type="cellIs" dxfId="7634" priority="438" stopIfTrue="1" operator="equal">
      <formula>"Out of Scope"</formula>
    </cfRule>
  </conditionalFormatting>
  <conditionalFormatting sqref="K40">
    <cfRule type="expression" dxfId="7633" priority="427" stopIfTrue="1">
      <formula>OR($R40="FI",$R40="Green",$R40="High")</formula>
    </cfRule>
    <cfRule type="expression" dxfId="7632" priority="428" stopIfTrue="1">
      <formula>OR($R40="NI",$R40="Red",$R40="Low")</formula>
    </cfRule>
    <cfRule type="cellIs" dxfId="7631" priority="429" stopIfTrue="1" operator="equal">
      <formula>"PI"</formula>
    </cfRule>
    <cfRule type="expression" dxfId="7630" priority="430" stopIfTrue="1">
      <formula>OR($R40="LI",$R40="Yellow",$R40="Medium")</formula>
    </cfRule>
    <cfRule type="expression" dxfId="7629" priority="431" stopIfTrue="1">
      <formula>OR($R40="NY",$R40="Not Yet")</formula>
    </cfRule>
    <cfRule type="cellIs" dxfId="7628" priority="432" stopIfTrue="1" operator="equal">
      <formula>"Out of Scope"</formula>
    </cfRule>
  </conditionalFormatting>
  <conditionalFormatting sqref="L40">
    <cfRule type="expression" dxfId="7627" priority="421" stopIfTrue="1">
      <formula>OR($R40="FI",$R40="Green",$R40="High")</formula>
    </cfRule>
    <cfRule type="expression" dxfId="7626" priority="422" stopIfTrue="1">
      <formula>OR($R40="NI",$R40="Red",$R40="Low")</formula>
    </cfRule>
    <cfRule type="cellIs" dxfId="7625" priority="423" stopIfTrue="1" operator="equal">
      <formula>"PI"</formula>
    </cfRule>
    <cfRule type="expression" dxfId="7624" priority="424" stopIfTrue="1">
      <formula>OR($R40="LI",$R40="Yellow",$R40="Medium")</formula>
    </cfRule>
    <cfRule type="expression" dxfId="7623" priority="425" stopIfTrue="1">
      <formula>OR($R40="NY",$R40="Not Yet")</formula>
    </cfRule>
    <cfRule type="cellIs" dxfId="7622" priority="426" stopIfTrue="1" operator="equal">
      <formula>"Out of Scope"</formula>
    </cfRule>
  </conditionalFormatting>
  <conditionalFormatting sqref="H52:L52">
    <cfRule type="expression" dxfId="7621" priority="415" stopIfTrue="1">
      <formula>OR(H52="FI",H52="Green",H52="High")</formula>
    </cfRule>
    <cfRule type="expression" dxfId="7620" priority="416" stopIfTrue="1">
      <formula>OR(H52="NI",H52="Red",H52="Low")</formula>
    </cfRule>
    <cfRule type="cellIs" dxfId="7619" priority="417" stopIfTrue="1" operator="equal">
      <formula>"PI"</formula>
    </cfRule>
    <cfRule type="expression" dxfId="7618" priority="418" stopIfTrue="1">
      <formula>OR(H52="LI",H52="Yellow",H52="Medium")</formula>
    </cfRule>
    <cfRule type="expression" dxfId="7617" priority="419" stopIfTrue="1">
      <formula>OR(H52="NY",H52="Not Yet")</formula>
    </cfRule>
    <cfRule type="cellIs" dxfId="7616" priority="420" stopIfTrue="1" operator="equal">
      <formula>"Out of Scope"</formula>
    </cfRule>
  </conditionalFormatting>
  <conditionalFormatting sqref="I52">
    <cfRule type="expression" dxfId="7615" priority="409" stopIfTrue="1">
      <formula>OR($R52="FI",$R52="Green",$R52="High")</formula>
    </cfRule>
    <cfRule type="expression" dxfId="7614" priority="410" stopIfTrue="1">
      <formula>OR($R52="NI",$R52="Red",$R52="Low")</formula>
    </cfRule>
    <cfRule type="cellIs" dxfId="7613" priority="411" stopIfTrue="1" operator="equal">
      <formula>"PI"</formula>
    </cfRule>
    <cfRule type="expression" dxfId="7612" priority="412" stopIfTrue="1">
      <formula>OR($R52="LI",$R52="Yellow",$R52="Medium")</formula>
    </cfRule>
    <cfRule type="expression" dxfId="7611" priority="413" stopIfTrue="1">
      <formula>OR($R52="NY",$R52="Not Yet")</formula>
    </cfRule>
    <cfRule type="cellIs" dxfId="7610" priority="414" stopIfTrue="1" operator="equal">
      <formula>"Out of Scope"</formula>
    </cfRule>
  </conditionalFormatting>
  <conditionalFormatting sqref="J52">
    <cfRule type="expression" dxfId="7609" priority="403" stopIfTrue="1">
      <formula>OR($R52="FI",$R52="Green",$R52="High")</formula>
    </cfRule>
    <cfRule type="expression" dxfId="7608" priority="404" stopIfTrue="1">
      <formula>OR($R52="NI",$R52="Red",$R52="Low")</formula>
    </cfRule>
    <cfRule type="cellIs" dxfId="7607" priority="405" stopIfTrue="1" operator="equal">
      <formula>"PI"</formula>
    </cfRule>
    <cfRule type="expression" dxfId="7606" priority="406" stopIfTrue="1">
      <formula>OR($R52="LI",$R52="Yellow",$R52="Medium")</formula>
    </cfRule>
    <cfRule type="expression" dxfId="7605" priority="407" stopIfTrue="1">
      <formula>OR($R52="NY",$R52="Not Yet")</formula>
    </cfRule>
    <cfRule type="cellIs" dxfId="7604" priority="408" stopIfTrue="1" operator="equal">
      <formula>"Out of Scope"</formula>
    </cfRule>
  </conditionalFormatting>
  <conditionalFormatting sqref="K52">
    <cfRule type="expression" dxfId="7603" priority="397" stopIfTrue="1">
      <formula>OR($R52="FI",$R52="Green",$R52="High")</formula>
    </cfRule>
    <cfRule type="expression" dxfId="7602" priority="398" stopIfTrue="1">
      <formula>OR($R52="NI",$R52="Red",$R52="Low")</formula>
    </cfRule>
    <cfRule type="cellIs" dxfId="7601" priority="399" stopIfTrue="1" operator="equal">
      <formula>"PI"</formula>
    </cfRule>
    <cfRule type="expression" dxfId="7600" priority="400" stopIfTrue="1">
      <formula>OR($R52="LI",$R52="Yellow",$R52="Medium")</formula>
    </cfRule>
    <cfRule type="expression" dxfId="7599" priority="401" stopIfTrue="1">
      <formula>OR($R52="NY",$R52="Not Yet")</formula>
    </cfRule>
    <cfRule type="cellIs" dxfId="7598" priority="402" stopIfTrue="1" operator="equal">
      <formula>"Out of Scope"</formula>
    </cfRule>
  </conditionalFormatting>
  <conditionalFormatting sqref="L52">
    <cfRule type="expression" dxfId="7597" priority="391" stopIfTrue="1">
      <formula>OR($R52="FI",$R52="Green",$R52="High")</formula>
    </cfRule>
    <cfRule type="expression" dxfId="7596" priority="392" stopIfTrue="1">
      <formula>OR($R52="NI",$R52="Red",$R52="Low")</formula>
    </cfRule>
    <cfRule type="cellIs" dxfId="7595" priority="393" stopIfTrue="1" operator="equal">
      <formula>"PI"</formula>
    </cfRule>
    <cfRule type="expression" dxfId="7594" priority="394" stopIfTrue="1">
      <formula>OR($R52="LI",$R52="Yellow",$R52="Medium")</formula>
    </cfRule>
    <cfRule type="expression" dxfId="7593" priority="395" stopIfTrue="1">
      <formula>OR($R52="NY",$R52="Not Yet")</formula>
    </cfRule>
    <cfRule type="cellIs" dxfId="7592" priority="396" stopIfTrue="1" operator="equal">
      <formula>"Out of Scope"</formula>
    </cfRule>
  </conditionalFormatting>
  <conditionalFormatting sqref="H64:L64">
    <cfRule type="expression" dxfId="7591" priority="385" stopIfTrue="1">
      <formula>OR(H64="FI",H64="Green",H64="High")</formula>
    </cfRule>
    <cfRule type="expression" dxfId="7590" priority="386" stopIfTrue="1">
      <formula>OR(H64="NI",H64="Red",H64="Low")</formula>
    </cfRule>
    <cfRule type="cellIs" dxfId="7589" priority="387" stopIfTrue="1" operator="equal">
      <formula>"PI"</formula>
    </cfRule>
    <cfRule type="expression" dxfId="7588" priority="388" stopIfTrue="1">
      <formula>OR(H64="LI",H64="Yellow",H64="Medium")</formula>
    </cfRule>
    <cfRule type="expression" dxfId="7587" priority="389" stopIfTrue="1">
      <formula>OR(H64="NY",H64="Not Yet")</formula>
    </cfRule>
    <cfRule type="cellIs" dxfId="7586" priority="390" stopIfTrue="1" operator="equal">
      <formula>"Out of Scope"</formula>
    </cfRule>
  </conditionalFormatting>
  <conditionalFormatting sqref="I64">
    <cfRule type="expression" dxfId="7585" priority="379" stopIfTrue="1">
      <formula>OR($R64="FI",$R64="Green",$R64="High")</formula>
    </cfRule>
    <cfRule type="expression" dxfId="7584" priority="380" stopIfTrue="1">
      <formula>OR($R64="NI",$R64="Red",$R64="Low")</formula>
    </cfRule>
    <cfRule type="cellIs" dxfId="7583" priority="381" stopIfTrue="1" operator="equal">
      <formula>"PI"</formula>
    </cfRule>
    <cfRule type="expression" dxfId="7582" priority="382" stopIfTrue="1">
      <formula>OR($R64="LI",$R64="Yellow",$R64="Medium")</formula>
    </cfRule>
    <cfRule type="expression" dxfId="7581" priority="383" stopIfTrue="1">
      <formula>OR($R64="NY",$R64="Not Yet")</formula>
    </cfRule>
    <cfRule type="cellIs" dxfId="7580" priority="384" stopIfTrue="1" operator="equal">
      <formula>"Out of Scope"</formula>
    </cfRule>
  </conditionalFormatting>
  <conditionalFormatting sqref="J64">
    <cfRule type="expression" dxfId="7579" priority="373" stopIfTrue="1">
      <formula>OR($R64="FI",$R64="Green",$R64="High")</formula>
    </cfRule>
    <cfRule type="expression" dxfId="7578" priority="374" stopIfTrue="1">
      <formula>OR($R64="NI",$R64="Red",$R64="Low")</formula>
    </cfRule>
    <cfRule type="cellIs" dxfId="7577" priority="375" stopIfTrue="1" operator="equal">
      <formula>"PI"</formula>
    </cfRule>
    <cfRule type="expression" dxfId="7576" priority="376" stopIfTrue="1">
      <formula>OR($R64="LI",$R64="Yellow",$R64="Medium")</formula>
    </cfRule>
    <cfRule type="expression" dxfId="7575" priority="377" stopIfTrue="1">
      <formula>OR($R64="NY",$R64="Not Yet")</formula>
    </cfRule>
    <cfRule type="cellIs" dxfId="7574" priority="378" stopIfTrue="1" operator="equal">
      <formula>"Out of Scope"</formula>
    </cfRule>
  </conditionalFormatting>
  <conditionalFormatting sqref="K64">
    <cfRule type="expression" dxfId="7573" priority="367" stopIfTrue="1">
      <formula>OR($R64="FI",$R64="Green",$R64="High")</formula>
    </cfRule>
    <cfRule type="expression" dxfId="7572" priority="368" stopIfTrue="1">
      <formula>OR($R64="NI",$R64="Red",$R64="Low")</formula>
    </cfRule>
    <cfRule type="cellIs" dxfId="7571" priority="369" stopIfTrue="1" operator="equal">
      <formula>"PI"</formula>
    </cfRule>
    <cfRule type="expression" dxfId="7570" priority="370" stopIfTrue="1">
      <formula>OR($R64="LI",$R64="Yellow",$R64="Medium")</formula>
    </cfRule>
    <cfRule type="expression" dxfId="7569" priority="371" stopIfTrue="1">
      <formula>OR($R64="NY",$R64="Not Yet")</formula>
    </cfRule>
    <cfRule type="cellIs" dxfId="7568" priority="372" stopIfTrue="1" operator="equal">
      <formula>"Out of Scope"</formula>
    </cfRule>
  </conditionalFormatting>
  <conditionalFormatting sqref="L64">
    <cfRule type="expression" dxfId="7567" priority="361" stopIfTrue="1">
      <formula>OR($R64="FI",$R64="Green",$R64="High")</formula>
    </cfRule>
    <cfRule type="expression" dxfId="7566" priority="362" stopIfTrue="1">
      <formula>OR($R64="NI",$R64="Red",$R64="Low")</formula>
    </cfRule>
    <cfRule type="cellIs" dxfId="7565" priority="363" stopIfTrue="1" operator="equal">
      <formula>"PI"</formula>
    </cfRule>
    <cfRule type="expression" dxfId="7564" priority="364" stopIfTrue="1">
      <formula>OR($R64="LI",$R64="Yellow",$R64="Medium")</formula>
    </cfRule>
    <cfRule type="expression" dxfId="7563" priority="365" stopIfTrue="1">
      <formula>OR($R64="NY",$R64="Not Yet")</formula>
    </cfRule>
    <cfRule type="cellIs" dxfId="7562" priority="366" stopIfTrue="1" operator="equal">
      <formula>"Out of Scope"</formula>
    </cfRule>
  </conditionalFormatting>
  <conditionalFormatting sqref="H76:L76">
    <cfRule type="expression" dxfId="7561" priority="355" stopIfTrue="1">
      <formula>OR(H76="FI",H76="Green",H76="High")</formula>
    </cfRule>
    <cfRule type="expression" dxfId="7560" priority="356" stopIfTrue="1">
      <formula>OR(H76="NI",H76="Red",H76="Low")</formula>
    </cfRule>
    <cfRule type="cellIs" dxfId="7559" priority="357" stopIfTrue="1" operator="equal">
      <formula>"PI"</formula>
    </cfRule>
    <cfRule type="expression" dxfId="7558" priority="358" stopIfTrue="1">
      <formula>OR(H76="LI",H76="Yellow",H76="Medium")</formula>
    </cfRule>
    <cfRule type="expression" dxfId="7557" priority="359" stopIfTrue="1">
      <formula>OR(H76="NY",H76="Not Yet")</formula>
    </cfRule>
    <cfRule type="cellIs" dxfId="7556" priority="360" stopIfTrue="1" operator="equal">
      <formula>"Out of Scope"</formula>
    </cfRule>
  </conditionalFormatting>
  <conditionalFormatting sqref="I76">
    <cfRule type="expression" dxfId="7555" priority="349" stopIfTrue="1">
      <formula>OR($R76="FI",$R76="Green",$R76="High")</formula>
    </cfRule>
    <cfRule type="expression" dxfId="7554" priority="350" stopIfTrue="1">
      <formula>OR($R76="NI",$R76="Red",$R76="Low")</formula>
    </cfRule>
    <cfRule type="cellIs" dxfId="7553" priority="351" stopIfTrue="1" operator="equal">
      <formula>"PI"</formula>
    </cfRule>
    <cfRule type="expression" dxfId="7552" priority="352" stopIfTrue="1">
      <formula>OR($R76="LI",$R76="Yellow",$R76="Medium")</formula>
    </cfRule>
    <cfRule type="expression" dxfId="7551" priority="353" stopIfTrue="1">
      <formula>OR($R76="NY",$R76="Not Yet")</formula>
    </cfRule>
    <cfRule type="cellIs" dxfId="7550" priority="354" stopIfTrue="1" operator="equal">
      <formula>"Out of Scope"</formula>
    </cfRule>
  </conditionalFormatting>
  <conditionalFormatting sqref="J76">
    <cfRule type="expression" dxfId="7549" priority="343" stopIfTrue="1">
      <formula>OR($R76="FI",$R76="Green",$R76="High")</formula>
    </cfRule>
    <cfRule type="expression" dxfId="7548" priority="344" stopIfTrue="1">
      <formula>OR($R76="NI",$R76="Red",$R76="Low")</formula>
    </cfRule>
    <cfRule type="cellIs" dxfId="7547" priority="345" stopIfTrue="1" operator="equal">
      <formula>"PI"</formula>
    </cfRule>
    <cfRule type="expression" dxfId="7546" priority="346" stopIfTrue="1">
      <formula>OR($R76="LI",$R76="Yellow",$R76="Medium")</formula>
    </cfRule>
    <cfRule type="expression" dxfId="7545" priority="347" stopIfTrue="1">
      <formula>OR($R76="NY",$R76="Not Yet")</formula>
    </cfRule>
    <cfRule type="cellIs" dxfId="7544" priority="348" stopIfTrue="1" operator="equal">
      <formula>"Out of Scope"</formula>
    </cfRule>
  </conditionalFormatting>
  <conditionalFormatting sqref="K76">
    <cfRule type="expression" dxfId="7543" priority="337" stopIfTrue="1">
      <formula>OR($R76="FI",$R76="Green",$R76="High")</formula>
    </cfRule>
    <cfRule type="expression" dxfId="7542" priority="338" stopIfTrue="1">
      <formula>OR($R76="NI",$R76="Red",$R76="Low")</formula>
    </cfRule>
    <cfRule type="cellIs" dxfId="7541" priority="339" stopIfTrue="1" operator="equal">
      <formula>"PI"</formula>
    </cfRule>
    <cfRule type="expression" dxfId="7540" priority="340" stopIfTrue="1">
      <formula>OR($R76="LI",$R76="Yellow",$R76="Medium")</formula>
    </cfRule>
    <cfRule type="expression" dxfId="7539" priority="341" stopIfTrue="1">
      <formula>OR($R76="NY",$R76="Not Yet")</formula>
    </cfRule>
    <cfRule type="cellIs" dxfId="7538" priority="342" stopIfTrue="1" operator="equal">
      <formula>"Out of Scope"</formula>
    </cfRule>
  </conditionalFormatting>
  <conditionalFormatting sqref="L76">
    <cfRule type="expression" dxfId="7537" priority="331" stopIfTrue="1">
      <formula>OR($R76="FI",$R76="Green",$R76="High")</formula>
    </cfRule>
    <cfRule type="expression" dxfId="7536" priority="332" stopIfTrue="1">
      <formula>OR($R76="NI",$R76="Red",$R76="Low")</formula>
    </cfRule>
    <cfRule type="cellIs" dxfId="7535" priority="333" stopIfTrue="1" operator="equal">
      <formula>"PI"</formula>
    </cfRule>
    <cfRule type="expression" dxfId="7534" priority="334" stopIfTrue="1">
      <formula>OR($R76="LI",$R76="Yellow",$R76="Medium")</formula>
    </cfRule>
    <cfRule type="expression" dxfId="7533" priority="335" stopIfTrue="1">
      <formula>OR($R76="NY",$R76="Not Yet")</formula>
    </cfRule>
    <cfRule type="cellIs" dxfId="7532" priority="336" stopIfTrue="1" operator="equal">
      <formula>"Out of Scope"</formula>
    </cfRule>
  </conditionalFormatting>
  <conditionalFormatting sqref="H87:L87">
    <cfRule type="expression" dxfId="7531" priority="325" stopIfTrue="1">
      <formula>OR(H87="FI",H87="Green",H87="High")</formula>
    </cfRule>
    <cfRule type="expression" dxfId="7530" priority="326" stopIfTrue="1">
      <formula>OR(H87="NI",H87="Red",H87="Low")</formula>
    </cfRule>
    <cfRule type="cellIs" dxfId="7529" priority="327" stopIfTrue="1" operator="equal">
      <formula>"PI"</formula>
    </cfRule>
    <cfRule type="expression" dxfId="7528" priority="328" stopIfTrue="1">
      <formula>OR(H87="LI",H87="Yellow",H87="Medium")</formula>
    </cfRule>
    <cfRule type="expression" dxfId="7527" priority="329" stopIfTrue="1">
      <formula>OR(H87="NY",H87="Not Yet")</formula>
    </cfRule>
    <cfRule type="cellIs" dxfId="7526" priority="330" stopIfTrue="1" operator="equal">
      <formula>"Out of Scope"</formula>
    </cfRule>
  </conditionalFormatting>
  <conditionalFormatting sqref="I87">
    <cfRule type="expression" dxfId="7525" priority="319" stopIfTrue="1">
      <formula>OR($R87="FI",$R87="Green",$R87="High")</formula>
    </cfRule>
    <cfRule type="expression" dxfId="7524" priority="320" stopIfTrue="1">
      <formula>OR($R87="NI",$R87="Red",$R87="Low")</formula>
    </cfRule>
    <cfRule type="cellIs" dxfId="7523" priority="321" stopIfTrue="1" operator="equal">
      <formula>"PI"</formula>
    </cfRule>
    <cfRule type="expression" dxfId="7522" priority="322" stopIfTrue="1">
      <formula>OR($R87="LI",$R87="Yellow",$R87="Medium")</formula>
    </cfRule>
    <cfRule type="expression" dxfId="7521" priority="323" stopIfTrue="1">
      <formula>OR($R87="NY",$R87="Not Yet")</formula>
    </cfRule>
    <cfRule type="cellIs" dxfId="7520" priority="324" stopIfTrue="1" operator="equal">
      <formula>"Out of Scope"</formula>
    </cfRule>
  </conditionalFormatting>
  <conditionalFormatting sqref="J87">
    <cfRule type="expression" dxfId="7519" priority="313" stopIfTrue="1">
      <formula>OR($R87="FI",$R87="Green",$R87="High")</formula>
    </cfRule>
    <cfRule type="expression" dxfId="7518" priority="314" stopIfTrue="1">
      <formula>OR($R87="NI",$R87="Red",$R87="Low")</formula>
    </cfRule>
    <cfRule type="cellIs" dxfId="7517" priority="315" stopIfTrue="1" operator="equal">
      <formula>"PI"</formula>
    </cfRule>
    <cfRule type="expression" dxfId="7516" priority="316" stopIfTrue="1">
      <formula>OR($R87="LI",$R87="Yellow",$R87="Medium")</formula>
    </cfRule>
    <cfRule type="expression" dxfId="7515" priority="317" stopIfTrue="1">
      <formula>OR($R87="NY",$R87="Not Yet")</formula>
    </cfRule>
    <cfRule type="cellIs" dxfId="7514" priority="318" stopIfTrue="1" operator="equal">
      <formula>"Out of Scope"</formula>
    </cfRule>
  </conditionalFormatting>
  <conditionalFormatting sqref="K87">
    <cfRule type="expression" dxfId="7513" priority="307" stopIfTrue="1">
      <formula>OR($R87="FI",$R87="Green",$R87="High")</formula>
    </cfRule>
    <cfRule type="expression" dxfId="7512" priority="308" stopIfTrue="1">
      <formula>OR($R87="NI",$R87="Red",$R87="Low")</formula>
    </cfRule>
    <cfRule type="cellIs" dxfId="7511" priority="309" stopIfTrue="1" operator="equal">
      <formula>"PI"</formula>
    </cfRule>
    <cfRule type="expression" dxfId="7510" priority="310" stopIfTrue="1">
      <formula>OR($R87="LI",$R87="Yellow",$R87="Medium")</formula>
    </cfRule>
    <cfRule type="expression" dxfId="7509" priority="311" stopIfTrue="1">
      <formula>OR($R87="NY",$R87="Not Yet")</formula>
    </cfRule>
    <cfRule type="cellIs" dxfId="7508" priority="312" stopIfTrue="1" operator="equal">
      <formula>"Out of Scope"</formula>
    </cfRule>
  </conditionalFormatting>
  <conditionalFormatting sqref="L87">
    <cfRule type="expression" dxfId="7507" priority="301" stopIfTrue="1">
      <formula>OR($R87="FI",$R87="Green",$R87="High")</formula>
    </cfRule>
    <cfRule type="expression" dxfId="7506" priority="302" stopIfTrue="1">
      <formula>OR($R87="NI",$R87="Red",$R87="Low")</formula>
    </cfRule>
    <cfRule type="cellIs" dxfId="7505" priority="303" stopIfTrue="1" operator="equal">
      <formula>"PI"</formula>
    </cfRule>
    <cfRule type="expression" dxfId="7504" priority="304" stopIfTrue="1">
      <formula>OR($R87="LI",$R87="Yellow",$R87="Medium")</formula>
    </cfRule>
    <cfRule type="expression" dxfId="7503" priority="305" stopIfTrue="1">
      <formula>OR($R87="NY",$R87="Not Yet")</formula>
    </cfRule>
    <cfRule type="cellIs" dxfId="7502" priority="306" stopIfTrue="1" operator="equal">
      <formula>"Out of Scope"</formula>
    </cfRule>
  </conditionalFormatting>
  <conditionalFormatting sqref="H98:L98">
    <cfRule type="expression" dxfId="7501" priority="295" stopIfTrue="1">
      <formula>OR(H98="FI",H98="Green",H98="High")</formula>
    </cfRule>
    <cfRule type="expression" dxfId="7500" priority="296" stopIfTrue="1">
      <formula>OR(H98="NI",H98="Red",H98="Low")</formula>
    </cfRule>
    <cfRule type="cellIs" dxfId="7499" priority="297" stopIfTrue="1" operator="equal">
      <formula>"PI"</formula>
    </cfRule>
    <cfRule type="expression" dxfId="7498" priority="298" stopIfTrue="1">
      <formula>OR(H98="LI",H98="Yellow",H98="Medium")</formula>
    </cfRule>
    <cfRule type="expression" dxfId="7497" priority="299" stopIfTrue="1">
      <formula>OR(H98="NY",H98="Not Yet")</formula>
    </cfRule>
    <cfRule type="cellIs" dxfId="7496" priority="300" stopIfTrue="1" operator="equal">
      <formula>"Out of Scope"</formula>
    </cfRule>
  </conditionalFormatting>
  <conditionalFormatting sqref="I98">
    <cfRule type="expression" dxfId="7495" priority="289" stopIfTrue="1">
      <formula>OR($R98="FI",$R98="Green",$R98="High")</formula>
    </cfRule>
    <cfRule type="expression" dxfId="7494" priority="290" stopIfTrue="1">
      <formula>OR($R98="NI",$R98="Red",$R98="Low")</formula>
    </cfRule>
    <cfRule type="cellIs" dxfId="7493" priority="291" stopIfTrue="1" operator="equal">
      <formula>"PI"</formula>
    </cfRule>
    <cfRule type="expression" dxfId="7492" priority="292" stopIfTrue="1">
      <formula>OR($R98="LI",$R98="Yellow",$R98="Medium")</formula>
    </cfRule>
    <cfRule type="expression" dxfId="7491" priority="293" stopIfTrue="1">
      <formula>OR($R98="NY",$R98="Not Yet")</formula>
    </cfRule>
    <cfRule type="cellIs" dxfId="7490" priority="294" stopIfTrue="1" operator="equal">
      <formula>"Out of Scope"</formula>
    </cfRule>
  </conditionalFormatting>
  <conditionalFormatting sqref="J98">
    <cfRule type="expression" dxfId="7489" priority="283" stopIfTrue="1">
      <formula>OR($R98="FI",$R98="Green",$R98="High")</formula>
    </cfRule>
    <cfRule type="expression" dxfId="7488" priority="284" stopIfTrue="1">
      <formula>OR($R98="NI",$R98="Red",$R98="Low")</formula>
    </cfRule>
    <cfRule type="cellIs" dxfId="7487" priority="285" stopIfTrue="1" operator="equal">
      <formula>"PI"</formula>
    </cfRule>
    <cfRule type="expression" dxfId="7486" priority="286" stopIfTrue="1">
      <formula>OR($R98="LI",$R98="Yellow",$R98="Medium")</formula>
    </cfRule>
    <cfRule type="expression" dxfId="7485" priority="287" stopIfTrue="1">
      <formula>OR($R98="NY",$R98="Not Yet")</formula>
    </cfRule>
    <cfRule type="cellIs" dxfId="7484" priority="288" stopIfTrue="1" operator="equal">
      <formula>"Out of Scope"</formula>
    </cfRule>
  </conditionalFormatting>
  <conditionalFormatting sqref="K98">
    <cfRule type="expression" dxfId="7483" priority="277" stopIfTrue="1">
      <formula>OR($R98="FI",$R98="Green",$R98="High")</formula>
    </cfRule>
    <cfRule type="expression" dxfId="7482" priority="278" stopIfTrue="1">
      <formula>OR($R98="NI",$R98="Red",$R98="Low")</formula>
    </cfRule>
    <cfRule type="cellIs" dxfId="7481" priority="279" stopIfTrue="1" operator="equal">
      <formula>"PI"</formula>
    </cfRule>
    <cfRule type="expression" dxfId="7480" priority="280" stopIfTrue="1">
      <formula>OR($R98="LI",$R98="Yellow",$R98="Medium")</formula>
    </cfRule>
    <cfRule type="expression" dxfId="7479" priority="281" stopIfTrue="1">
      <formula>OR($R98="NY",$R98="Not Yet")</formula>
    </cfRule>
    <cfRule type="cellIs" dxfId="7478" priority="282" stopIfTrue="1" operator="equal">
      <formula>"Out of Scope"</formula>
    </cfRule>
  </conditionalFormatting>
  <conditionalFormatting sqref="L98">
    <cfRule type="expression" dxfId="7477" priority="271" stopIfTrue="1">
      <formula>OR($R98="FI",$R98="Green",$R98="High")</formula>
    </cfRule>
    <cfRule type="expression" dxfId="7476" priority="272" stopIfTrue="1">
      <formula>OR($R98="NI",$R98="Red",$R98="Low")</formula>
    </cfRule>
    <cfRule type="cellIs" dxfId="7475" priority="273" stopIfTrue="1" operator="equal">
      <formula>"PI"</formula>
    </cfRule>
    <cfRule type="expression" dxfId="7474" priority="274" stopIfTrue="1">
      <formula>OR($R98="LI",$R98="Yellow",$R98="Medium")</formula>
    </cfRule>
    <cfRule type="expression" dxfId="7473" priority="275" stopIfTrue="1">
      <formula>OR($R98="NY",$R98="Not Yet")</formula>
    </cfRule>
    <cfRule type="cellIs" dxfId="7472" priority="276" stopIfTrue="1" operator="equal">
      <formula>"Out of Scope"</formula>
    </cfRule>
  </conditionalFormatting>
  <conditionalFormatting sqref="H109:L109">
    <cfRule type="expression" dxfId="7471" priority="265" stopIfTrue="1">
      <formula>OR(H109="FI",H109="Green",H109="High")</formula>
    </cfRule>
    <cfRule type="expression" dxfId="7470" priority="266" stopIfTrue="1">
      <formula>OR(H109="NI",H109="Red",H109="Low")</formula>
    </cfRule>
    <cfRule type="cellIs" dxfId="7469" priority="267" stopIfTrue="1" operator="equal">
      <formula>"PI"</formula>
    </cfRule>
    <cfRule type="expression" dxfId="7468" priority="268" stopIfTrue="1">
      <formula>OR(H109="LI",H109="Yellow",H109="Medium")</formula>
    </cfRule>
    <cfRule type="expression" dxfId="7467" priority="269" stopIfTrue="1">
      <formula>OR(H109="NY",H109="Not Yet")</formula>
    </cfRule>
    <cfRule type="cellIs" dxfId="7466" priority="270" stopIfTrue="1" operator="equal">
      <formula>"Out of Scope"</formula>
    </cfRule>
  </conditionalFormatting>
  <conditionalFormatting sqref="I109">
    <cfRule type="expression" dxfId="7465" priority="259" stopIfTrue="1">
      <formula>OR($R109="FI",$R109="Green",$R109="High")</formula>
    </cfRule>
    <cfRule type="expression" dxfId="7464" priority="260" stopIfTrue="1">
      <formula>OR($R109="NI",$R109="Red",$R109="Low")</formula>
    </cfRule>
    <cfRule type="cellIs" dxfId="7463" priority="261" stopIfTrue="1" operator="equal">
      <formula>"PI"</formula>
    </cfRule>
    <cfRule type="expression" dxfId="7462" priority="262" stopIfTrue="1">
      <formula>OR($R109="LI",$R109="Yellow",$R109="Medium")</formula>
    </cfRule>
    <cfRule type="expression" dxfId="7461" priority="263" stopIfTrue="1">
      <formula>OR($R109="NY",$R109="Not Yet")</formula>
    </cfRule>
    <cfRule type="cellIs" dxfId="7460" priority="264" stopIfTrue="1" operator="equal">
      <formula>"Out of Scope"</formula>
    </cfRule>
  </conditionalFormatting>
  <conditionalFormatting sqref="J109">
    <cfRule type="expression" dxfId="7459" priority="253" stopIfTrue="1">
      <formula>OR($R109="FI",$R109="Green",$R109="High")</formula>
    </cfRule>
    <cfRule type="expression" dxfId="7458" priority="254" stopIfTrue="1">
      <formula>OR($R109="NI",$R109="Red",$R109="Low")</formula>
    </cfRule>
    <cfRule type="cellIs" dxfId="7457" priority="255" stopIfTrue="1" operator="equal">
      <formula>"PI"</formula>
    </cfRule>
    <cfRule type="expression" dxfId="7456" priority="256" stopIfTrue="1">
      <formula>OR($R109="LI",$R109="Yellow",$R109="Medium")</formula>
    </cfRule>
    <cfRule type="expression" dxfId="7455" priority="257" stopIfTrue="1">
      <formula>OR($R109="NY",$R109="Not Yet")</formula>
    </cfRule>
    <cfRule type="cellIs" dxfId="7454" priority="258" stopIfTrue="1" operator="equal">
      <formula>"Out of Scope"</formula>
    </cfRule>
  </conditionalFormatting>
  <conditionalFormatting sqref="K109">
    <cfRule type="expression" dxfId="7453" priority="247" stopIfTrue="1">
      <formula>OR($R109="FI",$R109="Green",$R109="High")</formula>
    </cfRule>
    <cfRule type="expression" dxfId="7452" priority="248" stopIfTrue="1">
      <formula>OR($R109="NI",$R109="Red",$R109="Low")</formula>
    </cfRule>
    <cfRule type="cellIs" dxfId="7451" priority="249" stopIfTrue="1" operator="equal">
      <formula>"PI"</formula>
    </cfRule>
    <cfRule type="expression" dxfId="7450" priority="250" stopIfTrue="1">
      <formula>OR($R109="LI",$R109="Yellow",$R109="Medium")</formula>
    </cfRule>
    <cfRule type="expression" dxfId="7449" priority="251" stopIfTrue="1">
      <formula>OR($R109="NY",$R109="Not Yet")</formula>
    </cfRule>
    <cfRule type="cellIs" dxfId="7448" priority="252" stopIfTrue="1" operator="equal">
      <formula>"Out of Scope"</formula>
    </cfRule>
  </conditionalFormatting>
  <conditionalFormatting sqref="L109">
    <cfRule type="expression" dxfId="7447" priority="241" stopIfTrue="1">
      <formula>OR($R109="FI",$R109="Green",$R109="High")</formula>
    </cfRule>
    <cfRule type="expression" dxfId="7446" priority="242" stopIfTrue="1">
      <formula>OR($R109="NI",$R109="Red",$R109="Low")</formula>
    </cfRule>
    <cfRule type="cellIs" dxfId="7445" priority="243" stopIfTrue="1" operator="equal">
      <formula>"PI"</formula>
    </cfRule>
    <cfRule type="expression" dxfId="7444" priority="244" stopIfTrue="1">
      <formula>OR($R109="LI",$R109="Yellow",$R109="Medium")</formula>
    </cfRule>
    <cfRule type="expression" dxfId="7443" priority="245" stopIfTrue="1">
      <formula>OR($R109="NY",$R109="Not Yet")</formula>
    </cfRule>
    <cfRule type="cellIs" dxfId="7442" priority="246" stopIfTrue="1" operator="equal">
      <formula>"Out of Scope"</formula>
    </cfRule>
  </conditionalFormatting>
  <conditionalFormatting sqref="H119:L119">
    <cfRule type="expression" dxfId="7441" priority="235" stopIfTrue="1">
      <formula>OR(H119="FI",H119="Green",H119="High")</formula>
    </cfRule>
    <cfRule type="expression" dxfId="7440" priority="236" stopIfTrue="1">
      <formula>OR(H119="NI",H119="Red",H119="Low")</formula>
    </cfRule>
    <cfRule type="cellIs" dxfId="7439" priority="237" stopIfTrue="1" operator="equal">
      <formula>"PI"</formula>
    </cfRule>
    <cfRule type="expression" dxfId="7438" priority="238" stopIfTrue="1">
      <formula>OR(H119="LI",H119="Yellow",H119="Medium")</formula>
    </cfRule>
    <cfRule type="expression" dxfId="7437" priority="239" stopIfTrue="1">
      <formula>OR(H119="NY",H119="Not Yet")</formula>
    </cfRule>
    <cfRule type="cellIs" dxfId="7436" priority="240" stopIfTrue="1" operator="equal">
      <formula>"Out of Scope"</formula>
    </cfRule>
  </conditionalFormatting>
  <conditionalFormatting sqref="I119">
    <cfRule type="expression" dxfId="7435" priority="229" stopIfTrue="1">
      <formula>OR($R119="FI",$R119="Green",$R119="High")</formula>
    </cfRule>
    <cfRule type="expression" dxfId="7434" priority="230" stopIfTrue="1">
      <formula>OR($R119="NI",$R119="Red",$R119="Low")</formula>
    </cfRule>
    <cfRule type="cellIs" dxfId="7433" priority="231" stopIfTrue="1" operator="equal">
      <formula>"PI"</formula>
    </cfRule>
    <cfRule type="expression" dxfId="7432" priority="232" stopIfTrue="1">
      <formula>OR($R119="LI",$R119="Yellow",$R119="Medium")</formula>
    </cfRule>
    <cfRule type="expression" dxfId="7431" priority="233" stopIfTrue="1">
      <formula>OR($R119="NY",$R119="Not Yet")</formula>
    </cfRule>
    <cfRule type="cellIs" dxfId="7430" priority="234" stopIfTrue="1" operator="equal">
      <formula>"Out of Scope"</formula>
    </cfRule>
  </conditionalFormatting>
  <conditionalFormatting sqref="J119">
    <cfRule type="expression" dxfId="7429" priority="223" stopIfTrue="1">
      <formula>OR($R119="FI",$R119="Green",$R119="High")</formula>
    </cfRule>
    <cfRule type="expression" dxfId="7428" priority="224" stopIfTrue="1">
      <formula>OR($R119="NI",$R119="Red",$R119="Low")</formula>
    </cfRule>
    <cfRule type="cellIs" dxfId="7427" priority="225" stopIfTrue="1" operator="equal">
      <formula>"PI"</formula>
    </cfRule>
    <cfRule type="expression" dxfId="7426" priority="226" stopIfTrue="1">
      <formula>OR($R119="LI",$R119="Yellow",$R119="Medium")</formula>
    </cfRule>
    <cfRule type="expression" dxfId="7425" priority="227" stopIfTrue="1">
      <formula>OR($R119="NY",$R119="Not Yet")</formula>
    </cfRule>
    <cfRule type="cellIs" dxfId="7424" priority="228" stopIfTrue="1" operator="equal">
      <formula>"Out of Scope"</formula>
    </cfRule>
  </conditionalFormatting>
  <conditionalFormatting sqref="K119">
    <cfRule type="expression" dxfId="7423" priority="217" stopIfTrue="1">
      <formula>OR($R119="FI",$R119="Green",$R119="High")</formula>
    </cfRule>
    <cfRule type="expression" dxfId="7422" priority="218" stopIfTrue="1">
      <formula>OR($R119="NI",$R119="Red",$R119="Low")</formula>
    </cfRule>
    <cfRule type="cellIs" dxfId="7421" priority="219" stopIfTrue="1" operator="equal">
      <formula>"PI"</formula>
    </cfRule>
    <cfRule type="expression" dxfId="7420" priority="220" stopIfTrue="1">
      <formula>OR($R119="LI",$R119="Yellow",$R119="Medium")</formula>
    </cfRule>
    <cfRule type="expression" dxfId="7419" priority="221" stopIfTrue="1">
      <formula>OR($R119="NY",$R119="Not Yet")</formula>
    </cfRule>
    <cfRule type="cellIs" dxfId="7418" priority="222" stopIfTrue="1" operator="equal">
      <formula>"Out of Scope"</formula>
    </cfRule>
  </conditionalFormatting>
  <conditionalFormatting sqref="L119">
    <cfRule type="expression" dxfId="7417" priority="211" stopIfTrue="1">
      <formula>OR($R119="FI",$R119="Green",$R119="High")</formula>
    </cfRule>
    <cfRule type="expression" dxfId="7416" priority="212" stopIfTrue="1">
      <formula>OR($R119="NI",$R119="Red",$R119="Low")</formula>
    </cfRule>
    <cfRule type="cellIs" dxfId="7415" priority="213" stopIfTrue="1" operator="equal">
      <formula>"PI"</formula>
    </cfRule>
    <cfRule type="expression" dxfId="7414" priority="214" stopIfTrue="1">
      <formula>OR($R119="LI",$R119="Yellow",$R119="Medium")</formula>
    </cfRule>
    <cfRule type="expression" dxfId="7413" priority="215" stopIfTrue="1">
      <formula>OR($R119="NY",$R119="Not Yet")</formula>
    </cfRule>
    <cfRule type="cellIs" dxfId="7412" priority="216" stopIfTrue="1" operator="equal">
      <formula>"Out of Scope"</formula>
    </cfRule>
  </conditionalFormatting>
  <conditionalFormatting sqref="H129:L129">
    <cfRule type="expression" dxfId="7411" priority="205" stopIfTrue="1">
      <formula>OR(H129="FI",H129="Green",H129="High")</formula>
    </cfRule>
    <cfRule type="expression" dxfId="7410" priority="206" stopIfTrue="1">
      <formula>OR(H129="NI",H129="Red",H129="Low")</formula>
    </cfRule>
    <cfRule type="cellIs" dxfId="7409" priority="207" stopIfTrue="1" operator="equal">
      <formula>"PI"</formula>
    </cfRule>
    <cfRule type="expression" dxfId="7408" priority="208" stopIfTrue="1">
      <formula>OR(H129="LI",H129="Yellow",H129="Medium")</formula>
    </cfRule>
    <cfRule type="expression" dxfId="7407" priority="209" stopIfTrue="1">
      <formula>OR(H129="NY",H129="Not Yet")</formula>
    </cfRule>
    <cfRule type="cellIs" dxfId="7406" priority="210" stopIfTrue="1" operator="equal">
      <formula>"Out of Scope"</formula>
    </cfRule>
  </conditionalFormatting>
  <conditionalFormatting sqref="I129">
    <cfRule type="expression" dxfId="7405" priority="199" stopIfTrue="1">
      <formula>OR($R129="FI",$R129="Green",$R129="High")</formula>
    </cfRule>
    <cfRule type="expression" dxfId="7404" priority="200" stopIfTrue="1">
      <formula>OR($R129="NI",$R129="Red",$R129="Low")</formula>
    </cfRule>
    <cfRule type="cellIs" dxfId="7403" priority="201" stopIfTrue="1" operator="equal">
      <formula>"PI"</formula>
    </cfRule>
    <cfRule type="expression" dxfId="7402" priority="202" stopIfTrue="1">
      <formula>OR($R129="LI",$R129="Yellow",$R129="Medium")</formula>
    </cfRule>
    <cfRule type="expression" dxfId="7401" priority="203" stopIfTrue="1">
      <formula>OR($R129="NY",$R129="Not Yet")</formula>
    </cfRule>
    <cfRule type="cellIs" dxfId="7400" priority="204" stopIfTrue="1" operator="equal">
      <formula>"Out of Scope"</formula>
    </cfRule>
  </conditionalFormatting>
  <conditionalFormatting sqref="J129">
    <cfRule type="expression" dxfId="7399" priority="193" stopIfTrue="1">
      <formula>OR($R129="FI",$R129="Green",$R129="High")</formula>
    </cfRule>
    <cfRule type="expression" dxfId="7398" priority="194" stopIfTrue="1">
      <formula>OR($R129="NI",$R129="Red",$R129="Low")</formula>
    </cfRule>
    <cfRule type="cellIs" dxfId="7397" priority="195" stopIfTrue="1" operator="equal">
      <formula>"PI"</formula>
    </cfRule>
    <cfRule type="expression" dxfId="7396" priority="196" stopIfTrue="1">
      <formula>OR($R129="LI",$R129="Yellow",$R129="Medium")</formula>
    </cfRule>
    <cfRule type="expression" dxfId="7395" priority="197" stopIfTrue="1">
      <formula>OR($R129="NY",$R129="Not Yet")</formula>
    </cfRule>
    <cfRule type="cellIs" dxfId="7394" priority="198" stopIfTrue="1" operator="equal">
      <formula>"Out of Scope"</formula>
    </cfRule>
  </conditionalFormatting>
  <conditionalFormatting sqref="K129">
    <cfRule type="expression" dxfId="7393" priority="187" stopIfTrue="1">
      <formula>OR($R129="FI",$R129="Green",$R129="High")</formula>
    </cfRule>
    <cfRule type="expression" dxfId="7392" priority="188" stopIfTrue="1">
      <formula>OR($R129="NI",$R129="Red",$R129="Low")</formula>
    </cfRule>
    <cfRule type="cellIs" dxfId="7391" priority="189" stopIfTrue="1" operator="equal">
      <formula>"PI"</formula>
    </cfRule>
    <cfRule type="expression" dxfId="7390" priority="190" stopIfTrue="1">
      <formula>OR($R129="LI",$R129="Yellow",$R129="Medium")</formula>
    </cfRule>
    <cfRule type="expression" dxfId="7389" priority="191" stopIfTrue="1">
      <formula>OR($R129="NY",$R129="Not Yet")</formula>
    </cfRule>
    <cfRule type="cellIs" dxfId="7388" priority="192" stopIfTrue="1" operator="equal">
      <formula>"Out of Scope"</formula>
    </cfRule>
  </conditionalFormatting>
  <conditionalFormatting sqref="L129">
    <cfRule type="expression" dxfId="7387" priority="181" stopIfTrue="1">
      <formula>OR($R129="FI",$R129="Green",$R129="High")</formula>
    </cfRule>
    <cfRule type="expression" dxfId="7386" priority="182" stopIfTrue="1">
      <formula>OR($R129="NI",$R129="Red",$R129="Low")</formula>
    </cfRule>
    <cfRule type="cellIs" dxfId="7385" priority="183" stopIfTrue="1" operator="equal">
      <formula>"PI"</formula>
    </cfRule>
    <cfRule type="expression" dxfId="7384" priority="184" stopIfTrue="1">
      <formula>OR($R129="LI",$R129="Yellow",$R129="Medium")</formula>
    </cfRule>
    <cfRule type="expression" dxfId="7383" priority="185" stopIfTrue="1">
      <formula>OR($R129="NY",$R129="Not Yet")</formula>
    </cfRule>
    <cfRule type="cellIs" dxfId="7382" priority="186" stopIfTrue="1" operator="equal">
      <formula>"Out of Scope"</formula>
    </cfRule>
  </conditionalFormatting>
  <conditionalFormatting sqref="H141:L141">
    <cfRule type="expression" dxfId="7381" priority="175" stopIfTrue="1">
      <formula>OR(H141="FI",H141="Green",H141="High")</formula>
    </cfRule>
    <cfRule type="expression" dxfId="7380" priority="176" stopIfTrue="1">
      <formula>OR(H141="NI",H141="Red",H141="Low")</formula>
    </cfRule>
    <cfRule type="cellIs" dxfId="7379" priority="177" stopIfTrue="1" operator="equal">
      <formula>"PI"</formula>
    </cfRule>
    <cfRule type="expression" dxfId="7378" priority="178" stopIfTrue="1">
      <formula>OR(H141="LI",H141="Yellow",H141="Medium")</formula>
    </cfRule>
    <cfRule type="expression" dxfId="7377" priority="179" stopIfTrue="1">
      <formula>OR(H141="NY",H141="Not Yet")</formula>
    </cfRule>
    <cfRule type="cellIs" dxfId="7376" priority="180" stopIfTrue="1" operator="equal">
      <formula>"Out of Scope"</formula>
    </cfRule>
  </conditionalFormatting>
  <conditionalFormatting sqref="I141">
    <cfRule type="expression" dxfId="7375" priority="169" stopIfTrue="1">
      <formula>OR($R141="FI",$R141="Green",$R141="High")</formula>
    </cfRule>
    <cfRule type="expression" dxfId="7374" priority="170" stopIfTrue="1">
      <formula>OR($R141="NI",$R141="Red",$R141="Low")</formula>
    </cfRule>
    <cfRule type="cellIs" dxfId="7373" priority="171" stopIfTrue="1" operator="equal">
      <formula>"PI"</formula>
    </cfRule>
    <cfRule type="expression" dxfId="7372" priority="172" stopIfTrue="1">
      <formula>OR($R141="LI",$R141="Yellow",$R141="Medium")</formula>
    </cfRule>
    <cfRule type="expression" dxfId="7371" priority="173" stopIfTrue="1">
      <formula>OR($R141="NY",$R141="Not Yet")</formula>
    </cfRule>
    <cfRule type="cellIs" dxfId="7370" priority="174" stopIfTrue="1" operator="equal">
      <formula>"Out of Scope"</formula>
    </cfRule>
  </conditionalFormatting>
  <conditionalFormatting sqref="J141">
    <cfRule type="expression" dxfId="7369" priority="163" stopIfTrue="1">
      <formula>OR($R141="FI",$R141="Green",$R141="High")</formula>
    </cfRule>
    <cfRule type="expression" dxfId="7368" priority="164" stopIfTrue="1">
      <formula>OR($R141="NI",$R141="Red",$R141="Low")</formula>
    </cfRule>
    <cfRule type="cellIs" dxfId="7367" priority="165" stopIfTrue="1" operator="equal">
      <formula>"PI"</formula>
    </cfRule>
    <cfRule type="expression" dxfId="7366" priority="166" stopIfTrue="1">
      <formula>OR($R141="LI",$R141="Yellow",$R141="Medium")</formula>
    </cfRule>
    <cfRule type="expression" dxfId="7365" priority="167" stopIfTrue="1">
      <formula>OR($R141="NY",$R141="Not Yet")</formula>
    </cfRule>
    <cfRule type="cellIs" dxfId="7364" priority="168" stopIfTrue="1" operator="equal">
      <formula>"Out of Scope"</formula>
    </cfRule>
  </conditionalFormatting>
  <conditionalFormatting sqref="K141">
    <cfRule type="expression" dxfId="7363" priority="157" stopIfTrue="1">
      <formula>OR($R141="FI",$R141="Green",$R141="High")</formula>
    </cfRule>
    <cfRule type="expression" dxfId="7362" priority="158" stopIfTrue="1">
      <formula>OR($R141="NI",$R141="Red",$R141="Low")</formula>
    </cfRule>
    <cfRule type="cellIs" dxfId="7361" priority="159" stopIfTrue="1" operator="equal">
      <formula>"PI"</formula>
    </cfRule>
    <cfRule type="expression" dxfId="7360" priority="160" stopIfTrue="1">
      <formula>OR($R141="LI",$R141="Yellow",$R141="Medium")</formula>
    </cfRule>
    <cfRule type="expression" dxfId="7359" priority="161" stopIfTrue="1">
      <formula>OR($R141="NY",$R141="Not Yet")</formula>
    </cfRule>
    <cfRule type="cellIs" dxfId="7358" priority="162" stopIfTrue="1" operator="equal">
      <formula>"Out of Scope"</formula>
    </cfRule>
  </conditionalFormatting>
  <conditionalFormatting sqref="L141">
    <cfRule type="expression" dxfId="7357" priority="151" stopIfTrue="1">
      <formula>OR($R141="FI",$R141="Green",$R141="High")</formula>
    </cfRule>
    <cfRule type="expression" dxfId="7356" priority="152" stopIfTrue="1">
      <formula>OR($R141="NI",$R141="Red",$R141="Low")</formula>
    </cfRule>
    <cfRule type="cellIs" dxfId="7355" priority="153" stopIfTrue="1" operator="equal">
      <formula>"PI"</formula>
    </cfRule>
    <cfRule type="expression" dxfId="7354" priority="154" stopIfTrue="1">
      <formula>OR($R141="LI",$R141="Yellow",$R141="Medium")</formula>
    </cfRule>
    <cfRule type="expression" dxfId="7353" priority="155" stopIfTrue="1">
      <formula>OR($R141="NY",$R141="Not Yet")</formula>
    </cfRule>
    <cfRule type="cellIs" dxfId="7352" priority="156" stopIfTrue="1" operator="equal">
      <formula>"Out of Scope"</formula>
    </cfRule>
  </conditionalFormatting>
  <conditionalFormatting sqref="H152:L152">
    <cfRule type="expression" dxfId="7351" priority="145" stopIfTrue="1">
      <formula>OR(H152="FI",H152="Green",H152="High")</formula>
    </cfRule>
    <cfRule type="expression" dxfId="7350" priority="146" stopIfTrue="1">
      <formula>OR(H152="NI",H152="Red",H152="Low")</formula>
    </cfRule>
    <cfRule type="cellIs" dxfId="7349" priority="147" stopIfTrue="1" operator="equal">
      <formula>"PI"</formula>
    </cfRule>
    <cfRule type="expression" dxfId="7348" priority="148" stopIfTrue="1">
      <formula>OR(H152="LI",H152="Yellow",H152="Medium")</formula>
    </cfRule>
    <cfRule type="expression" dxfId="7347" priority="149" stopIfTrue="1">
      <formula>OR(H152="NY",H152="Not Yet")</formula>
    </cfRule>
    <cfRule type="cellIs" dxfId="7346" priority="150" stopIfTrue="1" operator="equal">
      <formula>"Out of Scope"</formula>
    </cfRule>
  </conditionalFormatting>
  <conditionalFormatting sqref="I152">
    <cfRule type="expression" dxfId="7345" priority="139" stopIfTrue="1">
      <formula>OR($R152="FI",$R152="Green",$R152="High")</formula>
    </cfRule>
    <cfRule type="expression" dxfId="7344" priority="140" stopIfTrue="1">
      <formula>OR($R152="NI",$R152="Red",$R152="Low")</formula>
    </cfRule>
    <cfRule type="cellIs" dxfId="7343" priority="141" stopIfTrue="1" operator="equal">
      <formula>"PI"</formula>
    </cfRule>
    <cfRule type="expression" dxfId="7342" priority="142" stopIfTrue="1">
      <formula>OR($R152="LI",$R152="Yellow",$R152="Medium")</formula>
    </cfRule>
    <cfRule type="expression" dxfId="7341" priority="143" stopIfTrue="1">
      <formula>OR($R152="NY",$R152="Not Yet")</formula>
    </cfRule>
    <cfRule type="cellIs" dxfId="7340" priority="144" stopIfTrue="1" operator="equal">
      <formula>"Out of Scope"</formula>
    </cfRule>
  </conditionalFormatting>
  <conditionalFormatting sqref="J152">
    <cfRule type="expression" dxfId="7339" priority="133" stopIfTrue="1">
      <formula>OR($R152="FI",$R152="Green",$R152="High")</formula>
    </cfRule>
    <cfRule type="expression" dxfId="7338" priority="134" stopIfTrue="1">
      <formula>OR($R152="NI",$R152="Red",$R152="Low")</formula>
    </cfRule>
    <cfRule type="cellIs" dxfId="7337" priority="135" stopIfTrue="1" operator="equal">
      <formula>"PI"</formula>
    </cfRule>
    <cfRule type="expression" dxfId="7336" priority="136" stopIfTrue="1">
      <formula>OR($R152="LI",$R152="Yellow",$R152="Medium")</formula>
    </cfRule>
    <cfRule type="expression" dxfId="7335" priority="137" stopIfTrue="1">
      <formula>OR($R152="NY",$R152="Not Yet")</formula>
    </cfRule>
    <cfRule type="cellIs" dxfId="7334" priority="138" stopIfTrue="1" operator="equal">
      <formula>"Out of Scope"</formula>
    </cfRule>
  </conditionalFormatting>
  <conditionalFormatting sqref="K152">
    <cfRule type="expression" dxfId="7333" priority="127" stopIfTrue="1">
      <formula>OR($R152="FI",$R152="Green",$R152="High")</formula>
    </cfRule>
    <cfRule type="expression" dxfId="7332" priority="128" stopIfTrue="1">
      <formula>OR($R152="NI",$R152="Red",$R152="Low")</formula>
    </cfRule>
    <cfRule type="cellIs" dxfId="7331" priority="129" stopIfTrue="1" operator="equal">
      <formula>"PI"</formula>
    </cfRule>
    <cfRule type="expression" dxfId="7330" priority="130" stopIfTrue="1">
      <formula>OR($R152="LI",$R152="Yellow",$R152="Medium")</formula>
    </cfRule>
    <cfRule type="expression" dxfId="7329" priority="131" stopIfTrue="1">
      <formula>OR($R152="NY",$R152="Not Yet")</formula>
    </cfRule>
    <cfRule type="cellIs" dxfId="7328" priority="132" stopIfTrue="1" operator="equal">
      <formula>"Out of Scope"</formula>
    </cfRule>
  </conditionalFormatting>
  <conditionalFormatting sqref="L152">
    <cfRule type="expression" dxfId="7327" priority="121" stopIfTrue="1">
      <formula>OR($R152="FI",$R152="Green",$R152="High")</formula>
    </cfRule>
    <cfRule type="expression" dxfId="7326" priority="122" stopIfTrue="1">
      <formula>OR($R152="NI",$R152="Red",$R152="Low")</formula>
    </cfRule>
    <cfRule type="cellIs" dxfId="7325" priority="123" stopIfTrue="1" operator="equal">
      <formula>"PI"</formula>
    </cfRule>
    <cfRule type="expression" dxfId="7324" priority="124" stopIfTrue="1">
      <formula>OR($R152="LI",$R152="Yellow",$R152="Medium")</formula>
    </cfRule>
    <cfRule type="expression" dxfId="7323" priority="125" stopIfTrue="1">
      <formula>OR($R152="NY",$R152="Not Yet")</formula>
    </cfRule>
    <cfRule type="cellIs" dxfId="7322" priority="126" stopIfTrue="1" operator="equal">
      <formula>"Out of Scope"</formula>
    </cfRule>
  </conditionalFormatting>
  <conditionalFormatting sqref="H162:L162">
    <cfRule type="expression" dxfId="7321" priority="115" stopIfTrue="1">
      <formula>OR(H162="FI",H162="Green",H162="High")</formula>
    </cfRule>
    <cfRule type="expression" dxfId="7320" priority="116" stopIfTrue="1">
      <formula>OR(H162="NI",H162="Red",H162="Low")</formula>
    </cfRule>
    <cfRule type="cellIs" dxfId="7319" priority="117" stopIfTrue="1" operator="equal">
      <formula>"PI"</formula>
    </cfRule>
    <cfRule type="expression" dxfId="7318" priority="118" stopIfTrue="1">
      <formula>OR(H162="LI",H162="Yellow",H162="Medium")</formula>
    </cfRule>
    <cfRule type="expression" dxfId="7317" priority="119" stopIfTrue="1">
      <formula>OR(H162="NY",H162="Not Yet")</formula>
    </cfRule>
    <cfRule type="cellIs" dxfId="7316" priority="120" stopIfTrue="1" operator="equal">
      <formula>"Out of Scope"</formula>
    </cfRule>
  </conditionalFormatting>
  <conditionalFormatting sqref="I162">
    <cfRule type="expression" dxfId="7315" priority="109" stopIfTrue="1">
      <formula>OR($R162="FI",$R162="Green",$R162="High")</formula>
    </cfRule>
    <cfRule type="expression" dxfId="7314" priority="110" stopIfTrue="1">
      <formula>OR($R162="NI",$R162="Red",$R162="Low")</formula>
    </cfRule>
    <cfRule type="cellIs" dxfId="7313" priority="111" stopIfTrue="1" operator="equal">
      <formula>"PI"</formula>
    </cfRule>
    <cfRule type="expression" dxfId="7312" priority="112" stopIfTrue="1">
      <formula>OR($R162="LI",$R162="Yellow",$R162="Medium")</formula>
    </cfRule>
    <cfRule type="expression" dxfId="7311" priority="113" stopIfTrue="1">
      <formula>OR($R162="NY",$R162="Not Yet")</formula>
    </cfRule>
    <cfRule type="cellIs" dxfId="7310" priority="114" stopIfTrue="1" operator="equal">
      <formula>"Out of Scope"</formula>
    </cfRule>
  </conditionalFormatting>
  <conditionalFormatting sqref="J162">
    <cfRule type="expression" dxfId="7309" priority="103" stopIfTrue="1">
      <formula>OR($R162="FI",$R162="Green",$R162="High")</formula>
    </cfRule>
    <cfRule type="expression" dxfId="7308" priority="104" stopIfTrue="1">
      <formula>OR($R162="NI",$R162="Red",$R162="Low")</formula>
    </cfRule>
    <cfRule type="cellIs" dxfId="7307" priority="105" stopIfTrue="1" operator="equal">
      <formula>"PI"</formula>
    </cfRule>
    <cfRule type="expression" dxfId="7306" priority="106" stopIfTrue="1">
      <formula>OR($R162="LI",$R162="Yellow",$R162="Medium")</formula>
    </cfRule>
    <cfRule type="expression" dxfId="7305" priority="107" stopIfTrue="1">
      <formula>OR($R162="NY",$R162="Not Yet")</formula>
    </cfRule>
    <cfRule type="cellIs" dxfId="7304" priority="108" stopIfTrue="1" operator="equal">
      <formula>"Out of Scope"</formula>
    </cfRule>
  </conditionalFormatting>
  <conditionalFormatting sqref="K162">
    <cfRule type="expression" dxfId="7303" priority="97" stopIfTrue="1">
      <formula>OR($R162="FI",$R162="Green",$R162="High")</formula>
    </cfRule>
    <cfRule type="expression" dxfId="7302" priority="98" stopIfTrue="1">
      <formula>OR($R162="NI",$R162="Red",$R162="Low")</formula>
    </cfRule>
    <cfRule type="cellIs" dxfId="7301" priority="99" stopIfTrue="1" operator="equal">
      <formula>"PI"</formula>
    </cfRule>
    <cfRule type="expression" dxfId="7300" priority="100" stopIfTrue="1">
      <formula>OR($R162="LI",$R162="Yellow",$R162="Medium")</formula>
    </cfRule>
    <cfRule type="expression" dxfId="7299" priority="101" stopIfTrue="1">
      <formula>OR($R162="NY",$R162="Not Yet")</formula>
    </cfRule>
    <cfRule type="cellIs" dxfId="7298" priority="102" stopIfTrue="1" operator="equal">
      <formula>"Out of Scope"</formula>
    </cfRule>
  </conditionalFormatting>
  <conditionalFormatting sqref="L162">
    <cfRule type="expression" dxfId="7297" priority="91" stopIfTrue="1">
      <formula>OR($R162="FI",$R162="Green",$R162="High")</formula>
    </cfRule>
    <cfRule type="expression" dxfId="7296" priority="92" stopIfTrue="1">
      <formula>OR($R162="NI",$R162="Red",$R162="Low")</formula>
    </cfRule>
    <cfRule type="cellIs" dxfId="7295" priority="93" stopIfTrue="1" operator="equal">
      <formula>"PI"</formula>
    </cfRule>
    <cfRule type="expression" dxfId="7294" priority="94" stopIfTrue="1">
      <formula>OR($R162="LI",$R162="Yellow",$R162="Medium")</formula>
    </cfRule>
    <cfRule type="expression" dxfId="7293" priority="95" stopIfTrue="1">
      <formula>OR($R162="NY",$R162="Not Yet")</formula>
    </cfRule>
    <cfRule type="cellIs" dxfId="7292" priority="96" stopIfTrue="1" operator="equal">
      <formula>"Out of Scope"</formula>
    </cfRule>
  </conditionalFormatting>
  <conditionalFormatting sqref="H172:L172">
    <cfRule type="expression" dxfId="7291" priority="85" stopIfTrue="1">
      <formula>OR(H172="FI",H172="Green",H172="High")</formula>
    </cfRule>
    <cfRule type="expression" dxfId="7290" priority="86" stopIfTrue="1">
      <formula>OR(H172="NI",H172="Red",H172="Low")</formula>
    </cfRule>
    <cfRule type="cellIs" dxfId="7289" priority="87" stopIfTrue="1" operator="equal">
      <formula>"PI"</formula>
    </cfRule>
    <cfRule type="expression" dxfId="7288" priority="88" stopIfTrue="1">
      <formula>OR(H172="LI",H172="Yellow",H172="Medium")</formula>
    </cfRule>
    <cfRule type="expression" dxfId="7287" priority="89" stopIfTrue="1">
      <formula>OR(H172="NY",H172="Not Yet")</formula>
    </cfRule>
    <cfRule type="cellIs" dxfId="7286" priority="90" stopIfTrue="1" operator="equal">
      <formula>"Out of Scope"</formula>
    </cfRule>
  </conditionalFormatting>
  <conditionalFormatting sqref="I172">
    <cfRule type="expression" dxfId="7285" priority="79" stopIfTrue="1">
      <formula>OR($R172="FI",$R172="Green",$R172="High")</formula>
    </cfRule>
    <cfRule type="expression" dxfId="7284" priority="80" stopIfTrue="1">
      <formula>OR($R172="NI",$R172="Red",$R172="Low")</formula>
    </cfRule>
    <cfRule type="cellIs" dxfId="7283" priority="81" stopIfTrue="1" operator="equal">
      <formula>"PI"</formula>
    </cfRule>
    <cfRule type="expression" dxfId="7282" priority="82" stopIfTrue="1">
      <formula>OR($R172="LI",$R172="Yellow",$R172="Medium")</formula>
    </cfRule>
    <cfRule type="expression" dxfId="7281" priority="83" stopIfTrue="1">
      <formula>OR($R172="NY",$R172="Not Yet")</formula>
    </cfRule>
    <cfRule type="cellIs" dxfId="7280" priority="84" stopIfTrue="1" operator="equal">
      <formula>"Out of Scope"</formula>
    </cfRule>
  </conditionalFormatting>
  <conditionalFormatting sqref="J172">
    <cfRule type="expression" dxfId="7279" priority="73" stopIfTrue="1">
      <formula>OR($R172="FI",$R172="Green",$R172="High")</formula>
    </cfRule>
    <cfRule type="expression" dxfId="7278" priority="74" stopIfTrue="1">
      <formula>OR($R172="NI",$R172="Red",$R172="Low")</formula>
    </cfRule>
    <cfRule type="cellIs" dxfId="7277" priority="75" stopIfTrue="1" operator="equal">
      <formula>"PI"</formula>
    </cfRule>
    <cfRule type="expression" dxfId="7276" priority="76" stopIfTrue="1">
      <formula>OR($R172="LI",$R172="Yellow",$R172="Medium")</formula>
    </cfRule>
    <cfRule type="expression" dxfId="7275" priority="77" stopIfTrue="1">
      <formula>OR($R172="NY",$R172="Not Yet")</formula>
    </cfRule>
    <cfRule type="cellIs" dxfId="7274" priority="78" stopIfTrue="1" operator="equal">
      <formula>"Out of Scope"</formula>
    </cfRule>
  </conditionalFormatting>
  <conditionalFormatting sqref="K172">
    <cfRule type="expression" dxfId="7273" priority="67" stopIfTrue="1">
      <formula>OR($R172="FI",$R172="Green",$R172="High")</formula>
    </cfRule>
    <cfRule type="expression" dxfId="7272" priority="68" stopIfTrue="1">
      <formula>OR($R172="NI",$R172="Red",$R172="Low")</formula>
    </cfRule>
    <cfRule type="cellIs" dxfId="7271" priority="69" stopIfTrue="1" operator="equal">
      <formula>"PI"</formula>
    </cfRule>
    <cfRule type="expression" dxfId="7270" priority="70" stopIfTrue="1">
      <formula>OR($R172="LI",$R172="Yellow",$R172="Medium")</formula>
    </cfRule>
    <cfRule type="expression" dxfId="7269" priority="71" stopIfTrue="1">
      <formula>OR($R172="NY",$R172="Not Yet")</formula>
    </cfRule>
    <cfRule type="cellIs" dxfId="7268" priority="72" stopIfTrue="1" operator="equal">
      <formula>"Out of Scope"</formula>
    </cfRule>
  </conditionalFormatting>
  <conditionalFormatting sqref="L172">
    <cfRule type="expression" dxfId="7267" priority="61" stopIfTrue="1">
      <formula>OR($R172="FI",$R172="Green",$R172="High")</formula>
    </cfRule>
    <cfRule type="expression" dxfId="7266" priority="62" stopIfTrue="1">
      <formula>OR($R172="NI",$R172="Red",$R172="Low")</formula>
    </cfRule>
    <cfRule type="cellIs" dxfId="7265" priority="63" stopIfTrue="1" operator="equal">
      <formula>"PI"</formula>
    </cfRule>
    <cfRule type="expression" dxfId="7264" priority="64" stopIfTrue="1">
      <formula>OR($R172="LI",$R172="Yellow",$R172="Medium")</formula>
    </cfRule>
    <cfRule type="expression" dxfId="7263" priority="65" stopIfTrue="1">
      <formula>OR($R172="NY",$R172="Not Yet")</formula>
    </cfRule>
    <cfRule type="cellIs" dxfId="7262" priority="66" stopIfTrue="1" operator="equal">
      <formula>"Out of Scope"</formula>
    </cfRule>
  </conditionalFormatting>
  <conditionalFormatting sqref="H184:L184">
    <cfRule type="expression" dxfId="7261" priority="55" stopIfTrue="1">
      <formula>OR(H184="FI",H184="Green",H184="High")</formula>
    </cfRule>
    <cfRule type="expression" dxfId="7260" priority="56" stopIfTrue="1">
      <formula>OR(H184="NI",H184="Red",H184="Low")</formula>
    </cfRule>
    <cfRule type="cellIs" dxfId="7259" priority="57" stopIfTrue="1" operator="equal">
      <formula>"PI"</formula>
    </cfRule>
    <cfRule type="expression" dxfId="7258" priority="58" stopIfTrue="1">
      <formula>OR(H184="LI",H184="Yellow",H184="Medium")</formula>
    </cfRule>
    <cfRule type="expression" dxfId="7257" priority="59" stopIfTrue="1">
      <formula>OR(H184="NY",H184="Not Yet")</formula>
    </cfRule>
    <cfRule type="cellIs" dxfId="7256" priority="60" stopIfTrue="1" operator="equal">
      <formula>"Out of Scope"</formula>
    </cfRule>
  </conditionalFormatting>
  <conditionalFormatting sqref="I184">
    <cfRule type="expression" dxfId="7255" priority="49" stopIfTrue="1">
      <formula>OR($R184="FI",$R184="Green",$R184="High")</formula>
    </cfRule>
    <cfRule type="expression" dxfId="7254" priority="50" stopIfTrue="1">
      <formula>OR($R184="NI",$R184="Red",$R184="Low")</formula>
    </cfRule>
    <cfRule type="cellIs" dxfId="7253" priority="51" stopIfTrue="1" operator="equal">
      <formula>"PI"</formula>
    </cfRule>
    <cfRule type="expression" dxfId="7252" priority="52" stopIfTrue="1">
      <formula>OR($R184="LI",$R184="Yellow",$R184="Medium")</formula>
    </cfRule>
    <cfRule type="expression" dxfId="7251" priority="53" stopIfTrue="1">
      <formula>OR($R184="NY",$R184="Not Yet")</formula>
    </cfRule>
    <cfRule type="cellIs" dxfId="7250" priority="54" stopIfTrue="1" operator="equal">
      <formula>"Out of Scope"</formula>
    </cfRule>
  </conditionalFormatting>
  <conditionalFormatting sqref="J184">
    <cfRule type="expression" dxfId="7249" priority="43" stopIfTrue="1">
      <formula>OR($R184="FI",$R184="Green",$R184="High")</formula>
    </cfRule>
    <cfRule type="expression" dxfId="7248" priority="44" stopIfTrue="1">
      <formula>OR($R184="NI",$R184="Red",$R184="Low")</formula>
    </cfRule>
    <cfRule type="cellIs" dxfId="7247" priority="45" stopIfTrue="1" operator="equal">
      <formula>"PI"</formula>
    </cfRule>
    <cfRule type="expression" dxfId="7246" priority="46" stopIfTrue="1">
      <formula>OR($R184="LI",$R184="Yellow",$R184="Medium")</formula>
    </cfRule>
    <cfRule type="expression" dxfId="7245" priority="47" stopIfTrue="1">
      <formula>OR($R184="NY",$R184="Not Yet")</formula>
    </cfRule>
    <cfRule type="cellIs" dxfId="7244" priority="48" stopIfTrue="1" operator="equal">
      <formula>"Out of Scope"</formula>
    </cfRule>
  </conditionalFormatting>
  <conditionalFormatting sqref="K184">
    <cfRule type="expression" dxfId="7243" priority="37" stopIfTrue="1">
      <formula>OR($R184="FI",$R184="Green",$R184="High")</formula>
    </cfRule>
    <cfRule type="expression" dxfId="7242" priority="38" stopIfTrue="1">
      <formula>OR($R184="NI",$R184="Red",$R184="Low")</formula>
    </cfRule>
    <cfRule type="cellIs" dxfId="7241" priority="39" stopIfTrue="1" operator="equal">
      <formula>"PI"</formula>
    </cfRule>
    <cfRule type="expression" dxfId="7240" priority="40" stopIfTrue="1">
      <formula>OR($R184="LI",$R184="Yellow",$R184="Medium")</formula>
    </cfRule>
    <cfRule type="expression" dxfId="7239" priority="41" stopIfTrue="1">
      <formula>OR($R184="NY",$R184="Not Yet")</formula>
    </cfRule>
    <cfRule type="cellIs" dxfId="7238" priority="42" stopIfTrue="1" operator="equal">
      <formula>"Out of Scope"</formula>
    </cfRule>
  </conditionalFormatting>
  <conditionalFormatting sqref="L184">
    <cfRule type="expression" dxfId="7237" priority="31" stopIfTrue="1">
      <formula>OR($R184="FI",$R184="Green",$R184="High")</formula>
    </cfRule>
    <cfRule type="expression" dxfId="7236" priority="32" stopIfTrue="1">
      <formula>OR($R184="NI",$R184="Red",$R184="Low")</formula>
    </cfRule>
    <cfRule type="cellIs" dxfId="7235" priority="33" stopIfTrue="1" operator="equal">
      <formula>"PI"</formula>
    </cfRule>
    <cfRule type="expression" dxfId="7234" priority="34" stopIfTrue="1">
      <formula>OR($R184="LI",$R184="Yellow",$R184="Medium")</formula>
    </cfRule>
    <cfRule type="expression" dxfId="7233" priority="35" stopIfTrue="1">
      <formula>OR($R184="NY",$R184="Not Yet")</formula>
    </cfRule>
    <cfRule type="cellIs" dxfId="7232" priority="36" stopIfTrue="1" operator="equal">
      <formula>"Out of Scope"</formula>
    </cfRule>
  </conditionalFormatting>
  <conditionalFormatting sqref="H195:L195">
    <cfRule type="expression" dxfId="7231" priority="25" stopIfTrue="1">
      <formula>OR(H195="FI",H195="Green",H195="High")</formula>
    </cfRule>
    <cfRule type="expression" dxfId="7230" priority="26" stopIfTrue="1">
      <formula>OR(H195="NI",H195="Red",H195="Low")</formula>
    </cfRule>
    <cfRule type="cellIs" dxfId="7229" priority="27" stopIfTrue="1" operator="equal">
      <formula>"PI"</formula>
    </cfRule>
    <cfRule type="expression" dxfId="7228" priority="28" stopIfTrue="1">
      <formula>OR(H195="LI",H195="Yellow",H195="Medium")</formula>
    </cfRule>
    <cfRule type="expression" dxfId="7227" priority="29" stopIfTrue="1">
      <formula>OR(H195="NY",H195="Not Yet")</formula>
    </cfRule>
    <cfRule type="cellIs" dxfId="7226" priority="30" stopIfTrue="1" operator="equal">
      <formula>"Out of Scope"</formula>
    </cfRule>
  </conditionalFormatting>
  <conditionalFormatting sqref="I195">
    <cfRule type="expression" dxfId="7225" priority="19" stopIfTrue="1">
      <formula>OR($R195="FI",$R195="Green",$R195="High")</formula>
    </cfRule>
    <cfRule type="expression" dxfId="7224" priority="20" stopIfTrue="1">
      <formula>OR($R195="NI",$R195="Red",$R195="Low")</formula>
    </cfRule>
    <cfRule type="cellIs" dxfId="7223" priority="21" stopIfTrue="1" operator="equal">
      <formula>"PI"</formula>
    </cfRule>
    <cfRule type="expression" dxfId="7222" priority="22" stopIfTrue="1">
      <formula>OR($R195="LI",$R195="Yellow",$R195="Medium")</formula>
    </cfRule>
    <cfRule type="expression" dxfId="7221" priority="23" stopIfTrue="1">
      <formula>OR($R195="NY",$R195="Not Yet")</formula>
    </cfRule>
    <cfRule type="cellIs" dxfId="7220" priority="24" stopIfTrue="1" operator="equal">
      <formula>"Out of Scope"</formula>
    </cfRule>
  </conditionalFormatting>
  <conditionalFormatting sqref="J195">
    <cfRule type="expression" dxfId="7219" priority="13" stopIfTrue="1">
      <formula>OR($R195="FI",$R195="Green",$R195="High")</formula>
    </cfRule>
    <cfRule type="expression" dxfId="7218" priority="14" stopIfTrue="1">
      <formula>OR($R195="NI",$R195="Red",$R195="Low")</formula>
    </cfRule>
    <cfRule type="cellIs" dxfId="7217" priority="15" stopIfTrue="1" operator="equal">
      <formula>"PI"</formula>
    </cfRule>
    <cfRule type="expression" dxfId="7216" priority="16" stopIfTrue="1">
      <formula>OR($R195="LI",$R195="Yellow",$R195="Medium")</formula>
    </cfRule>
    <cfRule type="expression" dxfId="7215" priority="17" stopIfTrue="1">
      <formula>OR($R195="NY",$R195="Not Yet")</formula>
    </cfRule>
    <cfRule type="cellIs" dxfId="7214" priority="18" stopIfTrue="1" operator="equal">
      <formula>"Out of Scope"</formula>
    </cfRule>
  </conditionalFormatting>
  <conditionalFormatting sqref="K195">
    <cfRule type="expression" dxfId="7213" priority="7" stopIfTrue="1">
      <formula>OR($R195="FI",$R195="Green",$R195="High")</formula>
    </cfRule>
    <cfRule type="expression" dxfId="7212" priority="8" stopIfTrue="1">
      <formula>OR($R195="NI",$R195="Red",$R195="Low")</formula>
    </cfRule>
    <cfRule type="cellIs" dxfId="7211" priority="9" stopIfTrue="1" operator="equal">
      <formula>"PI"</formula>
    </cfRule>
    <cfRule type="expression" dxfId="7210" priority="10" stopIfTrue="1">
      <formula>OR($R195="LI",$R195="Yellow",$R195="Medium")</formula>
    </cfRule>
    <cfRule type="expression" dxfId="7209" priority="11" stopIfTrue="1">
      <formula>OR($R195="NY",$R195="Not Yet")</formula>
    </cfRule>
    <cfRule type="cellIs" dxfId="7208" priority="12" stopIfTrue="1" operator="equal">
      <formula>"Out of Scope"</formula>
    </cfRule>
  </conditionalFormatting>
  <conditionalFormatting sqref="L195">
    <cfRule type="expression" dxfId="7207" priority="1" stopIfTrue="1">
      <formula>OR($R195="FI",$R195="Green",$R195="High")</formula>
    </cfRule>
    <cfRule type="expression" dxfId="7206" priority="2" stopIfTrue="1">
      <formula>OR($R195="NI",$R195="Red",$R195="Low")</formula>
    </cfRule>
    <cfRule type="cellIs" dxfId="7205" priority="3" stopIfTrue="1" operator="equal">
      <formula>"PI"</formula>
    </cfRule>
    <cfRule type="expression" dxfId="7204" priority="4" stopIfTrue="1">
      <formula>OR($R195="LI",$R195="Yellow",$R195="Medium")</formula>
    </cfRule>
    <cfRule type="expression" dxfId="7203" priority="5" stopIfTrue="1">
      <formula>OR($R195="NY",$R195="Not Yet")</formula>
    </cfRule>
    <cfRule type="cellIs" dxfId="7202" priority="6" stopIfTrue="1" operator="equal">
      <formula>"Out of Scope"</formula>
    </cfRule>
  </conditionalFormatting>
  <dataValidations disablePrompts="1" count="8">
    <dataValidation type="list" allowBlank="1" showInputMessage="1" showErrorMessage="1" sqref="R186">
      <formula1>M202:M206</formula1>
    </dataValidation>
    <dataValidation type="list" allowBlank="1" showInputMessage="1" showErrorMessage="1" sqref="A1:R1">
      <formula1>PA_Rating</formula1>
    </dataValidation>
    <dataValidation type="list" allowBlank="1" showInputMessage="1" showErrorMessage="1" sqref="R4 R41 R65 R173">
      <formula1>Goal_Rating</formula1>
    </dataValidation>
    <dataValidation type="list" allowBlank="1" showInputMessage="1" showErrorMessage="1" sqref="R5 R17 R29 R42 R53 R66 R77 R88 R99 R110 R120 R130 R142 R153 R163 R174 R185 H16:L16 H28:L28 H40:L40 H52:L52 H64:L64 H76:L76 H87:L87 H98:L98 H109:L109 H119:L119 H129:L129 H141:L141 H152:L152 H162:L162 H172:L172 H184:L184 H195:L195">
      <formula1>Practice_Characterization</formula1>
    </dataValidation>
    <dataValidation type="list" allowBlank="1" showInputMessage="1" showErrorMessage="1" sqref="A9:A16 A21:A28 A33:A40 A45:A52 A57:A64 A69:A76 A80:A87 A91:A98 A102:A109 A112:A119 A122:A129 A134:A141 A145:A152 A155:A162 A165:A172 A177:A184 A188:A195">
      <formula1>Status</formula1>
    </dataValidation>
    <dataValidation type="list" allowBlank="1" showInputMessage="1" showErrorMessage="1" sqref="R43 R78 R100 R131:R132 R143">
      <formula1>M57:M61</formula1>
    </dataValidation>
    <dataValidation type="list" allowBlank="1" showInputMessage="1" showErrorMessage="1" sqref="R30:R31 R54:R55">
      <formula1>M45:M48</formula1>
    </dataValidation>
    <dataValidation type="list" allowBlank="1" showInputMessage="1" showErrorMessage="1" sqref="N9:O15 N21:O27 N33:O39 N45:O51 N57:O63 N69:O75 N80:O86 N91:O97 N102:O108 N112:O118 N122:O128 N134:O140 N145:O151 N155:O161 N165:O171 N177:O183 N188:O19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7897"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7898"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37899"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37900" r:id="rId9"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7902" r:id="rId10"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Instructions!M230:M234</xm:f>
          </x14:formula1>
          <xm:sqref>R175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indexed="29"/>
    <outlinePr summaryBelow="0" summaryRight="0"/>
    <pageSetUpPr fitToPage="1"/>
  </sheetPr>
  <dimension ref="A1:T246"/>
  <sheetViews>
    <sheetView showGridLines="0" workbookViewId="0">
      <pane ySplit="3" topLeftCell="A170"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1342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2" customHeight="1">
      <c r="A4" s="233"/>
      <c r="B4" s="356" t="s">
        <v>420</v>
      </c>
      <c r="C4" s="357" t="s">
        <v>1194</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1195</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1196</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1197</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749</v>
      </c>
      <c r="D8" s="191"/>
      <c r="E8" s="192"/>
      <c r="F8" s="192"/>
      <c r="G8" s="299"/>
      <c r="H8" s="193"/>
      <c r="I8" s="193"/>
      <c r="J8" s="193"/>
      <c r="K8" s="193"/>
      <c r="L8" s="193"/>
      <c r="M8" s="279"/>
      <c r="N8" s="193"/>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50"/>
      <c r="B17" s="358" t="s">
        <v>365</v>
      </c>
      <c r="C17" s="359" t="s">
        <v>1198</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1199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1200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2"/>
      <c r="B20" s="4"/>
      <c r="C20" s="337" t="s">
        <v>738</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1201</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1202</v>
      </c>
      <c r="D30" s="191"/>
      <c r="E30" s="192"/>
      <c r="F30" s="192"/>
      <c r="G30" s="279"/>
      <c r="H30" s="193"/>
      <c r="I30" s="193"/>
      <c r="J30" s="193"/>
      <c r="K30" s="193"/>
      <c r="L30" s="193"/>
      <c r="M30" s="279"/>
      <c r="N30" s="193"/>
      <c r="O30" s="193"/>
      <c r="P30" s="279"/>
      <c r="Q30" s="192"/>
      <c r="R30" s="194"/>
      <c r="S30" s="382"/>
      <c r="T30" s="383"/>
    </row>
    <row r="31" spans="1:20" s="310" customFormat="1" ht="63.75" hidden="1" outlineLevel="2">
      <c r="A31" s="2"/>
      <c r="B31" s="2"/>
      <c r="C31" s="337" t="s">
        <v>1203</v>
      </c>
      <c r="D31" s="191"/>
      <c r="E31" s="192"/>
      <c r="F31" s="192"/>
      <c r="G31" s="279"/>
      <c r="H31" s="193"/>
      <c r="I31" s="193"/>
      <c r="J31" s="193"/>
      <c r="K31" s="193"/>
      <c r="L31" s="193"/>
      <c r="M31" s="279"/>
      <c r="N31" s="193"/>
      <c r="O31" s="193"/>
      <c r="P31" s="279"/>
      <c r="Q31" s="192"/>
      <c r="R31" s="194"/>
      <c r="S31" s="382"/>
      <c r="T31" s="383"/>
    </row>
    <row r="32" spans="1:20" s="310" customFormat="1" ht="63.75" hidden="1" outlineLevel="2">
      <c r="A32" s="2"/>
      <c r="B32" s="4"/>
      <c r="C32" s="337" t="s">
        <v>750</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54">
      <c r="A41" s="233"/>
      <c r="B41" s="356" t="s">
        <v>354</v>
      </c>
      <c r="C41" s="357" t="s">
        <v>461</v>
      </c>
      <c r="D41" s="246"/>
      <c r="E41" s="247"/>
      <c r="F41" s="247"/>
      <c r="G41" s="242"/>
      <c r="H41" s="347">
        <f>SUM(H42,H54)</f>
        <v>0</v>
      </c>
      <c r="I41" s="347">
        <f>SUM(I42,I54)</f>
        <v>0</v>
      </c>
      <c r="J41" s="347">
        <f>SUM(J42,J54)</f>
        <v>0</v>
      </c>
      <c r="K41" s="347">
        <f>SUM(K42,K54)</f>
        <v>0</v>
      </c>
      <c r="L41" s="347">
        <f>SUM(L42,L54)</f>
        <v>0</v>
      </c>
      <c r="M41" s="237"/>
      <c r="N41" s="237"/>
      <c r="O41" s="348">
        <f>SUM(H41:L41)/(COUNT(H41:L41)*2)</f>
        <v>0</v>
      </c>
      <c r="P41" s="258"/>
      <c r="Q41" s="447"/>
      <c r="R41" s="228"/>
      <c r="S41" s="349">
        <f>AVERAGE(S42:S65)</f>
        <v>0</v>
      </c>
      <c r="T41" s="403"/>
    </row>
    <row r="42" spans="1:20" s="309" customFormat="1" ht="31.5" collapsed="1">
      <c r="A42" s="250"/>
      <c r="B42" s="358" t="s">
        <v>368</v>
      </c>
      <c r="C42" s="359" t="s">
        <v>1204</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1205</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1206</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2"/>
      <c r="B45" s="4"/>
      <c r="C45" s="337" t="s">
        <v>751</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80"/>
      <c r="N53" s="194"/>
      <c r="O53" s="194"/>
      <c r="P53" s="280"/>
      <c r="Q53" s="448"/>
      <c r="R53" s="194"/>
      <c r="S53" s="382"/>
      <c r="T53" s="396"/>
    </row>
    <row r="54" spans="1:20" s="309" customFormat="1" ht="20.25" collapsed="1">
      <c r="A54" s="250"/>
      <c r="B54" s="358" t="s">
        <v>369</v>
      </c>
      <c r="C54" s="359" t="s">
        <v>270</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1207</v>
      </c>
      <c r="D55" s="191"/>
      <c r="E55" s="192"/>
      <c r="F55" s="192"/>
      <c r="G55" s="279"/>
      <c r="H55" s="193"/>
      <c r="I55" s="193"/>
      <c r="J55" s="193"/>
      <c r="K55" s="193"/>
      <c r="L55" s="193"/>
      <c r="M55" s="279"/>
      <c r="N55" s="193"/>
      <c r="O55" s="193"/>
      <c r="P55" s="279"/>
      <c r="Q55" s="192"/>
      <c r="R55" s="194"/>
      <c r="S55" s="382"/>
      <c r="T55" s="383"/>
    </row>
    <row r="56" spans="1:20" s="310" customFormat="1" ht="153" hidden="1" outlineLevel="2">
      <c r="A56" s="2"/>
      <c r="B56" s="2"/>
      <c r="C56" s="337" t="s">
        <v>1208</v>
      </c>
      <c r="D56" s="191"/>
      <c r="E56" s="192"/>
      <c r="F56" s="192"/>
      <c r="G56" s="279"/>
      <c r="H56" s="193"/>
      <c r="I56" s="193"/>
      <c r="J56" s="193"/>
      <c r="K56" s="193"/>
      <c r="L56" s="193"/>
      <c r="M56" s="279"/>
      <c r="N56" s="193"/>
      <c r="O56" s="193"/>
      <c r="P56" s="279"/>
      <c r="Q56" s="192"/>
      <c r="R56" s="194"/>
      <c r="S56" s="382"/>
      <c r="T56" s="383"/>
    </row>
    <row r="57" spans="1:20" s="310" customFormat="1" ht="25.5" hidden="1" outlineLevel="2">
      <c r="A57" s="2"/>
      <c r="B57" s="4"/>
      <c r="C57" s="337" t="s">
        <v>738</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96"/>
    </row>
    <row r="66" spans="1:20" s="308" customFormat="1" ht="54">
      <c r="A66" s="233"/>
      <c r="B66" s="356" t="s">
        <v>355</v>
      </c>
      <c r="C66" s="357" t="s">
        <v>1209</v>
      </c>
      <c r="D66" s="246"/>
      <c r="E66" s="247"/>
      <c r="F66" s="247"/>
      <c r="G66" s="242"/>
      <c r="H66" s="347">
        <f>SUM(H67,H79,H91,H103)</f>
        <v>0</v>
      </c>
      <c r="I66" s="347">
        <f>SUM(I67,I79,I91,I103)</f>
        <v>0</v>
      </c>
      <c r="J66" s="347">
        <f>SUM(J67,J79,J91,J103)</f>
        <v>0</v>
      </c>
      <c r="K66" s="347">
        <f>SUM(K67,K79,K91,K103)</f>
        <v>0</v>
      </c>
      <c r="L66" s="347">
        <f>SUM(L67,L79,L91,L103)</f>
        <v>0</v>
      </c>
      <c r="M66" s="237"/>
      <c r="N66" s="237"/>
      <c r="O66" s="348">
        <f>SUM(H66:L66)/(COUNT(H66:L66)*4)</f>
        <v>0</v>
      </c>
      <c r="P66" s="258"/>
      <c r="Q66" s="447"/>
      <c r="R66" s="228"/>
      <c r="S66" s="349">
        <f>AVERAGE(S67:S103)</f>
        <v>0</v>
      </c>
      <c r="T66" s="403"/>
    </row>
    <row r="67" spans="1:20" s="309" customFormat="1" ht="20.25" collapsed="1">
      <c r="A67" s="250"/>
      <c r="B67" s="358" t="s">
        <v>374</v>
      </c>
      <c r="C67" s="359" t="s">
        <v>462</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63.75" hidden="1" outlineLevel="2">
      <c r="A68" s="2"/>
      <c r="B68" s="2"/>
      <c r="C68" s="337" t="s">
        <v>1210</v>
      </c>
      <c r="D68" s="191"/>
      <c r="E68" s="192"/>
      <c r="F68" s="192"/>
      <c r="G68" s="279"/>
      <c r="H68" s="193"/>
      <c r="I68" s="193"/>
      <c r="J68" s="193"/>
      <c r="K68" s="193"/>
      <c r="L68" s="193"/>
      <c r="M68" s="279"/>
      <c r="N68" s="193"/>
      <c r="O68" s="193"/>
      <c r="P68" s="279"/>
      <c r="Q68" s="192"/>
      <c r="R68" s="194"/>
      <c r="S68" s="382"/>
      <c r="T68" s="383"/>
    </row>
    <row r="69" spans="1:20" s="310" customFormat="1" ht="63.75" hidden="1" outlineLevel="2">
      <c r="A69" s="2"/>
      <c r="B69" s="2"/>
      <c r="C69" s="337" t="s">
        <v>1211</v>
      </c>
      <c r="D69" s="191"/>
      <c r="E69" s="192"/>
      <c r="F69" s="192"/>
      <c r="G69" s="279"/>
      <c r="H69" s="193"/>
      <c r="I69" s="193"/>
      <c r="J69" s="193"/>
      <c r="K69" s="193"/>
      <c r="L69" s="193"/>
      <c r="M69" s="279"/>
      <c r="N69" s="193"/>
      <c r="O69" s="193"/>
      <c r="P69" s="279"/>
      <c r="Q69" s="192"/>
      <c r="R69" s="194"/>
      <c r="S69" s="382"/>
      <c r="T69" s="383"/>
    </row>
    <row r="70" spans="1:20" s="310" customFormat="1" ht="38.25" hidden="1" outlineLevel="2">
      <c r="A70" s="2"/>
      <c r="B70" s="4"/>
      <c r="C70" s="337" t="s">
        <v>752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80"/>
      <c r="N78" s="194"/>
      <c r="O78" s="194"/>
      <c r="P78" s="280"/>
      <c r="Q78" s="448"/>
      <c r="R78" s="194"/>
      <c r="S78" s="382"/>
      <c r="T78" s="396"/>
    </row>
    <row r="79" spans="1:20" s="309" customFormat="1" ht="31.5" collapsed="1">
      <c r="A79" s="250"/>
      <c r="B79" s="358" t="s">
        <v>375</v>
      </c>
      <c r="C79" s="359" t="s">
        <v>272</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76.5" hidden="1" outlineLevel="2">
      <c r="A80" s="2"/>
      <c r="B80" s="2"/>
      <c r="C80" s="337" t="s">
        <v>1212</v>
      </c>
      <c r="D80" s="191"/>
      <c r="E80" s="192"/>
      <c r="F80" s="192"/>
      <c r="G80" s="279"/>
      <c r="H80" s="193"/>
      <c r="I80" s="193"/>
      <c r="J80" s="193"/>
      <c r="K80" s="193"/>
      <c r="L80" s="193"/>
      <c r="M80" s="279"/>
      <c r="N80" s="193"/>
      <c r="O80" s="193"/>
      <c r="P80" s="279"/>
      <c r="Q80" s="192"/>
      <c r="R80" s="194"/>
      <c r="S80" s="382"/>
      <c r="T80" s="383"/>
    </row>
    <row r="81" spans="1:20" s="310" customFormat="1" ht="153" hidden="1" outlineLevel="2">
      <c r="A81" s="2"/>
      <c r="B81" s="2"/>
      <c r="C81" s="337" t="s">
        <v>1213</v>
      </c>
      <c r="D81" s="191"/>
      <c r="E81" s="192"/>
      <c r="F81" s="192"/>
      <c r="G81" s="279"/>
      <c r="H81" s="193"/>
      <c r="I81" s="193"/>
      <c r="J81" s="193"/>
      <c r="K81" s="193"/>
      <c r="L81" s="193"/>
      <c r="M81" s="279"/>
      <c r="N81" s="193"/>
      <c r="O81" s="193"/>
      <c r="P81" s="279"/>
      <c r="Q81" s="192"/>
      <c r="R81" s="194"/>
      <c r="S81" s="382"/>
      <c r="T81" s="383"/>
    </row>
    <row r="82" spans="1:20" s="310" customFormat="1" ht="38.25" hidden="1" outlineLevel="2">
      <c r="A82" s="2"/>
      <c r="B82" s="4"/>
      <c r="C82" s="337" t="s">
        <v>752</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80"/>
      <c r="N90" s="194"/>
      <c r="O90" s="194"/>
      <c r="P90" s="280"/>
      <c r="Q90" s="448"/>
      <c r="R90" s="194"/>
      <c r="S90" s="382"/>
      <c r="T90" s="396"/>
    </row>
    <row r="91" spans="1:20" s="309" customFormat="1" ht="31.5" collapsed="1">
      <c r="A91" s="250"/>
      <c r="B91" s="358" t="s">
        <v>376</v>
      </c>
      <c r="C91" s="359" t="s">
        <v>271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1214</v>
      </c>
      <c r="D92" s="191"/>
      <c r="E92" s="192"/>
      <c r="F92" s="192"/>
      <c r="G92" s="279"/>
      <c r="H92" s="193"/>
      <c r="I92" s="193"/>
      <c r="J92" s="193"/>
      <c r="K92" s="193"/>
      <c r="L92" s="193"/>
      <c r="M92" s="279"/>
      <c r="N92" s="193"/>
      <c r="O92" s="193"/>
      <c r="P92" s="279"/>
      <c r="Q92" s="192"/>
      <c r="R92" s="194"/>
      <c r="S92" s="382"/>
      <c r="T92" s="383"/>
    </row>
    <row r="93" spans="1:20" s="310" customFormat="1" ht="89.25" hidden="1" outlineLevel="2">
      <c r="A93" s="2"/>
      <c r="B93" s="2"/>
      <c r="C93" s="337" t="s">
        <v>1215</v>
      </c>
      <c r="D93" s="191"/>
      <c r="E93" s="192"/>
      <c r="F93" s="192"/>
      <c r="G93" s="279"/>
      <c r="H93" s="193"/>
      <c r="I93" s="193"/>
      <c r="J93" s="193"/>
      <c r="K93" s="193"/>
      <c r="L93" s="193"/>
      <c r="M93" s="279"/>
      <c r="N93" s="193"/>
      <c r="O93" s="193"/>
      <c r="P93" s="279"/>
      <c r="Q93" s="192"/>
      <c r="R93" s="194"/>
      <c r="S93" s="382"/>
      <c r="T93" s="383"/>
    </row>
    <row r="94" spans="1:20" s="310" customFormat="1" ht="38.25" hidden="1" outlineLevel="2">
      <c r="A94" s="2"/>
      <c r="B94" s="4"/>
      <c r="C94" s="337" t="s">
        <v>752</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80"/>
      <c r="N102" s="194"/>
      <c r="O102" s="194"/>
      <c r="P102" s="280"/>
      <c r="Q102" s="448"/>
      <c r="R102" s="194"/>
      <c r="S102" s="382"/>
      <c r="T102" s="396"/>
    </row>
    <row r="103" spans="1:20" s="309" customFormat="1" ht="31.5" collapsed="1">
      <c r="A103" s="250"/>
      <c r="B103" s="358" t="s">
        <v>377</v>
      </c>
      <c r="C103" s="359" t="s">
        <v>1216</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89.25" hidden="1" outlineLevel="2">
      <c r="A104" s="2"/>
      <c r="B104" s="2"/>
      <c r="C104" s="337" t="s">
        <v>1217</v>
      </c>
      <c r="D104" s="191"/>
      <c r="E104" s="192"/>
      <c r="F104" s="192"/>
      <c r="G104" s="279"/>
      <c r="H104" s="193"/>
      <c r="I104" s="193"/>
      <c r="J104" s="193"/>
      <c r="K104" s="193"/>
      <c r="L104" s="193"/>
      <c r="M104" s="279"/>
      <c r="N104" s="193"/>
      <c r="O104" s="193"/>
      <c r="P104" s="279"/>
      <c r="Q104" s="192"/>
      <c r="R104" s="194"/>
      <c r="S104" s="382"/>
      <c r="T104" s="383"/>
    </row>
    <row r="105" spans="1:20" s="310" customFormat="1" ht="178.5" hidden="1" outlineLevel="2">
      <c r="A105" s="2"/>
      <c r="B105" s="2"/>
      <c r="C105" s="337" t="s">
        <v>1218</v>
      </c>
      <c r="D105" s="191"/>
      <c r="E105" s="192"/>
      <c r="F105" s="192"/>
      <c r="G105" s="279"/>
      <c r="H105" s="193"/>
      <c r="I105" s="193"/>
      <c r="J105" s="193"/>
      <c r="K105" s="193"/>
      <c r="L105" s="193"/>
      <c r="M105" s="279"/>
      <c r="N105" s="193"/>
      <c r="O105" s="193"/>
      <c r="P105" s="279"/>
      <c r="Q105" s="192"/>
      <c r="R105" s="194"/>
      <c r="S105" s="382"/>
      <c r="T105" s="383"/>
    </row>
    <row r="106" spans="1:20" s="310" customFormat="1" ht="51" hidden="1" outlineLevel="2">
      <c r="A106" s="2"/>
      <c r="B106" s="4"/>
      <c r="C106" s="337" t="s">
        <v>753</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80"/>
      <c r="N114" s="194"/>
      <c r="O114" s="194"/>
      <c r="P114" s="280"/>
      <c r="Q114" s="448"/>
      <c r="R114" s="194"/>
      <c r="S114" s="382"/>
      <c r="T114" s="396"/>
    </row>
    <row r="115" spans="1:20" s="305" customFormat="1" ht="27.75">
      <c r="A115" s="239"/>
      <c r="B115" s="332" t="s">
        <v>490</v>
      </c>
      <c r="C115" s="333" t="s">
        <v>491</v>
      </c>
      <c r="D115" s="240"/>
      <c r="E115" s="241"/>
      <c r="F115" s="241"/>
      <c r="G115" s="242"/>
      <c r="H115" s="347">
        <f>SUM(H116,H127,H138,H148,H160,H170,H180,H191,H202,H212)</f>
        <v>0</v>
      </c>
      <c r="I115" s="347">
        <f>SUM(I116,I127,I138,I148,I160,I170,I180,I191,I202,I212)</f>
        <v>0</v>
      </c>
      <c r="J115" s="347">
        <f>SUM(J116,J127,J138,J148,J160,J170,J180,J191,J202,J212)</f>
        <v>0</v>
      </c>
      <c r="K115" s="347">
        <f>SUM(K116,K127,K138,K148,K160,K170,K180,K191,K202,K212)</f>
        <v>0</v>
      </c>
      <c r="L115" s="347">
        <f>SUM(L116,L127,L138,L148,L160,L170,L180,L191,L202,L212)</f>
        <v>0</v>
      </c>
      <c r="M115" s="237"/>
      <c r="N115" s="237"/>
      <c r="O115" s="348">
        <f>SUM(H115:L115)/(COUNT(H115:L115)*10)</f>
        <v>0</v>
      </c>
      <c r="P115" s="242"/>
      <c r="Q115" s="235"/>
      <c r="R115" s="228"/>
      <c r="S115" s="349">
        <f>AVERAGE(S116:S222)</f>
        <v>0</v>
      </c>
      <c r="T115" s="385"/>
    </row>
    <row r="116" spans="1:20" s="306" customFormat="1" ht="31.5" collapsed="1">
      <c r="A116" s="243"/>
      <c r="B116" s="341" t="s">
        <v>489</v>
      </c>
      <c r="C116" s="335" t="s">
        <v>496</v>
      </c>
      <c r="D116" s="251"/>
      <c r="E116" s="255"/>
      <c r="F116" s="255"/>
      <c r="G116" s="256"/>
      <c r="H116" s="350" t="str">
        <f>IF(HasAffirmation(H119:H125,$O119:$O125),1,"")</f>
        <v/>
      </c>
      <c r="I116" s="350" t="str">
        <f>IF(HasAffirmation(I119:I125,$O119:$O125),1,"")</f>
        <v/>
      </c>
      <c r="J116" s="350" t="str">
        <f>IF(HasAffirmation(J119:J125,$O119:$O125),1,"")</f>
        <v/>
      </c>
      <c r="K116" s="350" t="str">
        <f>IF(HasAffirmation(K119:K125,$O119:$O125),1,"")</f>
        <v/>
      </c>
      <c r="L116" s="350" t="str">
        <f>IF(HasAffirmation(L119:L125,$O119:$O125),1,"")</f>
        <v/>
      </c>
      <c r="M116" s="254"/>
      <c r="N116" s="350">
        <f>COUNTA(N119:N125)</f>
        <v>0</v>
      </c>
      <c r="O116" s="350">
        <f>SUM(H116:L116)</f>
        <v>0</v>
      </c>
      <c r="P116" s="244"/>
      <c r="Q116" s="443" t="str">
        <f>IF(COUNTA(Q118:Q126)=0,"",COUNTA(Q118:Q126))</f>
        <v/>
      </c>
      <c r="R116" s="229"/>
      <c r="S116" s="351">
        <f>IF(R116=Instructions!$B$25,Instructions!$C$25,IF(R116=Instructions!$B$26,Instructions!$C$26,IF(R116=Instructions!$B$27,Instructions!$C$27,0)))</f>
        <v>0</v>
      </c>
      <c r="T116" s="406"/>
    </row>
    <row r="117" spans="1:20" s="305" customFormat="1" ht="51" hidden="1" outlineLevel="2">
      <c r="A117" s="178"/>
      <c r="B117" s="4"/>
      <c r="C117" s="337" t="s">
        <v>1394</v>
      </c>
      <c r="D117" s="168"/>
      <c r="E117" s="169"/>
      <c r="F117" s="169"/>
      <c r="G117" s="257"/>
      <c r="H117" s="170"/>
      <c r="I117" s="170"/>
      <c r="J117" s="170"/>
      <c r="K117" s="170"/>
      <c r="L117" s="170"/>
      <c r="M117" s="245"/>
      <c r="N117" s="170"/>
      <c r="O117" s="170"/>
      <c r="P117" s="245"/>
      <c r="Q117" s="456"/>
      <c r="R117" s="171"/>
      <c r="S117" s="374"/>
      <c r="T117" s="385"/>
    </row>
    <row r="118" spans="1:20" s="305" customFormat="1" ht="207.75" hidden="1" customHeight="1" outlineLevel="2">
      <c r="A118" s="178"/>
      <c r="B118" s="4"/>
      <c r="C118" s="337" t="s">
        <v>754</v>
      </c>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85"/>
    </row>
    <row r="127" spans="1:20" s="306" customFormat="1" ht="31.5" collapsed="1">
      <c r="A127" s="243"/>
      <c r="B127" s="341" t="s">
        <v>380</v>
      </c>
      <c r="C127" s="335" t="s">
        <v>497</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76.5" hidden="1" outlineLevel="2">
      <c r="A128" s="178"/>
      <c r="B128" s="4"/>
      <c r="C128" s="363" t="s">
        <v>1416</v>
      </c>
      <c r="D128" s="168"/>
      <c r="E128" s="169"/>
      <c r="F128" s="169"/>
      <c r="G128" s="257"/>
      <c r="H128" s="170"/>
      <c r="I128" s="170"/>
      <c r="J128" s="170"/>
      <c r="K128" s="170"/>
      <c r="L128" s="170"/>
      <c r="M128" s="245"/>
      <c r="N128" s="170"/>
      <c r="O128" s="170"/>
      <c r="P128" s="245"/>
      <c r="Q128" s="169"/>
      <c r="R128" s="171"/>
      <c r="S128" s="374"/>
    </row>
    <row r="129" spans="1:20" s="305" customFormat="1" ht="229.5" hidden="1" customHeight="1" outlineLevel="2">
      <c r="A129" s="178"/>
      <c r="B129" s="4"/>
      <c r="C129" s="337" t="s">
        <v>755</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382</v>
      </c>
      <c r="C138" s="335" t="s">
        <v>184</v>
      </c>
      <c r="D138" s="251"/>
      <c r="E138" s="255"/>
      <c r="F138" s="255"/>
      <c r="G138" s="256"/>
      <c r="H138" s="350" t="str">
        <f>IF(HasAffirmation(H140:H146,$O140:$O146),1,"")</f>
        <v/>
      </c>
      <c r="I138" s="350" t="str">
        <f>IF(HasAffirmation(I140:I146,$O140:$O146),1,"")</f>
        <v/>
      </c>
      <c r="J138" s="350" t="str">
        <f>IF(HasAffirmation(J140:J146,$O140:$O146),1,"")</f>
        <v/>
      </c>
      <c r="K138" s="350" t="str">
        <f>IF(HasAffirmation(K140:K146,$O140:$O146),1,"")</f>
        <v/>
      </c>
      <c r="L138" s="350" t="str">
        <f>IF(HasAffirmation(L140:L146,$O140:$O146),1,"")</f>
        <v/>
      </c>
      <c r="M138" s="254"/>
      <c r="N138" s="350">
        <f>COUNTA(N140:N146)</f>
        <v>0</v>
      </c>
      <c r="O138" s="350">
        <f>SUM(H138:L138)</f>
        <v>0</v>
      </c>
      <c r="P138" s="244"/>
      <c r="Q138" s="443" t="str">
        <f>IF(COUNTA(Q139:Q147)=0,"",COUNTA(Q139:Q147))</f>
        <v/>
      </c>
      <c r="R138" s="229"/>
      <c r="S138" s="351">
        <f>IF(R138=Instructions!$B$25,Instructions!$C$25,IF(R138=Instructions!$B$26,Instructions!$C$26,IF(R138=Instructions!$B$27,Instructions!$C$27,0)))</f>
        <v>0</v>
      </c>
      <c r="T138" s="406"/>
    </row>
    <row r="139" spans="1:20" s="305" customFormat="1" ht="203.25" hidden="1" customHeight="1" outlineLevel="2">
      <c r="A139" s="178"/>
      <c r="B139" s="4"/>
      <c r="C139" s="337" t="s">
        <v>756</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31.5" collapsed="1">
      <c r="A148" s="243"/>
      <c r="B148" s="341" t="s">
        <v>384</v>
      </c>
      <c r="C148" s="335" t="s">
        <v>185</v>
      </c>
      <c r="D148" s="251"/>
      <c r="E148" s="255"/>
      <c r="F148" s="255"/>
      <c r="G148" s="256"/>
      <c r="H148" s="350" t="str">
        <f>IF(HasAffirmation(H152:H158,$O152:$O158),1,"")</f>
        <v/>
      </c>
      <c r="I148" s="350" t="str">
        <f>IF(HasAffirmation(I152:I158,$O152:$O158),1,"")</f>
        <v/>
      </c>
      <c r="J148" s="350" t="str">
        <f>IF(HasAffirmation(J152:J158,$O152:$O158),1,"")</f>
        <v/>
      </c>
      <c r="K148" s="350" t="str">
        <f>IF(HasAffirmation(K152:K158,$O152:$O158),1,"")</f>
        <v/>
      </c>
      <c r="L148" s="350" t="str">
        <f>IF(HasAffirmation(L152:L158,$O152:$O158),1,"")</f>
        <v/>
      </c>
      <c r="M148" s="254"/>
      <c r="N148" s="350">
        <f>COUNTA(N152:N158)</f>
        <v>0</v>
      </c>
      <c r="O148" s="350">
        <f>SUM(H148:L148)</f>
        <v>0</v>
      </c>
      <c r="P148" s="244"/>
      <c r="Q148" s="443" t="str">
        <f>IF(COUNTA(Q151:Q159)=0,"",COUNTA(Q151:Q159))</f>
        <v/>
      </c>
      <c r="R148" s="229"/>
      <c r="S148" s="351">
        <f>IF(R148=Instructions!$B$25,Instructions!$C$25,IF(R148=Instructions!$B$26,Instructions!$C$26,IF(R148=Instructions!$B$27,Instructions!$C$27,0)))</f>
        <v>0</v>
      </c>
      <c r="T148" s="406"/>
    </row>
    <row r="149" spans="1:20" s="305" customFormat="1" ht="51" hidden="1" outlineLevel="2">
      <c r="A149" s="178"/>
      <c r="B149" s="4"/>
      <c r="C149" s="337" t="s">
        <v>582</v>
      </c>
      <c r="D149" s="168"/>
      <c r="E149" s="169"/>
      <c r="F149" s="169"/>
      <c r="G149" s="257"/>
      <c r="H149" s="170"/>
      <c r="I149" s="170"/>
      <c r="J149" s="170"/>
      <c r="K149" s="170"/>
      <c r="L149" s="170"/>
      <c r="M149" s="245"/>
      <c r="N149" s="170"/>
      <c r="O149" s="170"/>
      <c r="P149" s="245"/>
      <c r="Q149" s="169"/>
      <c r="R149" s="171"/>
      <c r="S149" s="374"/>
      <c r="T149" s="385"/>
    </row>
    <row r="150" spans="1:20" s="305" customFormat="1" ht="51" hidden="1" outlineLevel="2">
      <c r="A150" s="178"/>
      <c r="B150" s="4"/>
      <c r="C150" s="337" t="s">
        <v>1441</v>
      </c>
      <c r="D150" s="168"/>
      <c r="E150" s="169"/>
      <c r="F150" s="169"/>
      <c r="G150" s="257"/>
      <c r="H150" s="170"/>
      <c r="I150" s="170"/>
      <c r="J150" s="170"/>
      <c r="K150" s="170"/>
      <c r="L150" s="170"/>
      <c r="M150" s="245"/>
      <c r="N150" s="170"/>
      <c r="O150" s="170"/>
      <c r="P150" s="245"/>
      <c r="Q150" s="169"/>
      <c r="R150" s="171"/>
      <c r="S150" s="374"/>
      <c r="T150" s="385"/>
    </row>
    <row r="151" spans="1:20" s="305" customFormat="1" ht="192.75" hidden="1" customHeight="1" outlineLevel="2">
      <c r="A151" s="178"/>
      <c r="B151" s="4"/>
      <c r="C151" s="337" t="s">
        <v>930</v>
      </c>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85"/>
    </row>
    <row r="160" spans="1:20" s="306" customFormat="1" ht="31.5" collapsed="1">
      <c r="A160" s="243"/>
      <c r="B160" s="341" t="s">
        <v>386</v>
      </c>
      <c r="C160" s="335" t="s">
        <v>492</v>
      </c>
      <c r="D160" s="251"/>
      <c r="E160" s="255"/>
      <c r="F160" s="255"/>
      <c r="G160" s="256"/>
      <c r="H160" s="350" t="str">
        <f>IF(HasAffirmation(H162:H168,$O162:$O168),1,"")</f>
        <v/>
      </c>
      <c r="I160" s="350" t="str">
        <f>IF(HasAffirmation(I162:I168,$O162:$O168),1,"")</f>
        <v/>
      </c>
      <c r="J160" s="350" t="str">
        <f>IF(HasAffirmation(J162:J168,$O162:$O168),1,"")</f>
        <v/>
      </c>
      <c r="K160" s="350" t="str">
        <f>IF(HasAffirmation(K162:K168,$O162:$O168),1,"")</f>
        <v/>
      </c>
      <c r="L160" s="350" t="str">
        <f>IF(HasAffirmation(L162:L168,$O162:$O168),1,"")</f>
        <v/>
      </c>
      <c r="M160" s="254"/>
      <c r="N160" s="350">
        <f>COUNTA(N162:N168)</f>
        <v>0</v>
      </c>
      <c r="O160" s="350">
        <f>SUM(H160:L160)</f>
        <v>0</v>
      </c>
      <c r="P160" s="244"/>
      <c r="Q160" s="443" t="str">
        <f>IF(COUNTA(Q161:Q169)=0,"",COUNTA(Q161:Q169))</f>
        <v/>
      </c>
      <c r="R160" s="229"/>
      <c r="S160" s="351">
        <f>IF(R160=Instructions!$B$25,Instructions!$C$25,IF(R160=Instructions!$B$26,Instructions!$C$26,IF(R160=Instructions!$B$27,Instructions!$C$27,0)))</f>
        <v>0</v>
      </c>
      <c r="T160" s="406"/>
    </row>
    <row r="161" spans="1:20" s="305" customFormat="1" ht="299.25" hidden="1" customHeight="1" outlineLevel="2">
      <c r="A161" s="178"/>
      <c r="B161" s="4"/>
      <c r="C161" s="337" t="s">
        <v>757</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15.75" collapsed="1">
      <c r="A170" s="243"/>
      <c r="B170" s="341" t="s">
        <v>388</v>
      </c>
      <c r="C170" s="335" t="s">
        <v>993</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238.5" hidden="1" customHeight="1" outlineLevel="2">
      <c r="A171" s="178"/>
      <c r="B171" s="4"/>
      <c r="C171" s="337" t="s">
        <v>758</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389</v>
      </c>
      <c r="C180" s="335" t="s">
        <v>493</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51" hidden="1" outlineLevel="2">
      <c r="A181" s="178"/>
      <c r="B181" s="4"/>
      <c r="C181" s="337" t="s">
        <v>643</v>
      </c>
      <c r="D181" s="168"/>
      <c r="E181" s="169"/>
      <c r="F181" s="169"/>
      <c r="G181" s="257"/>
      <c r="H181" s="170"/>
      <c r="I181" s="170"/>
      <c r="J181" s="170"/>
      <c r="K181" s="170"/>
      <c r="L181" s="170"/>
      <c r="M181" s="245"/>
      <c r="N181" s="170"/>
      <c r="O181" s="170"/>
      <c r="P181" s="245"/>
      <c r="Q181" s="169"/>
      <c r="R181" s="171"/>
      <c r="S181" s="374"/>
      <c r="T181" s="385"/>
    </row>
    <row r="182" spans="1:20" s="305" customFormat="1" ht="330.75" hidden="1" customHeight="1" outlineLevel="2">
      <c r="A182" s="178"/>
      <c r="B182" s="4"/>
      <c r="C182" s="337" t="s">
        <v>759</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391</v>
      </c>
      <c r="C191" s="335" t="s">
        <v>239</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06"/>
    </row>
    <row r="192" spans="1:20" s="305" customFormat="1" ht="127.5" hidden="1" outlineLevel="2">
      <c r="A192" s="178"/>
      <c r="B192" s="4"/>
      <c r="C192" s="337" t="s">
        <v>1447</v>
      </c>
      <c r="D192" s="168"/>
      <c r="E192" s="169"/>
      <c r="F192" s="169"/>
      <c r="G192" s="257"/>
      <c r="H192" s="170"/>
      <c r="I192" s="170"/>
      <c r="J192" s="170"/>
      <c r="K192" s="170"/>
      <c r="L192" s="170"/>
      <c r="M192" s="245"/>
      <c r="N192" s="170"/>
      <c r="O192" s="170"/>
      <c r="P192" s="245"/>
      <c r="Q192" s="169"/>
      <c r="R192" s="171"/>
      <c r="S192" s="374"/>
      <c r="T192" s="385"/>
    </row>
    <row r="193" spans="1:20" s="305" customFormat="1" ht="178.5" hidden="1" outlineLevel="2">
      <c r="A193" s="178"/>
      <c r="B193" s="4"/>
      <c r="C193" s="337" t="s">
        <v>760</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392</v>
      </c>
      <c r="C202" s="335" t="s">
        <v>994</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209.25" hidden="1" customHeight="1" outlineLevel="2">
      <c r="A203" s="178"/>
      <c r="B203" s="4"/>
      <c r="C203" s="337" t="s">
        <v>761</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393</v>
      </c>
      <c r="C212" s="335" t="s">
        <v>494</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38.25" hidden="1" outlineLevel="2">
      <c r="A213" s="178"/>
      <c r="B213" s="4"/>
      <c r="C213" s="337" t="s">
        <v>1448</v>
      </c>
      <c r="D213" s="168"/>
      <c r="E213" s="169"/>
      <c r="F213" s="169"/>
      <c r="G213" s="257"/>
      <c r="H213" s="170"/>
      <c r="I213" s="170"/>
      <c r="J213" s="170"/>
      <c r="K213" s="170"/>
      <c r="L213" s="170"/>
      <c r="M213" s="245"/>
      <c r="N213" s="170"/>
      <c r="O213" s="170"/>
      <c r="P213" s="245"/>
      <c r="Q213" s="456"/>
      <c r="R213" s="457"/>
      <c r="S213" s="374"/>
      <c r="T213" s="385"/>
    </row>
    <row r="214" spans="1:20" s="305" customFormat="1" ht="250.5" hidden="1" customHeight="1" outlineLevel="2">
      <c r="A214" s="178"/>
      <c r="B214" s="4"/>
      <c r="C214" s="337" t="s">
        <v>762</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5" customFormat="1" ht="27.75">
      <c r="A223" s="239"/>
      <c r="B223" s="332" t="s">
        <v>399</v>
      </c>
      <c r="C223" s="333" t="s">
        <v>398</v>
      </c>
      <c r="D223" s="240"/>
      <c r="E223" s="241"/>
      <c r="F223" s="241"/>
      <c r="G223" s="242"/>
      <c r="H223" s="347">
        <f>SUM(H224,H235)</f>
        <v>0</v>
      </c>
      <c r="I223" s="347">
        <f>SUM(I224,I235)</f>
        <v>0</v>
      </c>
      <c r="J223" s="347">
        <f>SUM(J224,J235)</f>
        <v>0</v>
      </c>
      <c r="K223" s="347">
        <f>SUM(K224,K235)</f>
        <v>0</v>
      </c>
      <c r="L223" s="347">
        <f>SUM(L224,L235)</f>
        <v>0</v>
      </c>
      <c r="M223" s="237"/>
      <c r="N223" s="237"/>
      <c r="O223" s="348">
        <f>SUM(H223:L223)/(COUNT(H223:L223)*2)</f>
        <v>0</v>
      </c>
      <c r="P223" s="242"/>
      <c r="Q223" s="235"/>
      <c r="R223" s="228"/>
      <c r="S223" s="349">
        <f>AVERAGE(S224:S245)</f>
        <v>0</v>
      </c>
      <c r="T223" s="385"/>
    </row>
    <row r="224" spans="1:20" s="306" customFormat="1" ht="31.5" collapsed="1">
      <c r="A224" s="243"/>
      <c r="B224" s="341" t="s">
        <v>395</v>
      </c>
      <c r="C224" s="335" t="s">
        <v>495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102" hidden="1" outlineLevel="2">
      <c r="A225" s="178"/>
      <c r="B225" s="4"/>
      <c r="C225" s="337" t="s">
        <v>583</v>
      </c>
      <c r="D225" s="168"/>
      <c r="E225" s="169"/>
      <c r="F225" s="169"/>
      <c r="G225" s="257"/>
      <c r="H225" s="170"/>
      <c r="I225" s="170"/>
      <c r="J225" s="170"/>
      <c r="K225" s="170"/>
      <c r="L225" s="170"/>
      <c r="M225" s="245"/>
      <c r="N225" s="170"/>
      <c r="O225" s="170"/>
      <c r="P225" s="245"/>
      <c r="Q225" s="169"/>
      <c r="R225" s="171"/>
      <c r="S225" s="374"/>
      <c r="T225" s="385"/>
    </row>
    <row r="226" spans="1:20" s="305" customFormat="1" ht="243.75" hidden="1" customHeight="1" outlineLevel="2">
      <c r="A226" s="178"/>
      <c r="B226" s="4"/>
      <c r="C226" s="337" t="s">
        <v>763</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s="306" customFormat="1" ht="47.25" collapsed="1">
      <c r="A235" s="243"/>
      <c r="B235" s="341" t="s">
        <v>397</v>
      </c>
      <c r="C235" s="335" t="s">
        <v>995</v>
      </c>
      <c r="D235" s="251"/>
      <c r="E235" s="255"/>
      <c r="F235" s="255"/>
      <c r="G235" s="256"/>
      <c r="H235" s="350" t="str">
        <f>IF(HasAffirmation(H238:H244,$O238:$O244),1,"")</f>
        <v/>
      </c>
      <c r="I235" s="350" t="str">
        <f>IF(HasAffirmation(I238:I244,$O238:$O244),1,"")</f>
        <v/>
      </c>
      <c r="J235" s="350" t="str">
        <f>IF(HasAffirmation(J238:J244,$O238:$O244),1,"")</f>
        <v/>
      </c>
      <c r="K235" s="350" t="str">
        <f>IF(HasAffirmation(K238:K244,$O238:$O244),1,"")</f>
        <v/>
      </c>
      <c r="L235" s="350" t="str">
        <f>IF(HasAffirmation(L238:L244,$O238:$O244),1,"")</f>
        <v/>
      </c>
      <c r="M235" s="254"/>
      <c r="N235" s="350">
        <f>COUNTA(N238:N244)</f>
        <v>0</v>
      </c>
      <c r="O235" s="350">
        <f>SUM(H235:L235)</f>
        <v>0</v>
      </c>
      <c r="P235" s="244"/>
      <c r="Q235" s="443" t="str">
        <f>IF(COUNTA(Q237:Q245)=0,"",COUNTA(Q237:Q245))</f>
        <v/>
      </c>
      <c r="R235" s="229"/>
      <c r="S235" s="351">
        <f>IF(R235=Instructions!$B$25,Instructions!$C$25,IF(R235=Instructions!$B$26,Instructions!$C$26,IF(R235=Instructions!$B$27,Instructions!$C$27,0)))</f>
        <v>0</v>
      </c>
      <c r="T235" s="406"/>
    </row>
    <row r="236" spans="1:20" s="305" customFormat="1" ht="63.75" hidden="1" outlineLevel="2">
      <c r="A236" s="178"/>
      <c r="B236" s="375"/>
      <c r="C236" s="352" t="s">
        <v>644</v>
      </c>
      <c r="D236" s="168"/>
      <c r="E236" s="169"/>
      <c r="F236" s="169"/>
      <c r="G236" s="257"/>
      <c r="H236" s="170"/>
      <c r="I236" s="170"/>
      <c r="J236" s="170"/>
      <c r="K236" s="170"/>
      <c r="L236" s="170"/>
      <c r="M236" s="245"/>
      <c r="N236" s="170"/>
      <c r="O236" s="170"/>
      <c r="P236" s="245"/>
      <c r="Q236" s="169"/>
      <c r="R236" s="171"/>
      <c r="S236" s="374"/>
      <c r="T236" s="385"/>
    </row>
    <row r="237" spans="1:20" s="305" customFormat="1" ht="189.75" hidden="1" customHeight="1" outlineLevel="2">
      <c r="A237" s="178"/>
      <c r="B237" s="375"/>
      <c r="C237" s="352" t="s">
        <v>615</v>
      </c>
      <c r="D237" s="168"/>
      <c r="E237" s="169"/>
      <c r="F237" s="169"/>
      <c r="G237" s="257"/>
      <c r="H237" s="170"/>
      <c r="I237" s="170"/>
      <c r="J237" s="170"/>
      <c r="K237" s="170"/>
      <c r="L237" s="170"/>
      <c r="M237" s="245"/>
      <c r="N237" s="170"/>
      <c r="O237" s="170"/>
      <c r="P237" s="245"/>
      <c r="Q237" s="169"/>
      <c r="R237" s="171"/>
      <c r="S237" s="374"/>
      <c r="T237" s="385"/>
    </row>
    <row r="238" spans="1:20" s="305" customFormat="1" hidden="1" outlineLevel="1">
      <c r="A238" s="174"/>
      <c r="B238" s="336">
        <v>1</v>
      </c>
      <c r="C238" s="175"/>
      <c r="D238" s="168"/>
      <c r="E238" s="169"/>
      <c r="F238" s="172"/>
      <c r="G238" s="257"/>
      <c r="H238" s="170"/>
      <c r="I238" s="170"/>
      <c r="J238" s="170"/>
      <c r="K238" s="170"/>
      <c r="L238" s="170"/>
      <c r="M238" s="245"/>
      <c r="N238" s="170"/>
      <c r="O238" s="170"/>
      <c r="P238" s="245"/>
      <c r="Q238" s="169"/>
      <c r="R238" s="171"/>
      <c r="S238" s="374"/>
      <c r="T238" s="385"/>
    </row>
    <row r="239" spans="1:20" s="305" customFormat="1" hidden="1" outlineLevel="1">
      <c r="A239" s="174"/>
      <c r="B239" s="336">
        <v>2</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3</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4</v>
      </c>
      <c r="C241" s="175"/>
      <c r="D241" s="168"/>
      <c r="E241" s="169"/>
      <c r="F241" s="172"/>
      <c r="G241" s="257"/>
      <c r="H241" s="170"/>
      <c r="I241" s="170"/>
      <c r="J241" s="170"/>
      <c r="K241" s="170"/>
      <c r="L241" s="170"/>
      <c r="M241" s="245"/>
      <c r="N241" s="170"/>
      <c r="O241" s="170"/>
      <c r="P241" s="245"/>
      <c r="Q241" s="169"/>
      <c r="R241" s="171"/>
      <c r="S241" s="374"/>
      <c r="T241" s="385"/>
    </row>
    <row r="242" spans="1:20" s="305" customFormat="1" hidden="1" outlineLevel="1">
      <c r="A242" s="174"/>
      <c r="B242" s="336">
        <v>5</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idden="1" outlineLevel="1">
      <c r="A243" s="174"/>
      <c r="B243" s="336">
        <v>6</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7</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t="60" hidden="1" customHeight="1" outlineLevel="1">
      <c r="A245" s="174"/>
      <c r="B245" s="339" t="s">
        <v>353</v>
      </c>
      <c r="C245" s="175"/>
      <c r="D245" s="176"/>
      <c r="E245" s="169"/>
      <c r="F245" s="169"/>
      <c r="G245" s="265"/>
      <c r="H245" s="230"/>
      <c r="I245" s="230"/>
      <c r="J245" s="230"/>
      <c r="K245" s="230"/>
      <c r="L245" s="230"/>
      <c r="M245" s="238"/>
      <c r="N245" s="177"/>
      <c r="O245" s="177"/>
      <c r="P245" s="238"/>
      <c r="Q245" s="444"/>
      <c r="R245" s="171"/>
      <c r="S245" s="374"/>
      <c r="T245" s="385"/>
    </row>
    <row r="246" spans="1:20">
      <c r="Q24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201" priority="2902" stopIfTrue="1" operator="equal">
      <formula>"NR"</formula>
    </cfRule>
    <cfRule type="cellIs" dxfId="7200" priority="2903" stopIfTrue="1" operator="equal">
      <formula>"U"</formula>
    </cfRule>
    <cfRule type="cellIs" dxfId="7199" priority="2904" stopIfTrue="1" operator="equal">
      <formula>"S"</formula>
    </cfRule>
  </conditionalFormatting>
  <conditionalFormatting sqref="R4">
    <cfRule type="cellIs" dxfId="7198" priority="769" stopIfTrue="1" operator="equal">
      <formula>"NR"</formula>
    </cfRule>
    <cfRule type="cellIs" dxfId="7197" priority="770" stopIfTrue="1" operator="equal">
      <formula>"U"</formula>
    </cfRule>
    <cfRule type="cellIs" dxfId="7196" priority="771" stopIfTrue="1" operator="equal">
      <formula>"S"</formula>
    </cfRule>
  </conditionalFormatting>
  <conditionalFormatting sqref="R41">
    <cfRule type="cellIs" dxfId="7195" priority="766" stopIfTrue="1" operator="equal">
      <formula>"NR"</formula>
    </cfRule>
    <cfRule type="cellIs" dxfId="7194" priority="767" stopIfTrue="1" operator="equal">
      <formula>"U"</formula>
    </cfRule>
    <cfRule type="cellIs" dxfId="7193" priority="768" stopIfTrue="1" operator="equal">
      <formula>"S"</formula>
    </cfRule>
  </conditionalFormatting>
  <conditionalFormatting sqref="R66">
    <cfRule type="cellIs" dxfId="7192" priority="763" stopIfTrue="1" operator="equal">
      <formula>"NR"</formula>
    </cfRule>
    <cfRule type="cellIs" dxfId="7191" priority="764" stopIfTrue="1" operator="equal">
      <formula>"U"</formula>
    </cfRule>
    <cfRule type="cellIs" dxfId="7190" priority="765" stopIfTrue="1" operator="equal">
      <formula>"S"</formula>
    </cfRule>
  </conditionalFormatting>
  <conditionalFormatting sqref="R115">
    <cfRule type="cellIs" dxfId="7189" priority="760" stopIfTrue="1" operator="equal">
      <formula>"NR"</formula>
    </cfRule>
    <cfRule type="cellIs" dxfId="7188" priority="761" stopIfTrue="1" operator="equal">
      <formula>"U"</formula>
    </cfRule>
    <cfRule type="cellIs" dxfId="7187" priority="762" stopIfTrue="1" operator="equal">
      <formula>"S"</formula>
    </cfRule>
  </conditionalFormatting>
  <conditionalFormatting sqref="R223">
    <cfRule type="cellIs" dxfId="7186" priority="757" stopIfTrue="1" operator="equal">
      <formula>"NR"</formula>
    </cfRule>
    <cfRule type="cellIs" dxfId="7185" priority="758" stopIfTrue="1" operator="equal">
      <formula>"U"</formula>
    </cfRule>
    <cfRule type="cellIs" dxfId="7184" priority="759" stopIfTrue="1" operator="equal">
      <formula>"S"</formula>
    </cfRule>
  </conditionalFormatting>
  <conditionalFormatting sqref="R5">
    <cfRule type="expression" dxfId="7183" priority="751" stopIfTrue="1">
      <formula>OR($R5="FI",$R5="Green",$R5="High")</formula>
    </cfRule>
    <cfRule type="expression" dxfId="7182" priority="752" stopIfTrue="1">
      <formula>OR($R5="NI",$R5="Red",$R5="Low")</formula>
    </cfRule>
    <cfRule type="cellIs" dxfId="7181" priority="753" stopIfTrue="1" operator="equal">
      <formula>"PI"</formula>
    </cfRule>
    <cfRule type="expression" dxfId="7180" priority="754" stopIfTrue="1">
      <formula>OR($R5="LI",$R5="Yellow",$R5="Medium")</formula>
    </cfRule>
    <cfRule type="expression" dxfId="7179" priority="755" stopIfTrue="1">
      <formula>OR($R5="NY",$R5="Not Yet")</formula>
    </cfRule>
    <cfRule type="cellIs" dxfId="7178" priority="756" stopIfTrue="1" operator="equal">
      <formula>"Out of Scope"</formula>
    </cfRule>
  </conditionalFormatting>
  <conditionalFormatting sqref="R17">
    <cfRule type="expression" dxfId="7177" priority="745" stopIfTrue="1">
      <formula>OR($R17="FI",$R17="Green",$R17="High")</formula>
    </cfRule>
    <cfRule type="expression" dxfId="7176" priority="746" stopIfTrue="1">
      <formula>OR($R17="NI",$R17="Red",$R17="Low")</formula>
    </cfRule>
    <cfRule type="cellIs" dxfId="7175" priority="747" stopIfTrue="1" operator="equal">
      <formula>"PI"</formula>
    </cfRule>
    <cfRule type="expression" dxfId="7174" priority="748" stopIfTrue="1">
      <formula>OR($R17="LI",$R17="Yellow",$R17="Medium")</formula>
    </cfRule>
    <cfRule type="expression" dxfId="7173" priority="749" stopIfTrue="1">
      <formula>OR($R17="NY",$R17="Not Yet")</formula>
    </cfRule>
    <cfRule type="cellIs" dxfId="7172" priority="750" stopIfTrue="1" operator="equal">
      <formula>"Out of Scope"</formula>
    </cfRule>
  </conditionalFormatting>
  <conditionalFormatting sqref="R29">
    <cfRule type="expression" dxfId="7171" priority="739" stopIfTrue="1">
      <formula>OR($R29="FI",$R29="Green",$R29="High")</formula>
    </cfRule>
    <cfRule type="expression" dxfId="7170" priority="740" stopIfTrue="1">
      <formula>OR($R29="NI",$R29="Red",$R29="Low")</formula>
    </cfRule>
    <cfRule type="cellIs" dxfId="7169" priority="741" stopIfTrue="1" operator="equal">
      <formula>"PI"</formula>
    </cfRule>
    <cfRule type="expression" dxfId="7168" priority="742" stopIfTrue="1">
      <formula>OR($R29="LI",$R29="Yellow",$R29="Medium")</formula>
    </cfRule>
    <cfRule type="expression" dxfId="7167" priority="743" stopIfTrue="1">
      <formula>OR($R29="NY",$R29="Not Yet")</formula>
    </cfRule>
    <cfRule type="cellIs" dxfId="7166" priority="744" stopIfTrue="1" operator="equal">
      <formula>"Out of Scope"</formula>
    </cfRule>
  </conditionalFormatting>
  <conditionalFormatting sqref="R42">
    <cfRule type="expression" dxfId="7165" priority="733" stopIfTrue="1">
      <formula>OR($R42="FI",$R42="Green",$R42="High")</formula>
    </cfRule>
    <cfRule type="expression" dxfId="7164" priority="734" stopIfTrue="1">
      <formula>OR($R42="NI",$R42="Red",$R42="Low")</formula>
    </cfRule>
    <cfRule type="cellIs" dxfId="7163" priority="735" stopIfTrue="1" operator="equal">
      <formula>"PI"</formula>
    </cfRule>
    <cfRule type="expression" dxfId="7162" priority="736" stopIfTrue="1">
      <formula>OR($R42="LI",$R42="Yellow",$R42="Medium")</formula>
    </cfRule>
    <cfRule type="expression" dxfId="7161" priority="737" stopIfTrue="1">
      <formula>OR($R42="NY",$R42="Not Yet")</formula>
    </cfRule>
    <cfRule type="cellIs" dxfId="7160" priority="738" stopIfTrue="1" operator="equal">
      <formula>"Out of Scope"</formula>
    </cfRule>
  </conditionalFormatting>
  <conditionalFormatting sqref="R54">
    <cfRule type="expression" dxfId="7159" priority="727" stopIfTrue="1">
      <formula>OR($R54="FI",$R54="Green",$R54="High")</formula>
    </cfRule>
    <cfRule type="expression" dxfId="7158" priority="728" stopIfTrue="1">
      <formula>OR($R54="NI",$R54="Red",$R54="Low")</formula>
    </cfRule>
    <cfRule type="cellIs" dxfId="7157" priority="729" stopIfTrue="1" operator="equal">
      <formula>"PI"</formula>
    </cfRule>
    <cfRule type="expression" dxfId="7156" priority="730" stopIfTrue="1">
      <formula>OR($R54="LI",$R54="Yellow",$R54="Medium")</formula>
    </cfRule>
    <cfRule type="expression" dxfId="7155" priority="731" stopIfTrue="1">
      <formula>OR($R54="NY",$R54="Not Yet")</formula>
    </cfRule>
    <cfRule type="cellIs" dxfId="7154" priority="732" stopIfTrue="1" operator="equal">
      <formula>"Out of Scope"</formula>
    </cfRule>
  </conditionalFormatting>
  <conditionalFormatting sqref="R67">
    <cfRule type="expression" dxfId="7153" priority="721" stopIfTrue="1">
      <formula>OR($R67="FI",$R67="Green",$R67="High")</formula>
    </cfRule>
    <cfRule type="expression" dxfId="7152" priority="722" stopIfTrue="1">
      <formula>OR($R67="NI",$R67="Red",$R67="Low")</formula>
    </cfRule>
    <cfRule type="cellIs" dxfId="7151" priority="723" stopIfTrue="1" operator="equal">
      <formula>"PI"</formula>
    </cfRule>
    <cfRule type="expression" dxfId="7150" priority="724" stopIfTrue="1">
      <formula>OR($R67="LI",$R67="Yellow",$R67="Medium")</formula>
    </cfRule>
    <cfRule type="expression" dxfId="7149" priority="725" stopIfTrue="1">
      <formula>OR($R67="NY",$R67="Not Yet")</formula>
    </cfRule>
    <cfRule type="cellIs" dxfId="7148" priority="726" stopIfTrue="1" operator="equal">
      <formula>"Out of Scope"</formula>
    </cfRule>
  </conditionalFormatting>
  <conditionalFormatting sqref="R79">
    <cfRule type="expression" dxfId="7147" priority="715" stopIfTrue="1">
      <formula>OR($R79="FI",$R79="Green",$R79="High")</formula>
    </cfRule>
    <cfRule type="expression" dxfId="7146" priority="716" stopIfTrue="1">
      <formula>OR($R79="NI",$R79="Red",$R79="Low")</formula>
    </cfRule>
    <cfRule type="cellIs" dxfId="7145" priority="717" stopIfTrue="1" operator="equal">
      <formula>"PI"</formula>
    </cfRule>
    <cfRule type="expression" dxfId="7144" priority="718" stopIfTrue="1">
      <formula>OR($R79="LI",$R79="Yellow",$R79="Medium")</formula>
    </cfRule>
    <cfRule type="expression" dxfId="7143" priority="719" stopIfTrue="1">
      <formula>OR($R79="NY",$R79="Not Yet")</formula>
    </cfRule>
    <cfRule type="cellIs" dxfId="7142" priority="720" stopIfTrue="1" operator="equal">
      <formula>"Out of Scope"</formula>
    </cfRule>
  </conditionalFormatting>
  <conditionalFormatting sqref="R91">
    <cfRule type="expression" dxfId="7141" priority="709" stopIfTrue="1">
      <formula>OR($R91="FI",$R91="Green",$R91="High")</formula>
    </cfRule>
    <cfRule type="expression" dxfId="7140" priority="710" stopIfTrue="1">
      <formula>OR($R91="NI",$R91="Red",$R91="Low")</formula>
    </cfRule>
    <cfRule type="cellIs" dxfId="7139" priority="711" stopIfTrue="1" operator="equal">
      <formula>"PI"</formula>
    </cfRule>
    <cfRule type="expression" dxfId="7138" priority="712" stopIfTrue="1">
      <formula>OR($R91="LI",$R91="Yellow",$R91="Medium")</formula>
    </cfRule>
    <cfRule type="expression" dxfId="7137" priority="713" stopIfTrue="1">
      <formula>OR($R91="NY",$R91="Not Yet")</formula>
    </cfRule>
    <cfRule type="cellIs" dxfId="7136" priority="714" stopIfTrue="1" operator="equal">
      <formula>"Out of Scope"</formula>
    </cfRule>
  </conditionalFormatting>
  <conditionalFormatting sqref="R103">
    <cfRule type="expression" dxfId="7135" priority="703" stopIfTrue="1">
      <formula>OR($R103="FI",$R103="Green",$R103="High")</formula>
    </cfRule>
    <cfRule type="expression" dxfId="7134" priority="704" stopIfTrue="1">
      <formula>OR($R103="NI",$R103="Red",$R103="Low")</formula>
    </cfRule>
    <cfRule type="cellIs" dxfId="7133" priority="705" stopIfTrue="1" operator="equal">
      <formula>"PI"</formula>
    </cfRule>
    <cfRule type="expression" dxfId="7132" priority="706" stopIfTrue="1">
      <formula>OR($R103="LI",$R103="Yellow",$R103="Medium")</formula>
    </cfRule>
    <cfRule type="expression" dxfId="7131" priority="707" stopIfTrue="1">
      <formula>OR($R103="NY",$R103="Not Yet")</formula>
    </cfRule>
    <cfRule type="cellIs" dxfId="7130" priority="708" stopIfTrue="1" operator="equal">
      <formula>"Out of Scope"</formula>
    </cfRule>
  </conditionalFormatting>
  <conditionalFormatting sqref="R116">
    <cfRule type="expression" dxfId="7129" priority="697" stopIfTrue="1">
      <formula>OR($R116="FI",$R116="Green",$R116="High")</formula>
    </cfRule>
    <cfRule type="expression" dxfId="7128" priority="698" stopIfTrue="1">
      <formula>OR($R116="NI",$R116="Red",$R116="Low")</formula>
    </cfRule>
    <cfRule type="cellIs" dxfId="7127" priority="699" stopIfTrue="1" operator="equal">
      <formula>"PI"</formula>
    </cfRule>
    <cfRule type="expression" dxfId="7126" priority="700" stopIfTrue="1">
      <formula>OR($R116="LI",$R116="Yellow",$R116="Medium")</formula>
    </cfRule>
    <cfRule type="expression" dxfId="7125" priority="701" stopIfTrue="1">
      <formula>OR($R116="NY",$R116="Not Yet")</formula>
    </cfRule>
    <cfRule type="cellIs" dxfId="7124" priority="702" stopIfTrue="1" operator="equal">
      <formula>"Out of Scope"</formula>
    </cfRule>
  </conditionalFormatting>
  <conditionalFormatting sqref="R127">
    <cfRule type="expression" dxfId="7123" priority="691" stopIfTrue="1">
      <formula>OR($R127="FI",$R127="Green",$R127="High")</formula>
    </cfRule>
    <cfRule type="expression" dxfId="7122" priority="692" stopIfTrue="1">
      <formula>OR($R127="NI",$R127="Red",$R127="Low")</formula>
    </cfRule>
    <cfRule type="cellIs" dxfId="7121" priority="693" stopIfTrue="1" operator="equal">
      <formula>"PI"</formula>
    </cfRule>
    <cfRule type="expression" dxfId="7120" priority="694" stopIfTrue="1">
      <formula>OR($R127="LI",$R127="Yellow",$R127="Medium")</formula>
    </cfRule>
    <cfRule type="expression" dxfId="7119" priority="695" stopIfTrue="1">
      <formula>OR($R127="NY",$R127="Not Yet")</formula>
    </cfRule>
    <cfRule type="cellIs" dxfId="7118" priority="696" stopIfTrue="1" operator="equal">
      <formula>"Out of Scope"</formula>
    </cfRule>
  </conditionalFormatting>
  <conditionalFormatting sqref="R138">
    <cfRule type="expression" dxfId="7117" priority="685" stopIfTrue="1">
      <formula>OR($R138="FI",$R138="Green",$R138="High")</formula>
    </cfRule>
    <cfRule type="expression" dxfId="7116" priority="686" stopIfTrue="1">
      <formula>OR($R138="NI",$R138="Red",$R138="Low")</formula>
    </cfRule>
    <cfRule type="cellIs" dxfId="7115" priority="687" stopIfTrue="1" operator="equal">
      <formula>"PI"</formula>
    </cfRule>
    <cfRule type="expression" dxfId="7114" priority="688" stopIfTrue="1">
      <formula>OR($R138="LI",$R138="Yellow",$R138="Medium")</formula>
    </cfRule>
    <cfRule type="expression" dxfId="7113" priority="689" stopIfTrue="1">
      <formula>OR($R138="NY",$R138="Not Yet")</formula>
    </cfRule>
    <cfRule type="cellIs" dxfId="7112" priority="690" stopIfTrue="1" operator="equal">
      <formula>"Out of Scope"</formula>
    </cfRule>
  </conditionalFormatting>
  <conditionalFormatting sqref="R148">
    <cfRule type="expression" dxfId="7111" priority="679" stopIfTrue="1">
      <formula>OR($R148="FI",$R148="Green",$R148="High")</formula>
    </cfRule>
    <cfRule type="expression" dxfId="7110" priority="680" stopIfTrue="1">
      <formula>OR($R148="NI",$R148="Red",$R148="Low")</formula>
    </cfRule>
    <cfRule type="cellIs" dxfId="7109" priority="681" stopIfTrue="1" operator="equal">
      <formula>"PI"</formula>
    </cfRule>
    <cfRule type="expression" dxfId="7108" priority="682" stopIfTrue="1">
      <formula>OR($R148="LI",$R148="Yellow",$R148="Medium")</formula>
    </cfRule>
    <cfRule type="expression" dxfId="7107" priority="683" stopIfTrue="1">
      <formula>OR($R148="NY",$R148="Not Yet")</formula>
    </cfRule>
    <cfRule type="cellIs" dxfId="7106" priority="684" stopIfTrue="1" operator="equal">
      <formula>"Out of Scope"</formula>
    </cfRule>
  </conditionalFormatting>
  <conditionalFormatting sqref="R160">
    <cfRule type="expression" dxfId="7105" priority="673" stopIfTrue="1">
      <formula>OR($R160="FI",$R160="Green",$R160="High")</formula>
    </cfRule>
    <cfRule type="expression" dxfId="7104" priority="674" stopIfTrue="1">
      <formula>OR($R160="NI",$R160="Red",$R160="Low")</formula>
    </cfRule>
    <cfRule type="cellIs" dxfId="7103" priority="675" stopIfTrue="1" operator="equal">
      <formula>"PI"</formula>
    </cfRule>
    <cfRule type="expression" dxfId="7102" priority="676" stopIfTrue="1">
      <formula>OR($R160="LI",$R160="Yellow",$R160="Medium")</formula>
    </cfRule>
    <cfRule type="expression" dxfId="7101" priority="677" stopIfTrue="1">
      <formula>OR($R160="NY",$R160="Not Yet")</formula>
    </cfRule>
    <cfRule type="cellIs" dxfId="7100" priority="678" stopIfTrue="1" operator="equal">
      <formula>"Out of Scope"</formula>
    </cfRule>
  </conditionalFormatting>
  <conditionalFormatting sqref="R170">
    <cfRule type="expression" dxfId="7099" priority="667" stopIfTrue="1">
      <formula>OR($R170="FI",$R170="Green",$R170="High")</formula>
    </cfRule>
    <cfRule type="expression" dxfId="7098" priority="668" stopIfTrue="1">
      <formula>OR($R170="NI",$R170="Red",$R170="Low")</formula>
    </cfRule>
    <cfRule type="cellIs" dxfId="7097" priority="669" stopIfTrue="1" operator="equal">
      <formula>"PI"</formula>
    </cfRule>
    <cfRule type="expression" dxfId="7096" priority="670" stopIfTrue="1">
      <formula>OR($R170="LI",$R170="Yellow",$R170="Medium")</formula>
    </cfRule>
    <cfRule type="expression" dxfId="7095" priority="671" stopIfTrue="1">
      <formula>OR($R170="NY",$R170="Not Yet")</formula>
    </cfRule>
    <cfRule type="cellIs" dxfId="7094" priority="672" stopIfTrue="1" operator="equal">
      <formula>"Out of Scope"</formula>
    </cfRule>
  </conditionalFormatting>
  <conditionalFormatting sqref="R180">
    <cfRule type="expression" dxfId="7093" priority="661" stopIfTrue="1">
      <formula>OR($R180="FI",$R180="Green",$R180="High")</formula>
    </cfRule>
    <cfRule type="expression" dxfId="7092" priority="662" stopIfTrue="1">
      <formula>OR($R180="NI",$R180="Red",$R180="Low")</formula>
    </cfRule>
    <cfRule type="cellIs" dxfId="7091" priority="663" stopIfTrue="1" operator="equal">
      <formula>"PI"</formula>
    </cfRule>
    <cfRule type="expression" dxfId="7090" priority="664" stopIfTrue="1">
      <formula>OR($R180="LI",$R180="Yellow",$R180="Medium")</formula>
    </cfRule>
    <cfRule type="expression" dxfId="7089" priority="665" stopIfTrue="1">
      <formula>OR($R180="NY",$R180="Not Yet")</formula>
    </cfRule>
    <cfRule type="cellIs" dxfId="7088" priority="666" stopIfTrue="1" operator="equal">
      <formula>"Out of Scope"</formula>
    </cfRule>
  </conditionalFormatting>
  <conditionalFormatting sqref="R191">
    <cfRule type="expression" dxfId="7087" priority="655" stopIfTrue="1">
      <formula>OR($R191="FI",$R191="Green",$R191="High")</formula>
    </cfRule>
    <cfRule type="expression" dxfId="7086" priority="656" stopIfTrue="1">
      <formula>OR($R191="NI",$R191="Red",$R191="Low")</formula>
    </cfRule>
    <cfRule type="cellIs" dxfId="7085" priority="657" stopIfTrue="1" operator="equal">
      <formula>"PI"</formula>
    </cfRule>
    <cfRule type="expression" dxfId="7084" priority="658" stopIfTrue="1">
      <formula>OR($R191="LI",$R191="Yellow",$R191="Medium")</formula>
    </cfRule>
    <cfRule type="expression" dxfId="7083" priority="659" stopIfTrue="1">
      <formula>OR($R191="NY",$R191="Not Yet")</formula>
    </cfRule>
    <cfRule type="cellIs" dxfId="7082" priority="660" stopIfTrue="1" operator="equal">
      <formula>"Out of Scope"</formula>
    </cfRule>
  </conditionalFormatting>
  <conditionalFormatting sqref="R202">
    <cfRule type="expression" dxfId="7081" priority="649" stopIfTrue="1">
      <formula>OR($R202="FI",$R202="Green",$R202="High")</formula>
    </cfRule>
    <cfRule type="expression" dxfId="7080" priority="650" stopIfTrue="1">
      <formula>OR($R202="NI",$R202="Red",$R202="Low")</formula>
    </cfRule>
    <cfRule type="cellIs" dxfId="7079" priority="651" stopIfTrue="1" operator="equal">
      <formula>"PI"</formula>
    </cfRule>
    <cfRule type="expression" dxfId="7078" priority="652" stopIfTrue="1">
      <formula>OR($R202="LI",$R202="Yellow",$R202="Medium")</formula>
    </cfRule>
    <cfRule type="expression" dxfId="7077" priority="653" stopIfTrue="1">
      <formula>OR($R202="NY",$R202="Not Yet")</formula>
    </cfRule>
    <cfRule type="cellIs" dxfId="7076" priority="654" stopIfTrue="1" operator="equal">
      <formula>"Out of Scope"</formula>
    </cfRule>
  </conditionalFormatting>
  <conditionalFormatting sqref="R212">
    <cfRule type="expression" dxfId="7075" priority="643" stopIfTrue="1">
      <formula>OR($R212="FI",$R212="Green",$R212="High")</formula>
    </cfRule>
    <cfRule type="expression" dxfId="7074" priority="644" stopIfTrue="1">
      <formula>OR($R212="NI",$R212="Red",$R212="Low")</formula>
    </cfRule>
    <cfRule type="cellIs" dxfId="7073" priority="645" stopIfTrue="1" operator="equal">
      <formula>"PI"</formula>
    </cfRule>
    <cfRule type="expression" dxfId="7072" priority="646" stopIfTrue="1">
      <formula>OR($R212="LI",$R212="Yellow",$R212="Medium")</formula>
    </cfRule>
    <cfRule type="expression" dxfId="7071" priority="647" stopIfTrue="1">
      <formula>OR($R212="NY",$R212="Not Yet")</formula>
    </cfRule>
    <cfRule type="cellIs" dxfId="7070" priority="648" stopIfTrue="1" operator="equal">
      <formula>"Out of Scope"</formula>
    </cfRule>
  </conditionalFormatting>
  <conditionalFormatting sqref="R224">
    <cfRule type="expression" dxfId="7069" priority="637" stopIfTrue="1">
      <formula>OR($R224="FI",$R224="Green",$R224="High")</formula>
    </cfRule>
    <cfRule type="expression" dxfId="7068" priority="638" stopIfTrue="1">
      <formula>OR($R224="NI",$R224="Red",$R224="Low")</formula>
    </cfRule>
    <cfRule type="cellIs" dxfId="7067" priority="639" stopIfTrue="1" operator="equal">
      <formula>"PI"</formula>
    </cfRule>
    <cfRule type="expression" dxfId="7066" priority="640" stopIfTrue="1">
      <formula>OR($R224="LI",$R224="Yellow",$R224="Medium")</formula>
    </cfRule>
    <cfRule type="expression" dxfId="7065" priority="641" stopIfTrue="1">
      <formula>OR($R224="NY",$R224="Not Yet")</formula>
    </cfRule>
    <cfRule type="cellIs" dxfId="7064" priority="642" stopIfTrue="1" operator="equal">
      <formula>"Out of Scope"</formula>
    </cfRule>
  </conditionalFormatting>
  <conditionalFormatting sqref="R235">
    <cfRule type="expression" dxfId="7063" priority="631" stopIfTrue="1">
      <formula>OR($R235="FI",$R235="Green",$R235="High")</formula>
    </cfRule>
    <cfRule type="expression" dxfId="7062" priority="632" stopIfTrue="1">
      <formula>OR($R235="NI",$R235="Red",$R235="Low")</formula>
    </cfRule>
    <cfRule type="cellIs" dxfId="7061" priority="633" stopIfTrue="1" operator="equal">
      <formula>"PI"</formula>
    </cfRule>
    <cfRule type="expression" dxfId="7060" priority="634" stopIfTrue="1">
      <formula>OR($R235="LI",$R235="Yellow",$R235="Medium")</formula>
    </cfRule>
    <cfRule type="expression" dxfId="7059" priority="635" stopIfTrue="1">
      <formula>OR($R235="NY",$R235="Not Yet")</formula>
    </cfRule>
    <cfRule type="cellIs" dxfId="7058" priority="636" stopIfTrue="1" operator="equal">
      <formula>"Out of Scope"</formula>
    </cfRule>
  </conditionalFormatting>
  <conditionalFormatting sqref="H16:L16">
    <cfRule type="expression" dxfId="7057" priority="625" stopIfTrue="1">
      <formula>OR(H16="FI",H16="Green",H16="High")</formula>
    </cfRule>
    <cfRule type="expression" dxfId="7056" priority="626" stopIfTrue="1">
      <formula>OR(H16="NI",H16="Red",H16="Low")</formula>
    </cfRule>
    <cfRule type="cellIs" dxfId="7055" priority="627" stopIfTrue="1" operator="equal">
      <formula>"PI"</formula>
    </cfRule>
    <cfRule type="expression" dxfId="7054" priority="628" stopIfTrue="1">
      <formula>OR(H16="LI",H16="Yellow",H16="Medium")</formula>
    </cfRule>
    <cfRule type="expression" dxfId="7053" priority="629" stopIfTrue="1">
      <formula>OR(H16="NY",H16="Not Yet")</formula>
    </cfRule>
    <cfRule type="cellIs" dxfId="7052" priority="630" stopIfTrue="1" operator="equal">
      <formula>"Out of Scope"</formula>
    </cfRule>
  </conditionalFormatting>
  <conditionalFormatting sqref="I16">
    <cfRule type="expression" dxfId="7051" priority="619" stopIfTrue="1">
      <formula>OR($R16="FI",$R16="Green",$R16="High")</formula>
    </cfRule>
    <cfRule type="expression" dxfId="7050" priority="620" stopIfTrue="1">
      <formula>OR($R16="NI",$R16="Red",$R16="Low")</formula>
    </cfRule>
    <cfRule type="cellIs" dxfId="7049" priority="621" stopIfTrue="1" operator="equal">
      <formula>"PI"</formula>
    </cfRule>
    <cfRule type="expression" dxfId="7048" priority="622" stopIfTrue="1">
      <formula>OR($R16="LI",$R16="Yellow",$R16="Medium")</formula>
    </cfRule>
    <cfRule type="expression" dxfId="7047" priority="623" stopIfTrue="1">
      <formula>OR($R16="NY",$R16="Not Yet")</formula>
    </cfRule>
    <cfRule type="cellIs" dxfId="7046" priority="624" stopIfTrue="1" operator="equal">
      <formula>"Out of Scope"</formula>
    </cfRule>
  </conditionalFormatting>
  <conditionalFormatting sqref="J16">
    <cfRule type="expression" dxfId="7045" priority="613" stopIfTrue="1">
      <formula>OR($R16="FI",$R16="Green",$R16="High")</formula>
    </cfRule>
    <cfRule type="expression" dxfId="7044" priority="614" stopIfTrue="1">
      <formula>OR($R16="NI",$R16="Red",$R16="Low")</formula>
    </cfRule>
    <cfRule type="cellIs" dxfId="7043" priority="615" stopIfTrue="1" operator="equal">
      <formula>"PI"</formula>
    </cfRule>
    <cfRule type="expression" dxfId="7042" priority="616" stopIfTrue="1">
      <formula>OR($R16="LI",$R16="Yellow",$R16="Medium")</formula>
    </cfRule>
    <cfRule type="expression" dxfId="7041" priority="617" stopIfTrue="1">
      <formula>OR($R16="NY",$R16="Not Yet")</formula>
    </cfRule>
    <cfRule type="cellIs" dxfId="7040" priority="618" stopIfTrue="1" operator="equal">
      <formula>"Out of Scope"</formula>
    </cfRule>
  </conditionalFormatting>
  <conditionalFormatting sqref="K16">
    <cfRule type="expression" dxfId="7039" priority="607" stopIfTrue="1">
      <formula>OR($R16="FI",$R16="Green",$R16="High")</formula>
    </cfRule>
    <cfRule type="expression" dxfId="7038" priority="608" stopIfTrue="1">
      <formula>OR($R16="NI",$R16="Red",$R16="Low")</formula>
    </cfRule>
    <cfRule type="cellIs" dxfId="7037" priority="609" stopIfTrue="1" operator="equal">
      <formula>"PI"</formula>
    </cfRule>
    <cfRule type="expression" dxfId="7036" priority="610" stopIfTrue="1">
      <formula>OR($R16="LI",$R16="Yellow",$R16="Medium")</formula>
    </cfRule>
    <cfRule type="expression" dxfId="7035" priority="611" stopIfTrue="1">
      <formula>OR($R16="NY",$R16="Not Yet")</formula>
    </cfRule>
    <cfRule type="cellIs" dxfId="7034" priority="612" stopIfTrue="1" operator="equal">
      <formula>"Out of Scope"</formula>
    </cfRule>
  </conditionalFormatting>
  <conditionalFormatting sqref="L16">
    <cfRule type="expression" dxfId="7033" priority="601" stopIfTrue="1">
      <formula>OR($R16="FI",$R16="Green",$R16="High")</formula>
    </cfRule>
    <cfRule type="expression" dxfId="7032" priority="602" stopIfTrue="1">
      <formula>OR($R16="NI",$R16="Red",$R16="Low")</formula>
    </cfRule>
    <cfRule type="cellIs" dxfId="7031" priority="603" stopIfTrue="1" operator="equal">
      <formula>"PI"</formula>
    </cfRule>
    <cfRule type="expression" dxfId="7030" priority="604" stopIfTrue="1">
      <formula>OR($R16="LI",$R16="Yellow",$R16="Medium")</formula>
    </cfRule>
    <cfRule type="expression" dxfId="7029" priority="605" stopIfTrue="1">
      <formula>OR($R16="NY",$R16="Not Yet")</formula>
    </cfRule>
    <cfRule type="cellIs" dxfId="7028" priority="606" stopIfTrue="1" operator="equal">
      <formula>"Out of Scope"</formula>
    </cfRule>
  </conditionalFormatting>
  <conditionalFormatting sqref="H28:L28">
    <cfRule type="expression" dxfId="7027" priority="595" stopIfTrue="1">
      <formula>OR(H28="FI",H28="Green",H28="High")</formula>
    </cfRule>
    <cfRule type="expression" dxfId="7026" priority="596" stopIfTrue="1">
      <formula>OR(H28="NI",H28="Red",H28="Low")</formula>
    </cfRule>
    <cfRule type="cellIs" dxfId="7025" priority="597" stopIfTrue="1" operator="equal">
      <formula>"PI"</formula>
    </cfRule>
    <cfRule type="expression" dxfId="7024" priority="598" stopIfTrue="1">
      <formula>OR(H28="LI",H28="Yellow",H28="Medium")</formula>
    </cfRule>
    <cfRule type="expression" dxfId="7023" priority="599" stopIfTrue="1">
      <formula>OR(H28="NY",H28="Not Yet")</formula>
    </cfRule>
    <cfRule type="cellIs" dxfId="7022" priority="600" stopIfTrue="1" operator="equal">
      <formula>"Out of Scope"</formula>
    </cfRule>
  </conditionalFormatting>
  <conditionalFormatting sqref="I28">
    <cfRule type="expression" dxfId="7021" priority="589" stopIfTrue="1">
      <formula>OR($R28="FI",$R28="Green",$R28="High")</formula>
    </cfRule>
    <cfRule type="expression" dxfId="7020" priority="590" stopIfTrue="1">
      <formula>OR($R28="NI",$R28="Red",$R28="Low")</formula>
    </cfRule>
    <cfRule type="cellIs" dxfId="7019" priority="591" stopIfTrue="1" operator="equal">
      <formula>"PI"</formula>
    </cfRule>
    <cfRule type="expression" dxfId="7018" priority="592" stopIfTrue="1">
      <formula>OR($R28="LI",$R28="Yellow",$R28="Medium")</formula>
    </cfRule>
    <cfRule type="expression" dxfId="7017" priority="593" stopIfTrue="1">
      <formula>OR($R28="NY",$R28="Not Yet")</formula>
    </cfRule>
    <cfRule type="cellIs" dxfId="7016" priority="594" stopIfTrue="1" operator="equal">
      <formula>"Out of Scope"</formula>
    </cfRule>
  </conditionalFormatting>
  <conditionalFormatting sqref="J28">
    <cfRule type="expression" dxfId="7015" priority="583" stopIfTrue="1">
      <formula>OR($R28="FI",$R28="Green",$R28="High")</formula>
    </cfRule>
    <cfRule type="expression" dxfId="7014" priority="584" stopIfTrue="1">
      <formula>OR($R28="NI",$R28="Red",$R28="Low")</formula>
    </cfRule>
    <cfRule type="cellIs" dxfId="7013" priority="585" stopIfTrue="1" operator="equal">
      <formula>"PI"</formula>
    </cfRule>
    <cfRule type="expression" dxfId="7012" priority="586" stopIfTrue="1">
      <formula>OR($R28="LI",$R28="Yellow",$R28="Medium")</formula>
    </cfRule>
    <cfRule type="expression" dxfId="7011" priority="587" stopIfTrue="1">
      <formula>OR($R28="NY",$R28="Not Yet")</formula>
    </cfRule>
    <cfRule type="cellIs" dxfId="7010" priority="588" stopIfTrue="1" operator="equal">
      <formula>"Out of Scope"</formula>
    </cfRule>
  </conditionalFormatting>
  <conditionalFormatting sqref="K28">
    <cfRule type="expression" dxfId="7009" priority="577" stopIfTrue="1">
      <formula>OR($R28="FI",$R28="Green",$R28="High")</formula>
    </cfRule>
    <cfRule type="expression" dxfId="7008" priority="578" stopIfTrue="1">
      <formula>OR($R28="NI",$R28="Red",$R28="Low")</formula>
    </cfRule>
    <cfRule type="cellIs" dxfId="7007" priority="579" stopIfTrue="1" operator="equal">
      <formula>"PI"</formula>
    </cfRule>
    <cfRule type="expression" dxfId="7006" priority="580" stopIfTrue="1">
      <formula>OR($R28="LI",$R28="Yellow",$R28="Medium")</formula>
    </cfRule>
    <cfRule type="expression" dxfId="7005" priority="581" stopIfTrue="1">
      <formula>OR($R28="NY",$R28="Not Yet")</formula>
    </cfRule>
    <cfRule type="cellIs" dxfId="7004" priority="582" stopIfTrue="1" operator="equal">
      <formula>"Out of Scope"</formula>
    </cfRule>
  </conditionalFormatting>
  <conditionalFormatting sqref="L28">
    <cfRule type="expression" dxfId="7003" priority="571" stopIfTrue="1">
      <formula>OR($R28="FI",$R28="Green",$R28="High")</formula>
    </cfRule>
    <cfRule type="expression" dxfId="7002" priority="572" stopIfTrue="1">
      <formula>OR($R28="NI",$R28="Red",$R28="Low")</formula>
    </cfRule>
    <cfRule type="cellIs" dxfId="7001" priority="573" stopIfTrue="1" operator="equal">
      <formula>"PI"</formula>
    </cfRule>
    <cfRule type="expression" dxfId="7000" priority="574" stopIfTrue="1">
      <formula>OR($R28="LI",$R28="Yellow",$R28="Medium")</formula>
    </cfRule>
    <cfRule type="expression" dxfId="6999" priority="575" stopIfTrue="1">
      <formula>OR($R28="NY",$R28="Not Yet")</formula>
    </cfRule>
    <cfRule type="cellIs" dxfId="6998" priority="576" stopIfTrue="1" operator="equal">
      <formula>"Out of Scope"</formula>
    </cfRule>
  </conditionalFormatting>
  <conditionalFormatting sqref="H40:L40">
    <cfRule type="expression" dxfId="6997" priority="565" stopIfTrue="1">
      <formula>OR(H40="FI",H40="Green",H40="High")</formula>
    </cfRule>
    <cfRule type="expression" dxfId="6996" priority="566" stopIfTrue="1">
      <formula>OR(H40="NI",H40="Red",H40="Low")</formula>
    </cfRule>
    <cfRule type="cellIs" dxfId="6995" priority="567" stopIfTrue="1" operator="equal">
      <formula>"PI"</formula>
    </cfRule>
    <cfRule type="expression" dxfId="6994" priority="568" stopIfTrue="1">
      <formula>OR(H40="LI",H40="Yellow",H40="Medium")</formula>
    </cfRule>
    <cfRule type="expression" dxfId="6993" priority="569" stopIfTrue="1">
      <formula>OR(H40="NY",H40="Not Yet")</formula>
    </cfRule>
    <cfRule type="cellIs" dxfId="6992" priority="570" stopIfTrue="1" operator="equal">
      <formula>"Out of Scope"</formula>
    </cfRule>
  </conditionalFormatting>
  <conditionalFormatting sqref="I40">
    <cfRule type="expression" dxfId="6991" priority="559" stopIfTrue="1">
      <formula>OR($R40="FI",$R40="Green",$R40="High")</formula>
    </cfRule>
    <cfRule type="expression" dxfId="6990" priority="560" stopIfTrue="1">
      <formula>OR($R40="NI",$R40="Red",$R40="Low")</formula>
    </cfRule>
    <cfRule type="cellIs" dxfId="6989" priority="561" stopIfTrue="1" operator="equal">
      <formula>"PI"</formula>
    </cfRule>
    <cfRule type="expression" dxfId="6988" priority="562" stopIfTrue="1">
      <formula>OR($R40="LI",$R40="Yellow",$R40="Medium")</formula>
    </cfRule>
    <cfRule type="expression" dxfId="6987" priority="563" stopIfTrue="1">
      <formula>OR($R40="NY",$R40="Not Yet")</formula>
    </cfRule>
    <cfRule type="cellIs" dxfId="6986" priority="564" stopIfTrue="1" operator="equal">
      <formula>"Out of Scope"</formula>
    </cfRule>
  </conditionalFormatting>
  <conditionalFormatting sqref="J40">
    <cfRule type="expression" dxfId="6985" priority="553" stopIfTrue="1">
      <formula>OR($R40="FI",$R40="Green",$R40="High")</formula>
    </cfRule>
    <cfRule type="expression" dxfId="6984" priority="554" stopIfTrue="1">
      <formula>OR($R40="NI",$R40="Red",$R40="Low")</formula>
    </cfRule>
    <cfRule type="cellIs" dxfId="6983" priority="555" stopIfTrue="1" operator="equal">
      <formula>"PI"</formula>
    </cfRule>
    <cfRule type="expression" dxfId="6982" priority="556" stopIfTrue="1">
      <formula>OR($R40="LI",$R40="Yellow",$R40="Medium")</formula>
    </cfRule>
    <cfRule type="expression" dxfId="6981" priority="557" stopIfTrue="1">
      <formula>OR($R40="NY",$R40="Not Yet")</formula>
    </cfRule>
    <cfRule type="cellIs" dxfId="6980" priority="558" stopIfTrue="1" operator="equal">
      <formula>"Out of Scope"</formula>
    </cfRule>
  </conditionalFormatting>
  <conditionalFormatting sqref="K40">
    <cfRule type="expression" dxfId="6979" priority="547" stopIfTrue="1">
      <formula>OR($R40="FI",$R40="Green",$R40="High")</formula>
    </cfRule>
    <cfRule type="expression" dxfId="6978" priority="548" stopIfTrue="1">
      <formula>OR($R40="NI",$R40="Red",$R40="Low")</formula>
    </cfRule>
    <cfRule type="cellIs" dxfId="6977" priority="549" stopIfTrue="1" operator="equal">
      <formula>"PI"</formula>
    </cfRule>
    <cfRule type="expression" dxfId="6976" priority="550" stopIfTrue="1">
      <formula>OR($R40="LI",$R40="Yellow",$R40="Medium")</formula>
    </cfRule>
    <cfRule type="expression" dxfId="6975" priority="551" stopIfTrue="1">
      <formula>OR($R40="NY",$R40="Not Yet")</formula>
    </cfRule>
    <cfRule type="cellIs" dxfId="6974" priority="552" stopIfTrue="1" operator="equal">
      <formula>"Out of Scope"</formula>
    </cfRule>
  </conditionalFormatting>
  <conditionalFormatting sqref="L40">
    <cfRule type="expression" dxfId="6973" priority="541" stopIfTrue="1">
      <formula>OR($R40="FI",$R40="Green",$R40="High")</formula>
    </cfRule>
    <cfRule type="expression" dxfId="6972" priority="542" stopIfTrue="1">
      <formula>OR($R40="NI",$R40="Red",$R40="Low")</formula>
    </cfRule>
    <cfRule type="cellIs" dxfId="6971" priority="543" stopIfTrue="1" operator="equal">
      <formula>"PI"</formula>
    </cfRule>
    <cfRule type="expression" dxfId="6970" priority="544" stopIfTrue="1">
      <formula>OR($R40="LI",$R40="Yellow",$R40="Medium")</formula>
    </cfRule>
    <cfRule type="expression" dxfId="6969" priority="545" stopIfTrue="1">
      <formula>OR($R40="NY",$R40="Not Yet")</formula>
    </cfRule>
    <cfRule type="cellIs" dxfId="6968" priority="546" stopIfTrue="1" operator="equal">
      <formula>"Out of Scope"</formula>
    </cfRule>
  </conditionalFormatting>
  <conditionalFormatting sqref="H53:L53">
    <cfRule type="expression" dxfId="6967" priority="535" stopIfTrue="1">
      <formula>OR(H53="FI",H53="Green",H53="High")</formula>
    </cfRule>
    <cfRule type="expression" dxfId="6966" priority="536" stopIfTrue="1">
      <formula>OR(H53="NI",H53="Red",H53="Low")</formula>
    </cfRule>
    <cfRule type="cellIs" dxfId="6965" priority="537" stopIfTrue="1" operator="equal">
      <formula>"PI"</formula>
    </cfRule>
    <cfRule type="expression" dxfId="6964" priority="538" stopIfTrue="1">
      <formula>OR(H53="LI",H53="Yellow",H53="Medium")</formula>
    </cfRule>
    <cfRule type="expression" dxfId="6963" priority="539" stopIfTrue="1">
      <formula>OR(H53="NY",H53="Not Yet")</formula>
    </cfRule>
    <cfRule type="cellIs" dxfId="6962" priority="540" stopIfTrue="1" operator="equal">
      <formula>"Out of Scope"</formula>
    </cfRule>
  </conditionalFormatting>
  <conditionalFormatting sqref="I53">
    <cfRule type="expression" dxfId="6961" priority="529" stopIfTrue="1">
      <formula>OR($R53="FI",$R53="Green",$R53="High")</formula>
    </cfRule>
    <cfRule type="expression" dxfId="6960" priority="530" stopIfTrue="1">
      <formula>OR($R53="NI",$R53="Red",$R53="Low")</formula>
    </cfRule>
    <cfRule type="cellIs" dxfId="6959" priority="531" stopIfTrue="1" operator="equal">
      <formula>"PI"</formula>
    </cfRule>
    <cfRule type="expression" dxfId="6958" priority="532" stopIfTrue="1">
      <formula>OR($R53="LI",$R53="Yellow",$R53="Medium")</formula>
    </cfRule>
    <cfRule type="expression" dxfId="6957" priority="533" stopIfTrue="1">
      <formula>OR($R53="NY",$R53="Not Yet")</formula>
    </cfRule>
    <cfRule type="cellIs" dxfId="6956" priority="534" stopIfTrue="1" operator="equal">
      <formula>"Out of Scope"</formula>
    </cfRule>
  </conditionalFormatting>
  <conditionalFormatting sqref="J53">
    <cfRule type="expression" dxfId="6955" priority="523" stopIfTrue="1">
      <formula>OR($R53="FI",$R53="Green",$R53="High")</formula>
    </cfRule>
    <cfRule type="expression" dxfId="6954" priority="524" stopIfTrue="1">
      <formula>OR($R53="NI",$R53="Red",$R53="Low")</formula>
    </cfRule>
    <cfRule type="cellIs" dxfId="6953" priority="525" stopIfTrue="1" operator="equal">
      <formula>"PI"</formula>
    </cfRule>
    <cfRule type="expression" dxfId="6952" priority="526" stopIfTrue="1">
      <formula>OR($R53="LI",$R53="Yellow",$R53="Medium")</formula>
    </cfRule>
    <cfRule type="expression" dxfId="6951" priority="527" stopIfTrue="1">
      <formula>OR($R53="NY",$R53="Not Yet")</formula>
    </cfRule>
    <cfRule type="cellIs" dxfId="6950" priority="528" stopIfTrue="1" operator="equal">
      <formula>"Out of Scope"</formula>
    </cfRule>
  </conditionalFormatting>
  <conditionalFormatting sqref="K53">
    <cfRule type="expression" dxfId="6949" priority="517" stopIfTrue="1">
      <formula>OR($R53="FI",$R53="Green",$R53="High")</formula>
    </cfRule>
    <cfRule type="expression" dxfId="6948" priority="518" stopIfTrue="1">
      <formula>OR($R53="NI",$R53="Red",$R53="Low")</formula>
    </cfRule>
    <cfRule type="cellIs" dxfId="6947" priority="519" stopIfTrue="1" operator="equal">
      <formula>"PI"</formula>
    </cfRule>
    <cfRule type="expression" dxfId="6946" priority="520" stopIfTrue="1">
      <formula>OR($R53="LI",$R53="Yellow",$R53="Medium")</formula>
    </cfRule>
    <cfRule type="expression" dxfId="6945" priority="521" stopIfTrue="1">
      <formula>OR($R53="NY",$R53="Not Yet")</formula>
    </cfRule>
    <cfRule type="cellIs" dxfId="6944" priority="522" stopIfTrue="1" operator="equal">
      <formula>"Out of Scope"</formula>
    </cfRule>
  </conditionalFormatting>
  <conditionalFormatting sqref="L53">
    <cfRule type="expression" dxfId="6943" priority="511" stopIfTrue="1">
      <formula>OR($R53="FI",$R53="Green",$R53="High")</formula>
    </cfRule>
    <cfRule type="expression" dxfId="6942" priority="512" stopIfTrue="1">
      <formula>OR($R53="NI",$R53="Red",$R53="Low")</formula>
    </cfRule>
    <cfRule type="cellIs" dxfId="6941" priority="513" stopIfTrue="1" operator="equal">
      <formula>"PI"</formula>
    </cfRule>
    <cfRule type="expression" dxfId="6940" priority="514" stopIfTrue="1">
      <formula>OR($R53="LI",$R53="Yellow",$R53="Medium")</formula>
    </cfRule>
    <cfRule type="expression" dxfId="6939" priority="515" stopIfTrue="1">
      <formula>OR($R53="NY",$R53="Not Yet")</formula>
    </cfRule>
    <cfRule type="cellIs" dxfId="6938" priority="516" stopIfTrue="1" operator="equal">
      <formula>"Out of Scope"</formula>
    </cfRule>
  </conditionalFormatting>
  <conditionalFormatting sqref="H65:L65">
    <cfRule type="expression" dxfId="6937" priority="505" stopIfTrue="1">
      <formula>OR(H65="FI",H65="Green",H65="High")</formula>
    </cfRule>
    <cfRule type="expression" dxfId="6936" priority="506" stopIfTrue="1">
      <formula>OR(H65="NI",H65="Red",H65="Low")</formula>
    </cfRule>
    <cfRule type="cellIs" dxfId="6935" priority="507" stopIfTrue="1" operator="equal">
      <formula>"PI"</formula>
    </cfRule>
    <cfRule type="expression" dxfId="6934" priority="508" stopIfTrue="1">
      <formula>OR(H65="LI",H65="Yellow",H65="Medium")</formula>
    </cfRule>
    <cfRule type="expression" dxfId="6933" priority="509" stopIfTrue="1">
      <formula>OR(H65="NY",H65="Not Yet")</formula>
    </cfRule>
    <cfRule type="cellIs" dxfId="6932" priority="510" stopIfTrue="1" operator="equal">
      <formula>"Out of Scope"</formula>
    </cfRule>
  </conditionalFormatting>
  <conditionalFormatting sqref="I65">
    <cfRule type="expression" dxfId="6931" priority="499" stopIfTrue="1">
      <formula>OR($R65="FI",$R65="Green",$R65="High")</formula>
    </cfRule>
    <cfRule type="expression" dxfId="6930" priority="500" stopIfTrue="1">
      <formula>OR($R65="NI",$R65="Red",$R65="Low")</formula>
    </cfRule>
    <cfRule type="cellIs" dxfId="6929" priority="501" stopIfTrue="1" operator="equal">
      <formula>"PI"</formula>
    </cfRule>
    <cfRule type="expression" dxfId="6928" priority="502" stopIfTrue="1">
      <formula>OR($R65="LI",$R65="Yellow",$R65="Medium")</formula>
    </cfRule>
    <cfRule type="expression" dxfId="6927" priority="503" stopIfTrue="1">
      <formula>OR($R65="NY",$R65="Not Yet")</formula>
    </cfRule>
    <cfRule type="cellIs" dxfId="6926" priority="504" stopIfTrue="1" operator="equal">
      <formula>"Out of Scope"</formula>
    </cfRule>
  </conditionalFormatting>
  <conditionalFormatting sqref="J65">
    <cfRule type="expression" dxfId="6925" priority="493" stopIfTrue="1">
      <formula>OR($R65="FI",$R65="Green",$R65="High")</formula>
    </cfRule>
    <cfRule type="expression" dxfId="6924" priority="494" stopIfTrue="1">
      <formula>OR($R65="NI",$R65="Red",$R65="Low")</formula>
    </cfRule>
    <cfRule type="cellIs" dxfId="6923" priority="495" stopIfTrue="1" operator="equal">
      <formula>"PI"</formula>
    </cfRule>
    <cfRule type="expression" dxfId="6922" priority="496" stopIfTrue="1">
      <formula>OR($R65="LI",$R65="Yellow",$R65="Medium")</formula>
    </cfRule>
    <cfRule type="expression" dxfId="6921" priority="497" stopIfTrue="1">
      <formula>OR($R65="NY",$R65="Not Yet")</formula>
    </cfRule>
    <cfRule type="cellIs" dxfId="6920" priority="498" stopIfTrue="1" operator="equal">
      <formula>"Out of Scope"</formula>
    </cfRule>
  </conditionalFormatting>
  <conditionalFormatting sqref="K65">
    <cfRule type="expression" dxfId="6919" priority="487" stopIfTrue="1">
      <formula>OR($R65="FI",$R65="Green",$R65="High")</formula>
    </cfRule>
    <cfRule type="expression" dxfId="6918" priority="488" stopIfTrue="1">
      <formula>OR($R65="NI",$R65="Red",$R65="Low")</formula>
    </cfRule>
    <cfRule type="cellIs" dxfId="6917" priority="489" stopIfTrue="1" operator="equal">
      <formula>"PI"</formula>
    </cfRule>
    <cfRule type="expression" dxfId="6916" priority="490" stopIfTrue="1">
      <formula>OR($R65="LI",$R65="Yellow",$R65="Medium")</formula>
    </cfRule>
    <cfRule type="expression" dxfId="6915" priority="491" stopIfTrue="1">
      <formula>OR($R65="NY",$R65="Not Yet")</formula>
    </cfRule>
    <cfRule type="cellIs" dxfId="6914" priority="492" stopIfTrue="1" operator="equal">
      <formula>"Out of Scope"</formula>
    </cfRule>
  </conditionalFormatting>
  <conditionalFormatting sqref="L65">
    <cfRule type="expression" dxfId="6913" priority="481" stopIfTrue="1">
      <formula>OR($R65="FI",$R65="Green",$R65="High")</formula>
    </cfRule>
    <cfRule type="expression" dxfId="6912" priority="482" stopIfTrue="1">
      <formula>OR($R65="NI",$R65="Red",$R65="Low")</formula>
    </cfRule>
    <cfRule type="cellIs" dxfId="6911" priority="483" stopIfTrue="1" operator="equal">
      <formula>"PI"</formula>
    </cfRule>
    <cfRule type="expression" dxfId="6910" priority="484" stopIfTrue="1">
      <formula>OR($R65="LI",$R65="Yellow",$R65="Medium")</formula>
    </cfRule>
    <cfRule type="expression" dxfId="6909" priority="485" stopIfTrue="1">
      <formula>OR($R65="NY",$R65="Not Yet")</formula>
    </cfRule>
    <cfRule type="cellIs" dxfId="6908" priority="486" stopIfTrue="1" operator="equal">
      <formula>"Out of Scope"</formula>
    </cfRule>
  </conditionalFormatting>
  <conditionalFormatting sqref="H78:L78">
    <cfRule type="expression" dxfId="6907" priority="475" stopIfTrue="1">
      <formula>OR(H78="FI",H78="Green",H78="High")</formula>
    </cfRule>
    <cfRule type="expression" dxfId="6906" priority="476" stopIfTrue="1">
      <formula>OR(H78="NI",H78="Red",H78="Low")</formula>
    </cfRule>
    <cfRule type="cellIs" dxfId="6905" priority="477" stopIfTrue="1" operator="equal">
      <formula>"PI"</formula>
    </cfRule>
    <cfRule type="expression" dxfId="6904" priority="478" stopIfTrue="1">
      <formula>OR(H78="LI",H78="Yellow",H78="Medium")</formula>
    </cfRule>
    <cfRule type="expression" dxfId="6903" priority="479" stopIfTrue="1">
      <formula>OR(H78="NY",H78="Not Yet")</formula>
    </cfRule>
    <cfRule type="cellIs" dxfId="6902" priority="480" stopIfTrue="1" operator="equal">
      <formula>"Out of Scope"</formula>
    </cfRule>
  </conditionalFormatting>
  <conditionalFormatting sqref="I78">
    <cfRule type="expression" dxfId="6901" priority="469" stopIfTrue="1">
      <formula>OR($R78="FI",$R78="Green",$R78="High")</formula>
    </cfRule>
    <cfRule type="expression" dxfId="6900" priority="470" stopIfTrue="1">
      <formula>OR($R78="NI",$R78="Red",$R78="Low")</formula>
    </cfRule>
    <cfRule type="cellIs" dxfId="6899" priority="471" stopIfTrue="1" operator="equal">
      <formula>"PI"</formula>
    </cfRule>
    <cfRule type="expression" dxfId="6898" priority="472" stopIfTrue="1">
      <formula>OR($R78="LI",$R78="Yellow",$R78="Medium")</formula>
    </cfRule>
    <cfRule type="expression" dxfId="6897" priority="473" stopIfTrue="1">
      <formula>OR($R78="NY",$R78="Not Yet")</formula>
    </cfRule>
    <cfRule type="cellIs" dxfId="6896" priority="474" stopIfTrue="1" operator="equal">
      <formula>"Out of Scope"</formula>
    </cfRule>
  </conditionalFormatting>
  <conditionalFormatting sqref="J78">
    <cfRule type="expression" dxfId="6895" priority="463" stopIfTrue="1">
      <formula>OR($R78="FI",$R78="Green",$R78="High")</formula>
    </cfRule>
    <cfRule type="expression" dxfId="6894" priority="464" stopIfTrue="1">
      <formula>OR($R78="NI",$R78="Red",$R78="Low")</formula>
    </cfRule>
    <cfRule type="cellIs" dxfId="6893" priority="465" stopIfTrue="1" operator="equal">
      <formula>"PI"</formula>
    </cfRule>
    <cfRule type="expression" dxfId="6892" priority="466" stopIfTrue="1">
      <formula>OR($R78="LI",$R78="Yellow",$R78="Medium")</formula>
    </cfRule>
    <cfRule type="expression" dxfId="6891" priority="467" stopIfTrue="1">
      <formula>OR($R78="NY",$R78="Not Yet")</formula>
    </cfRule>
    <cfRule type="cellIs" dxfId="6890" priority="468" stopIfTrue="1" operator="equal">
      <formula>"Out of Scope"</formula>
    </cfRule>
  </conditionalFormatting>
  <conditionalFormatting sqref="K78">
    <cfRule type="expression" dxfId="6889" priority="457" stopIfTrue="1">
      <formula>OR($R78="FI",$R78="Green",$R78="High")</formula>
    </cfRule>
    <cfRule type="expression" dxfId="6888" priority="458" stopIfTrue="1">
      <formula>OR($R78="NI",$R78="Red",$R78="Low")</formula>
    </cfRule>
    <cfRule type="cellIs" dxfId="6887" priority="459" stopIfTrue="1" operator="equal">
      <formula>"PI"</formula>
    </cfRule>
    <cfRule type="expression" dxfId="6886" priority="460" stopIfTrue="1">
      <formula>OR($R78="LI",$R78="Yellow",$R78="Medium")</formula>
    </cfRule>
    <cfRule type="expression" dxfId="6885" priority="461" stopIfTrue="1">
      <formula>OR($R78="NY",$R78="Not Yet")</formula>
    </cfRule>
    <cfRule type="cellIs" dxfId="6884" priority="462" stopIfTrue="1" operator="equal">
      <formula>"Out of Scope"</formula>
    </cfRule>
  </conditionalFormatting>
  <conditionalFormatting sqref="L78">
    <cfRule type="expression" dxfId="6883" priority="451" stopIfTrue="1">
      <formula>OR($R78="FI",$R78="Green",$R78="High")</formula>
    </cfRule>
    <cfRule type="expression" dxfId="6882" priority="452" stopIfTrue="1">
      <formula>OR($R78="NI",$R78="Red",$R78="Low")</formula>
    </cfRule>
    <cfRule type="cellIs" dxfId="6881" priority="453" stopIfTrue="1" operator="equal">
      <formula>"PI"</formula>
    </cfRule>
    <cfRule type="expression" dxfId="6880" priority="454" stopIfTrue="1">
      <formula>OR($R78="LI",$R78="Yellow",$R78="Medium")</formula>
    </cfRule>
    <cfRule type="expression" dxfId="6879" priority="455" stopIfTrue="1">
      <formula>OR($R78="NY",$R78="Not Yet")</formula>
    </cfRule>
    <cfRule type="cellIs" dxfId="6878" priority="456" stopIfTrue="1" operator="equal">
      <formula>"Out of Scope"</formula>
    </cfRule>
  </conditionalFormatting>
  <conditionalFormatting sqref="H90:L90">
    <cfRule type="expression" dxfId="6877" priority="445" stopIfTrue="1">
      <formula>OR(H90="FI",H90="Green",H90="High")</formula>
    </cfRule>
    <cfRule type="expression" dxfId="6876" priority="446" stopIfTrue="1">
      <formula>OR(H90="NI",H90="Red",H90="Low")</formula>
    </cfRule>
    <cfRule type="cellIs" dxfId="6875" priority="447" stopIfTrue="1" operator="equal">
      <formula>"PI"</formula>
    </cfRule>
    <cfRule type="expression" dxfId="6874" priority="448" stopIfTrue="1">
      <formula>OR(H90="LI",H90="Yellow",H90="Medium")</formula>
    </cfRule>
    <cfRule type="expression" dxfId="6873" priority="449" stopIfTrue="1">
      <formula>OR(H90="NY",H90="Not Yet")</formula>
    </cfRule>
    <cfRule type="cellIs" dxfId="6872" priority="450" stopIfTrue="1" operator="equal">
      <formula>"Out of Scope"</formula>
    </cfRule>
  </conditionalFormatting>
  <conditionalFormatting sqref="I90">
    <cfRule type="expression" dxfId="6871" priority="439" stopIfTrue="1">
      <formula>OR($R90="FI",$R90="Green",$R90="High")</formula>
    </cfRule>
    <cfRule type="expression" dxfId="6870" priority="440" stopIfTrue="1">
      <formula>OR($R90="NI",$R90="Red",$R90="Low")</formula>
    </cfRule>
    <cfRule type="cellIs" dxfId="6869" priority="441" stopIfTrue="1" operator="equal">
      <formula>"PI"</formula>
    </cfRule>
    <cfRule type="expression" dxfId="6868" priority="442" stopIfTrue="1">
      <formula>OR($R90="LI",$R90="Yellow",$R90="Medium")</formula>
    </cfRule>
    <cfRule type="expression" dxfId="6867" priority="443" stopIfTrue="1">
      <formula>OR($R90="NY",$R90="Not Yet")</formula>
    </cfRule>
    <cfRule type="cellIs" dxfId="6866" priority="444" stopIfTrue="1" operator="equal">
      <formula>"Out of Scope"</formula>
    </cfRule>
  </conditionalFormatting>
  <conditionalFormatting sqref="J90">
    <cfRule type="expression" dxfId="6865" priority="433" stopIfTrue="1">
      <formula>OR($R90="FI",$R90="Green",$R90="High")</formula>
    </cfRule>
    <cfRule type="expression" dxfId="6864" priority="434" stopIfTrue="1">
      <formula>OR($R90="NI",$R90="Red",$R90="Low")</formula>
    </cfRule>
    <cfRule type="cellIs" dxfId="6863" priority="435" stopIfTrue="1" operator="equal">
      <formula>"PI"</formula>
    </cfRule>
    <cfRule type="expression" dxfId="6862" priority="436" stopIfTrue="1">
      <formula>OR($R90="LI",$R90="Yellow",$R90="Medium")</formula>
    </cfRule>
    <cfRule type="expression" dxfId="6861" priority="437" stopIfTrue="1">
      <formula>OR($R90="NY",$R90="Not Yet")</formula>
    </cfRule>
    <cfRule type="cellIs" dxfId="6860" priority="438" stopIfTrue="1" operator="equal">
      <formula>"Out of Scope"</formula>
    </cfRule>
  </conditionalFormatting>
  <conditionalFormatting sqref="K90">
    <cfRule type="expression" dxfId="6859" priority="427" stopIfTrue="1">
      <formula>OR($R90="FI",$R90="Green",$R90="High")</formula>
    </cfRule>
    <cfRule type="expression" dxfId="6858" priority="428" stopIfTrue="1">
      <formula>OR($R90="NI",$R90="Red",$R90="Low")</formula>
    </cfRule>
    <cfRule type="cellIs" dxfId="6857" priority="429" stopIfTrue="1" operator="equal">
      <formula>"PI"</formula>
    </cfRule>
    <cfRule type="expression" dxfId="6856" priority="430" stopIfTrue="1">
      <formula>OR($R90="LI",$R90="Yellow",$R90="Medium")</formula>
    </cfRule>
    <cfRule type="expression" dxfId="6855" priority="431" stopIfTrue="1">
      <formula>OR($R90="NY",$R90="Not Yet")</formula>
    </cfRule>
    <cfRule type="cellIs" dxfId="6854" priority="432" stopIfTrue="1" operator="equal">
      <formula>"Out of Scope"</formula>
    </cfRule>
  </conditionalFormatting>
  <conditionalFormatting sqref="L90">
    <cfRule type="expression" dxfId="6853" priority="421" stopIfTrue="1">
      <formula>OR($R90="FI",$R90="Green",$R90="High")</formula>
    </cfRule>
    <cfRule type="expression" dxfId="6852" priority="422" stopIfTrue="1">
      <formula>OR($R90="NI",$R90="Red",$R90="Low")</formula>
    </cfRule>
    <cfRule type="cellIs" dxfId="6851" priority="423" stopIfTrue="1" operator="equal">
      <formula>"PI"</formula>
    </cfRule>
    <cfRule type="expression" dxfId="6850" priority="424" stopIfTrue="1">
      <formula>OR($R90="LI",$R90="Yellow",$R90="Medium")</formula>
    </cfRule>
    <cfRule type="expression" dxfId="6849" priority="425" stopIfTrue="1">
      <formula>OR($R90="NY",$R90="Not Yet")</formula>
    </cfRule>
    <cfRule type="cellIs" dxfId="6848" priority="426" stopIfTrue="1" operator="equal">
      <formula>"Out of Scope"</formula>
    </cfRule>
  </conditionalFormatting>
  <conditionalFormatting sqref="H102:L102">
    <cfRule type="expression" dxfId="6847" priority="415" stopIfTrue="1">
      <formula>OR(H102="FI",H102="Green",H102="High")</formula>
    </cfRule>
    <cfRule type="expression" dxfId="6846" priority="416" stopIfTrue="1">
      <formula>OR(H102="NI",H102="Red",H102="Low")</formula>
    </cfRule>
    <cfRule type="cellIs" dxfId="6845" priority="417" stopIfTrue="1" operator="equal">
      <formula>"PI"</formula>
    </cfRule>
    <cfRule type="expression" dxfId="6844" priority="418" stopIfTrue="1">
      <formula>OR(H102="LI",H102="Yellow",H102="Medium")</formula>
    </cfRule>
    <cfRule type="expression" dxfId="6843" priority="419" stopIfTrue="1">
      <formula>OR(H102="NY",H102="Not Yet")</formula>
    </cfRule>
    <cfRule type="cellIs" dxfId="6842" priority="420" stopIfTrue="1" operator="equal">
      <formula>"Out of Scope"</formula>
    </cfRule>
  </conditionalFormatting>
  <conditionalFormatting sqref="I102">
    <cfRule type="expression" dxfId="6841" priority="409" stopIfTrue="1">
      <formula>OR($R102="FI",$R102="Green",$R102="High")</formula>
    </cfRule>
    <cfRule type="expression" dxfId="6840" priority="410" stopIfTrue="1">
      <formula>OR($R102="NI",$R102="Red",$R102="Low")</formula>
    </cfRule>
    <cfRule type="cellIs" dxfId="6839" priority="411" stopIfTrue="1" operator="equal">
      <formula>"PI"</formula>
    </cfRule>
    <cfRule type="expression" dxfId="6838" priority="412" stopIfTrue="1">
      <formula>OR($R102="LI",$R102="Yellow",$R102="Medium")</formula>
    </cfRule>
    <cfRule type="expression" dxfId="6837" priority="413" stopIfTrue="1">
      <formula>OR($R102="NY",$R102="Not Yet")</formula>
    </cfRule>
    <cfRule type="cellIs" dxfId="6836" priority="414" stopIfTrue="1" operator="equal">
      <formula>"Out of Scope"</formula>
    </cfRule>
  </conditionalFormatting>
  <conditionalFormatting sqref="J102">
    <cfRule type="expression" dxfId="6835" priority="403" stopIfTrue="1">
      <formula>OR($R102="FI",$R102="Green",$R102="High")</formula>
    </cfRule>
    <cfRule type="expression" dxfId="6834" priority="404" stopIfTrue="1">
      <formula>OR($R102="NI",$R102="Red",$R102="Low")</formula>
    </cfRule>
    <cfRule type="cellIs" dxfId="6833" priority="405" stopIfTrue="1" operator="equal">
      <formula>"PI"</formula>
    </cfRule>
    <cfRule type="expression" dxfId="6832" priority="406" stopIfTrue="1">
      <formula>OR($R102="LI",$R102="Yellow",$R102="Medium")</formula>
    </cfRule>
    <cfRule type="expression" dxfId="6831" priority="407" stopIfTrue="1">
      <formula>OR($R102="NY",$R102="Not Yet")</formula>
    </cfRule>
    <cfRule type="cellIs" dxfId="6830" priority="408" stopIfTrue="1" operator="equal">
      <formula>"Out of Scope"</formula>
    </cfRule>
  </conditionalFormatting>
  <conditionalFormatting sqref="K102">
    <cfRule type="expression" dxfId="6829" priority="397" stopIfTrue="1">
      <formula>OR($R102="FI",$R102="Green",$R102="High")</formula>
    </cfRule>
    <cfRule type="expression" dxfId="6828" priority="398" stopIfTrue="1">
      <formula>OR($R102="NI",$R102="Red",$R102="Low")</formula>
    </cfRule>
    <cfRule type="cellIs" dxfId="6827" priority="399" stopIfTrue="1" operator="equal">
      <formula>"PI"</formula>
    </cfRule>
    <cfRule type="expression" dxfId="6826" priority="400" stopIfTrue="1">
      <formula>OR($R102="LI",$R102="Yellow",$R102="Medium")</formula>
    </cfRule>
    <cfRule type="expression" dxfId="6825" priority="401" stopIfTrue="1">
      <formula>OR($R102="NY",$R102="Not Yet")</formula>
    </cfRule>
    <cfRule type="cellIs" dxfId="6824" priority="402" stopIfTrue="1" operator="equal">
      <formula>"Out of Scope"</formula>
    </cfRule>
  </conditionalFormatting>
  <conditionalFormatting sqref="L102">
    <cfRule type="expression" dxfId="6823" priority="391" stopIfTrue="1">
      <formula>OR($R102="FI",$R102="Green",$R102="High")</formula>
    </cfRule>
    <cfRule type="expression" dxfId="6822" priority="392" stopIfTrue="1">
      <formula>OR($R102="NI",$R102="Red",$R102="Low")</formula>
    </cfRule>
    <cfRule type="cellIs" dxfId="6821" priority="393" stopIfTrue="1" operator="equal">
      <formula>"PI"</formula>
    </cfRule>
    <cfRule type="expression" dxfId="6820" priority="394" stopIfTrue="1">
      <formula>OR($R102="LI",$R102="Yellow",$R102="Medium")</formula>
    </cfRule>
    <cfRule type="expression" dxfId="6819" priority="395" stopIfTrue="1">
      <formula>OR($R102="NY",$R102="Not Yet")</formula>
    </cfRule>
    <cfRule type="cellIs" dxfId="6818" priority="396" stopIfTrue="1" operator="equal">
      <formula>"Out of Scope"</formula>
    </cfRule>
  </conditionalFormatting>
  <conditionalFormatting sqref="H114:L114">
    <cfRule type="expression" dxfId="6817" priority="385" stopIfTrue="1">
      <formula>OR(H114="FI",H114="Green",H114="High")</formula>
    </cfRule>
    <cfRule type="expression" dxfId="6816" priority="386" stopIfTrue="1">
      <formula>OR(H114="NI",H114="Red",H114="Low")</formula>
    </cfRule>
    <cfRule type="cellIs" dxfId="6815" priority="387" stopIfTrue="1" operator="equal">
      <formula>"PI"</formula>
    </cfRule>
    <cfRule type="expression" dxfId="6814" priority="388" stopIfTrue="1">
      <formula>OR(H114="LI",H114="Yellow",H114="Medium")</formula>
    </cfRule>
    <cfRule type="expression" dxfId="6813" priority="389" stopIfTrue="1">
      <formula>OR(H114="NY",H114="Not Yet")</formula>
    </cfRule>
    <cfRule type="cellIs" dxfId="6812" priority="390" stopIfTrue="1" operator="equal">
      <formula>"Out of Scope"</formula>
    </cfRule>
  </conditionalFormatting>
  <conditionalFormatting sqref="I114">
    <cfRule type="expression" dxfId="6811" priority="379" stopIfTrue="1">
      <formula>OR($R114="FI",$R114="Green",$R114="High")</formula>
    </cfRule>
    <cfRule type="expression" dxfId="6810" priority="380" stopIfTrue="1">
      <formula>OR($R114="NI",$R114="Red",$R114="Low")</formula>
    </cfRule>
    <cfRule type="cellIs" dxfId="6809" priority="381" stopIfTrue="1" operator="equal">
      <formula>"PI"</formula>
    </cfRule>
    <cfRule type="expression" dxfId="6808" priority="382" stopIfTrue="1">
      <formula>OR($R114="LI",$R114="Yellow",$R114="Medium")</formula>
    </cfRule>
    <cfRule type="expression" dxfId="6807" priority="383" stopIfTrue="1">
      <formula>OR($R114="NY",$R114="Not Yet")</formula>
    </cfRule>
    <cfRule type="cellIs" dxfId="6806" priority="384" stopIfTrue="1" operator="equal">
      <formula>"Out of Scope"</formula>
    </cfRule>
  </conditionalFormatting>
  <conditionalFormatting sqref="J114">
    <cfRule type="expression" dxfId="6805" priority="373" stopIfTrue="1">
      <formula>OR($R114="FI",$R114="Green",$R114="High")</formula>
    </cfRule>
    <cfRule type="expression" dxfId="6804" priority="374" stopIfTrue="1">
      <formula>OR($R114="NI",$R114="Red",$R114="Low")</formula>
    </cfRule>
    <cfRule type="cellIs" dxfId="6803" priority="375" stopIfTrue="1" operator="equal">
      <formula>"PI"</formula>
    </cfRule>
    <cfRule type="expression" dxfId="6802" priority="376" stopIfTrue="1">
      <formula>OR($R114="LI",$R114="Yellow",$R114="Medium")</formula>
    </cfRule>
    <cfRule type="expression" dxfId="6801" priority="377" stopIfTrue="1">
      <formula>OR($R114="NY",$R114="Not Yet")</formula>
    </cfRule>
    <cfRule type="cellIs" dxfId="6800" priority="378" stopIfTrue="1" operator="equal">
      <formula>"Out of Scope"</formula>
    </cfRule>
  </conditionalFormatting>
  <conditionalFormatting sqref="K114">
    <cfRule type="expression" dxfId="6799" priority="367" stopIfTrue="1">
      <formula>OR($R114="FI",$R114="Green",$R114="High")</formula>
    </cfRule>
    <cfRule type="expression" dxfId="6798" priority="368" stopIfTrue="1">
      <formula>OR($R114="NI",$R114="Red",$R114="Low")</formula>
    </cfRule>
    <cfRule type="cellIs" dxfId="6797" priority="369" stopIfTrue="1" operator="equal">
      <formula>"PI"</formula>
    </cfRule>
    <cfRule type="expression" dxfId="6796" priority="370" stopIfTrue="1">
      <formula>OR($R114="LI",$R114="Yellow",$R114="Medium")</formula>
    </cfRule>
    <cfRule type="expression" dxfId="6795" priority="371" stopIfTrue="1">
      <formula>OR($R114="NY",$R114="Not Yet")</formula>
    </cfRule>
    <cfRule type="cellIs" dxfId="6794" priority="372" stopIfTrue="1" operator="equal">
      <formula>"Out of Scope"</formula>
    </cfRule>
  </conditionalFormatting>
  <conditionalFormatting sqref="L114">
    <cfRule type="expression" dxfId="6793" priority="361" stopIfTrue="1">
      <formula>OR($R114="FI",$R114="Green",$R114="High")</formula>
    </cfRule>
    <cfRule type="expression" dxfId="6792" priority="362" stopIfTrue="1">
      <formula>OR($R114="NI",$R114="Red",$R114="Low")</formula>
    </cfRule>
    <cfRule type="cellIs" dxfId="6791" priority="363" stopIfTrue="1" operator="equal">
      <formula>"PI"</formula>
    </cfRule>
    <cfRule type="expression" dxfId="6790" priority="364" stopIfTrue="1">
      <formula>OR($R114="LI",$R114="Yellow",$R114="Medium")</formula>
    </cfRule>
    <cfRule type="expression" dxfId="6789" priority="365" stopIfTrue="1">
      <formula>OR($R114="NY",$R114="Not Yet")</formula>
    </cfRule>
    <cfRule type="cellIs" dxfId="6788" priority="366" stopIfTrue="1" operator="equal">
      <formula>"Out of Scope"</formula>
    </cfRule>
  </conditionalFormatting>
  <conditionalFormatting sqref="H126:L126">
    <cfRule type="expression" dxfId="6787" priority="355" stopIfTrue="1">
      <formula>OR(H126="FI",H126="Green",H126="High")</formula>
    </cfRule>
    <cfRule type="expression" dxfId="6786" priority="356" stopIfTrue="1">
      <formula>OR(H126="NI",H126="Red",H126="Low")</formula>
    </cfRule>
    <cfRule type="cellIs" dxfId="6785" priority="357" stopIfTrue="1" operator="equal">
      <formula>"PI"</formula>
    </cfRule>
    <cfRule type="expression" dxfId="6784" priority="358" stopIfTrue="1">
      <formula>OR(H126="LI",H126="Yellow",H126="Medium")</formula>
    </cfRule>
    <cfRule type="expression" dxfId="6783" priority="359" stopIfTrue="1">
      <formula>OR(H126="NY",H126="Not Yet")</formula>
    </cfRule>
    <cfRule type="cellIs" dxfId="6782" priority="360" stopIfTrue="1" operator="equal">
      <formula>"Out of Scope"</formula>
    </cfRule>
  </conditionalFormatting>
  <conditionalFormatting sqref="I126">
    <cfRule type="expression" dxfId="6781" priority="349" stopIfTrue="1">
      <formula>OR($R126="FI",$R126="Green",$R126="High")</formula>
    </cfRule>
    <cfRule type="expression" dxfId="6780" priority="350" stopIfTrue="1">
      <formula>OR($R126="NI",$R126="Red",$R126="Low")</formula>
    </cfRule>
    <cfRule type="cellIs" dxfId="6779" priority="351" stopIfTrue="1" operator="equal">
      <formula>"PI"</formula>
    </cfRule>
    <cfRule type="expression" dxfId="6778" priority="352" stopIfTrue="1">
      <formula>OR($R126="LI",$R126="Yellow",$R126="Medium")</formula>
    </cfRule>
    <cfRule type="expression" dxfId="6777" priority="353" stopIfTrue="1">
      <formula>OR($R126="NY",$R126="Not Yet")</formula>
    </cfRule>
    <cfRule type="cellIs" dxfId="6776" priority="354" stopIfTrue="1" operator="equal">
      <formula>"Out of Scope"</formula>
    </cfRule>
  </conditionalFormatting>
  <conditionalFormatting sqref="J126">
    <cfRule type="expression" dxfId="6775" priority="343" stopIfTrue="1">
      <formula>OR($R126="FI",$R126="Green",$R126="High")</formula>
    </cfRule>
    <cfRule type="expression" dxfId="6774" priority="344" stopIfTrue="1">
      <formula>OR($R126="NI",$R126="Red",$R126="Low")</formula>
    </cfRule>
    <cfRule type="cellIs" dxfId="6773" priority="345" stopIfTrue="1" operator="equal">
      <formula>"PI"</formula>
    </cfRule>
    <cfRule type="expression" dxfId="6772" priority="346" stopIfTrue="1">
      <formula>OR($R126="LI",$R126="Yellow",$R126="Medium")</formula>
    </cfRule>
    <cfRule type="expression" dxfId="6771" priority="347" stopIfTrue="1">
      <formula>OR($R126="NY",$R126="Not Yet")</formula>
    </cfRule>
    <cfRule type="cellIs" dxfId="6770" priority="348" stopIfTrue="1" operator="equal">
      <formula>"Out of Scope"</formula>
    </cfRule>
  </conditionalFormatting>
  <conditionalFormatting sqref="K126">
    <cfRule type="expression" dxfId="6769" priority="337" stopIfTrue="1">
      <formula>OR($R126="FI",$R126="Green",$R126="High")</formula>
    </cfRule>
    <cfRule type="expression" dxfId="6768" priority="338" stopIfTrue="1">
      <formula>OR($R126="NI",$R126="Red",$R126="Low")</formula>
    </cfRule>
    <cfRule type="cellIs" dxfId="6767" priority="339" stopIfTrue="1" operator="equal">
      <formula>"PI"</formula>
    </cfRule>
    <cfRule type="expression" dxfId="6766" priority="340" stopIfTrue="1">
      <formula>OR($R126="LI",$R126="Yellow",$R126="Medium")</formula>
    </cfRule>
    <cfRule type="expression" dxfId="6765" priority="341" stopIfTrue="1">
      <formula>OR($R126="NY",$R126="Not Yet")</formula>
    </cfRule>
    <cfRule type="cellIs" dxfId="6764" priority="342" stopIfTrue="1" operator="equal">
      <formula>"Out of Scope"</formula>
    </cfRule>
  </conditionalFormatting>
  <conditionalFormatting sqref="L126">
    <cfRule type="expression" dxfId="6763" priority="331" stopIfTrue="1">
      <formula>OR($R126="FI",$R126="Green",$R126="High")</formula>
    </cfRule>
    <cfRule type="expression" dxfId="6762" priority="332" stopIfTrue="1">
      <formula>OR($R126="NI",$R126="Red",$R126="Low")</formula>
    </cfRule>
    <cfRule type="cellIs" dxfId="6761" priority="333" stopIfTrue="1" operator="equal">
      <formula>"PI"</formula>
    </cfRule>
    <cfRule type="expression" dxfId="6760" priority="334" stopIfTrue="1">
      <formula>OR($R126="LI",$R126="Yellow",$R126="Medium")</formula>
    </cfRule>
    <cfRule type="expression" dxfId="6759" priority="335" stopIfTrue="1">
      <formula>OR($R126="NY",$R126="Not Yet")</formula>
    </cfRule>
    <cfRule type="cellIs" dxfId="6758" priority="336" stopIfTrue="1" operator="equal">
      <formula>"Out of Scope"</formula>
    </cfRule>
  </conditionalFormatting>
  <conditionalFormatting sqref="H137:L137">
    <cfRule type="expression" dxfId="6757" priority="325" stopIfTrue="1">
      <formula>OR(H137="FI",H137="Green",H137="High")</formula>
    </cfRule>
    <cfRule type="expression" dxfId="6756" priority="326" stopIfTrue="1">
      <formula>OR(H137="NI",H137="Red",H137="Low")</formula>
    </cfRule>
    <cfRule type="cellIs" dxfId="6755" priority="327" stopIfTrue="1" operator="equal">
      <formula>"PI"</formula>
    </cfRule>
    <cfRule type="expression" dxfId="6754" priority="328" stopIfTrue="1">
      <formula>OR(H137="LI",H137="Yellow",H137="Medium")</formula>
    </cfRule>
    <cfRule type="expression" dxfId="6753" priority="329" stopIfTrue="1">
      <formula>OR(H137="NY",H137="Not Yet")</formula>
    </cfRule>
    <cfRule type="cellIs" dxfId="6752" priority="330" stopIfTrue="1" operator="equal">
      <formula>"Out of Scope"</formula>
    </cfRule>
  </conditionalFormatting>
  <conditionalFormatting sqref="I137">
    <cfRule type="expression" dxfId="6751" priority="319" stopIfTrue="1">
      <formula>OR($R137="FI",$R137="Green",$R137="High")</formula>
    </cfRule>
    <cfRule type="expression" dxfId="6750" priority="320" stopIfTrue="1">
      <formula>OR($R137="NI",$R137="Red",$R137="Low")</formula>
    </cfRule>
    <cfRule type="cellIs" dxfId="6749" priority="321" stopIfTrue="1" operator="equal">
      <formula>"PI"</formula>
    </cfRule>
    <cfRule type="expression" dxfId="6748" priority="322" stopIfTrue="1">
      <formula>OR($R137="LI",$R137="Yellow",$R137="Medium")</formula>
    </cfRule>
    <cfRule type="expression" dxfId="6747" priority="323" stopIfTrue="1">
      <formula>OR($R137="NY",$R137="Not Yet")</formula>
    </cfRule>
    <cfRule type="cellIs" dxfId="6746" priority="324" stopIfTrue="1" operator="equal">
      <formula>"Out of Scope"</formula>
    </cfRule>
  </conditionalFormatting>
  <conditionalFormatting sqref="J137">
    <cfRule type="expression" dxfId="6745" priority="313" stopIfTrue="1">
      <formula>OR($R137="FI",$R137="Green",$R137="High")</formula>
    </cfRule>
    <cfRule type="expression" dxfId="6744" priority="314" stopIfTrue="1">
      <formula>OR($R137="NI",$R137="Red",$R137="Low")</formula>
    </cfRule>
    <cfRule type="cellIs" dxfId="6743" priority="315" stopIfTrue="1" operator="equal">
      <formula>"PI"</formula>
    </cfRule>
    <cfRule type="expression" dxfId="6742" priority="316" stopIfTrue="1">
      <formula>OR($R137="LI",$R137="Yellow",$R137="Medium")</formula>
    </cfRule>
    <cfRule type="expression" dxfId="6741" priority="317" stopIfTrue="1">
      <formula>OR($R137="NY",$R137="Not Yet")</formula>
    </cfRule>
    <cfRule type="cellIs" dxfId="6740" priority="318" stopIfTrue="1" operator="equal">
      <formula>"Out of Scope"</formula>
    </cfRule>
  </conditionalFormatting>
  <conditionalFormatting sqref="K137">
    <cfRule type="expression" dxfId="6739" priority="307" stopIfTrue="1">
      <formula>OR($R137="FI",$R137="Green",$R137="High")</formula>
    </cfRule>
    <cfRule type="expression" dxfId="6738" priority="308" stopIfTrue="1">
      <formula>OR($R137="NI",$R137="Red",$R137="Low")</formula>
    </cfRule>
    <cfRule type="cellIs" dxfId="6737" priority="309" stopIfTrue="1" operator="equal">
      <formula>"PI"</formula>
    </cfRule>
    <cfRule type="expression" dxfId="6736" priority="310" stopIfTrue="1">
      <formula>OR($R137="LI",$R137="Yellow",$R137="Medium")</formula>
    </cfRule>
    <cfRule type="expression" dxfId="6735" priority="311" stopIfTrue="1">
      <formula>OR($R137="NY",$R137="Not Yet")</formula>
    </cfRule>
    <cfRule type="cellIs" dxfId="6734" priority="312" stopIfTrue="1" operator="equal">
      <formula>"Out of Scope"</formula>
    </cfRule>
  </conditionalFormatting>
  <conditionalFormatting sqref="L137">
    <cfRule type="expression" dxfId="6733" priority="301" stopIfTrue="1">
      <formula>OR($R137="FI",$R137="Green",$R137="High")</formula>
    </cfRule>
    <cfRule type="expression" dxfId="6732" priority="302" stopIfTrue="1">
      <formula>OR($R137="NI",$R137="Red",$R137="Low")</formula>
    </cfRule>
    <cfRule type="cellIs" dxfId="6731" priority="303" stopIfTrue="1" operator="equal">
      <formula>"PI"</formula>
    </cfRule>
    <cfRule type="expression" dxfId="6730" priority="304" stopIfTrue="1">
      <formula>OR($R137="LI",$R137="Yellow",$R137="Medium")</formula>
    </cfRule>
    <cfRule type="expression" dxfId="6729" priority="305" stopIfTrue="1">
      <formula>OR($R137="NY",$R137="Not Yet")</formula>
    </cfRule>
    <cfRule type="cellIs" dxfId="6728" priority="306" stopIfTrue="1" operator="equal">
      <formula>"Out of Scope"</formula>
    </cfRule>
  </conditionalFormatting>
  <conditionalFormatting sqref="H147:L147">
    <cfRule type="expression" dxfId="6727" priority="295" stopIfTrue="1">
      <formula>OR(H147="FI",H147="Green",H147="High")</formula>
    </cfRule>
    <cfRule type="expression" dxfId="6726" priority="296" stopIfTrue="1">
      <formula>OR(H147="NI",H147="Red",H147="Low")</formula>
    </cfRule>
    <cfRule type="cellIs" dxfId="6725" priority="297" stopIfTrue="1" operator="equal">
      <formula>"PI"</formula>
    </cfRule>
    <cfRule type="expression" dxfId="6724" priority="298" stopIfTrue="1">
      <formula>OR(H147="LI",H147="Yellow",H147="Medium")</formula>
    </cfRule>
    <cfRule type="expression" dxfId="6723" priority="299" stopIfTrue="1">
      <formula>OR(H147="NY",H147="Not Yet")</formula>
    </cfRule>
    <cfRule type="cellIs" dxfId="6722" priority="300" stopIfTrue="1" operator="equal">
      <formula>"Out of Scope"</formula>
    </cfRule>
  </conditionalFormatting>
  <conditionalFormatting sqref="I147">
    <cfRule type="expression" dxfId="6721" priority="289" stopIfTrue="1">
      <formula>OR($R147="FI",$R147="Green",$R147="High")</formula>
    </cfRule>
    <cfRule type="expression" dxfId="6720" priority="290" stopIfTrue="1">
      <formula>OR($R147="NI",$R147="Red",$R147="Low")</formula>
    </cfRule>
    <cfRule type="cellIs" dxfId="6719" priority="291" stopIfTrue="1" operator="equal">
      <formula>"PI"</formula>
    </cfRule>
    <cfRule type="expression" dxfId="6718" priority="292" stopIfTrue="1">
      <formula>OR($R147="LI",$R147="Yellow",$R147="Medium")</formula>
    </cfRule>
    <cfRule type="expression" dxfId="6717" priority="293" stopIfTrue="1">
      <formula>OR($R147="NY",$R147="Not Yet")</formula>
    </cfRule>
    <cfRule type="cellIs" dxfId="6716" priority="294" stopIfTrue="1" operator="equal">
      <formula>"Out of Scope"</formula>
    </cfRule>
  </conditionalFormatting>
  <conditionalFormatting sqref="J147">
    <cfRule type="expression" dxfId="6715" priority="283" stopIfTrue="1">
      <formula>OR($R147="FI",$R147="Green",$R147="High")</formula>
    </cfRule>
    <cfRule type="expression" dxfId="6714" priority="284" stopIfTrue="1">
      <formula>OR($R147="NI",$R147="Red",$R147="Low")</formula>
    </cfRule>
    <cfRule type="cellIs" dxfId="6713" priority="285" stopIfTrue="1" operator="equal">
      <formula>"PI"</formula>
    </cfRule>
    <cfRule type="expression" dxfId="6712" priority="286" stopIfTrue="1">
      <formula>OR($R147="LI",$R147="Yellow",$R147="Medium")</formula>
    </cfRule>
    <cfRule type="expression" dxfId="6711" priority="287" stopIfTrue="1">
      <formula>OR($R147="NY",$R147="Not Yet")</formula>
    </cfRule>
    <cfRule type="cellIs" dxfId="6710" priority="288" stopIfTrue="1" operator="equal">
      <formula>"Out of Scope"</formula>
    </cfRule>
  </conditionalFormatting>
  <conditionalFormatting sqref="K147">
    <cfRule type="expression" dxfId="6709" priority="277" stopIfTrue="1">
      <formula>OR($R147="FI",$R147="Green",$R147="High")</formula>
    </cfRule>
    <cfRule type="expression" dxfId="6708" priority="278" stopIfTrue="1">
      <formula>OR($R147="NI",$R147="Red",$R147="Low")</formula>
    </cfRule>
    <cfRule type="cellIs" dxfId="6707" priority="279" stopIfTrue="1" operator="equal">
      <formula>"PI"</formula>
    </cfRule>
    <cfRule type="expression" dxfId="6706" priority="280" stopIfTrue="1">
      <formula>OR($R147="LI",$R147="Yellow",$R147="Medium")</formula>
    </cfRule>
    <cfRule type="expression" dxfId="6705" priority="281" stopIfTrue="1">
      <formula>OR($R147="NY",$R147="Not Yet")</formula>
    </cfRule>
    <cfRule type="cellIs" dxfId="6704" priority="282" stopIfTrue="1" operator="equal">
      <formula>"Out of Scope"</formula>
    </cfRule>
  </conditionalFormatting>
  <conditionalFormatting sqref="L147">
    <cfRule type="expression" dxfId="6703" priority="271" stopIfTrue="1">
      <formula>OR($R147="FI",$R147="Green",$R147="High")</formula>
    </cfRule>
    <cfRule type="expression" dxfId="6702" priority="272" stopIfTrue="1">
      <formula>OR($R147="NI",$R147="Red",$R147="Low")</formula>
    </cfRule>
    <cfRule type="cellIs" dxfId="6701" priority="273" stopIfTrue="1" operator="equal">
      <formula>"PI"</formula>
    </cfRule>
    <cfRule type="expression" dxfId="6700" priority="274" stopIfTrue="1">
      <formula>OR($R147="LI",$R147="Yellow",$R147="Medium")</formula>
    </cfRule>
    <cfRule type="expression" dxfId="6699" priority="275" stopIfTrue="1">
      <formula>OR($R147="NY",$R147="Not Yet")</formula>
    </cfRule>
    <cfRule type="cellIs" dxfId="6698" priority="276" stopIfTrue="1" operator="equal">
      <formula>"Out of Scope"</formula>
    </cfRule>
  </conditionalFormatting>
  <conditionalFormatting sqref="H159:L159">
    <cfRule type="expression" dxfId="6697" priority="265" stopIfTrue="1">
      <formula>OR(H159="FI",H159="Green",H159="High")</formula>
    </cfRule>
    <cfRule type="expression" dxfId="6696" priority="266" stopIfTrue="1">
      <formula>OR(H159="NI",H159="Red",H159="Low")</formula>
    </cfRule>
    <cfRule type="cellIs" dxfId="6695" priority="267" stopIfTrue="1" operator="equal">
      <formula>"PI"</formula>
    </cfRule>
    <cfRule type="expression" dxfId="6694" priority="268" stopIfTrue="1">
      <formula>OR(H159="LI",H159="Yellow",H159="Medium")</formula>
    </cfRule>
    <cfRule type="expression" dxfId="6693" priority="269" stopIfTrue="1">
      <formula>OR(H159="NY",H159="Not Yet")</formula>
    </cfRule>
    <cfRule type="cellIs" dxfId="6692" priority="270" stopIfTrue="1" operator="equal">
      <formula>"Out of Scope"</formula>
    </cfRule>
  </conditionalFormatting>
  <conditionalFormatting sqref="I159">
    <cfRule type="expression" dxfId="6691" priority="259" stopIfTrue="1">
      <formula>OR($R159="FI",$R159="Green",$R159="High")</formula>
    </cfRule>
    <cfRule type="expression" dxfId="6690" priority="260" stopIfTrue="1">
      <formula>OR($R159="NI",$R159="Red",$R159="Low")</formula>
    </cfRule>
    <cfRule type="cellIs" dxfId="6689" priority="261" stopIfTrue="1" operator="equal">
      <formula>"PI"</formula>
    </cfRule>
    <cfRule type="expression" dxfId="6688" priority="262" stopIfTrue="1">
      <formula>OR($R159="LI",$R159="Yellow",$R159="Medium")</formula>
    </cfRule>
    <cfRule type="expression" dxfId="6687" priority="263" stopIfTrue="1">
      <formula>OR($R159="NY",$R159="Not Yet")</formula>
    </cfRule>
    <cfRule type="cellIs" dxfId="6686" priority="264" stopIfTrue="1" operator="equal">
      <formula>"Out of Scope"</formula>
    </cfRule>
  </conditionalFormatting>
  <conditionalFormatting sqref="J159">
    <cfRule type="expression" dxfId="6685" priority="253" stopIfTrue="1">
      <formula>OR($R159="FI",$R159="Green",$R159="High")</formula>
    </cfRule>
    <cfRule type="expression" dxfId="6684" priority="254" stopIfTrue="1">
      <formula>OR($R159="NI",$R159="Red",$R159="Low")</formula>
    </cfRule>
    <cfRule type="cellIs" dxfId="6683" priority="255" stopIfTrue="1" operator="equal">
      <formula>"PI"</formula>
    </cfRule>
    <cfRule type="expression" dxfId="6682" priority="256" stopIfTrue="1">
      <formula>OR($R159="LI",$R159="Yellow",$R159="Medium")</formula>
    </cfRule>
    <cfRule type="expression" dxfId="6681" priority="257" stopIfTrue="1">
      <formula>OR($R159="NY",$R159="Not Yet")</formula>
    </cfRule>
    <cfRule type="cellIs" dxfId="6680" priority="258" stopIfTrue="1" operator="equal">
      <formula>"Out of Scope"</formula>
    </cfRule>
  </conditionalFormatting>
  <conditionalFormatting sqref="K159">
    <cfRule type="expression" dxfId="6679" priority="247" stopIfTrue="1">
      <formula>OR($R159="FI",$R159="Green",$R159="High")</formula>
    </cfRule>
    <cfRule type="expression" dxfId="6678" priority="248" stopIfTrue="1">
      <formula>OR($R159="NI",$R159="Red",$R159="Low")</formula>
    </cfRule>
    <cfRule type="cellIs" dxfId="6677" priority="249" stopIfTrue="1" operator="equal">
      <formula>"PI"</formula>
    </cfRule>
    <cfRule type="expression" dxfId="6676" priority="250" stopIfTrue="1">
      <formula>OR($R159="LI",$R159="Yellow",$R159="Medium")</formula>
    </cfRule>
    <cfRule type="expression" dxfId="6675" priority="251" stopIfTrue="1">
      <formula>OR($R159="NY",$R159="Not Yet")</formula>
    </cfRule>
    <cfRule type="cellIs" dxfId="6674" priority="252" stopIfTrue="1" operator="equal">
      <formula>"Out of Scope"</formula>
    </cfRule>
  </conditionalFormatting>
  <conditionalFormatting sqref="L159">
    <cfRule type="expression" dxfId="6673" priority="241" stopIfTrue="1">
      <formula>OR($R159="FI",$R159="Green",$R159="High")</formula>
    </cfRule>
    <cfRule type="expression" dxfId="6672" priority="242" stopIfTrue="1">
      <formula>OR($R159="NI",$R159="Red",$R159="Low")</formula>
    </cfRule>
    <cfRule type="cellIs" dxfId="6671" priority="243" stopIfTrue="1" operator="equal">
      <formula>"PI"</formula>
    </cfRule>
    <cfRule type="expression" dxfId="6670" priority="244" stopIfTrue="1">
      <formula>OR($R159="LI",$R159="Yellow",$R159="Medium")</formula>
    </cfRule>
    <cfRule type="expression" dxfId="6669" priority="245" stopIfTrue="1">
      <formula>OR($R159="NY",$R159="Not Yet")</formula>
    </cfRule>
    <cfRule type="cellIs" dxfId="6668" priority="246" stopIfTrue="1" operator="equal">
      <formula>"Out of Scope"</formula>
    </cfRule>
  </conditionalFormatting>
  <conditionalFormatting sqref="H169:L169">
    <cfRule type="expression" dxfId="6667" priority="235" stopIfTrue="1">
      <formula>OR(H169="FI",H169="Green",H169="High")</formula>
    </cfRule>
    <cfRule type="expression" dxfId="6666" priority="236" stopIfTrue="1">
      <formula>OR(H169="NI",H169="Red",H169="Low")</formula>
    </cfRule>
    <cfRule type="cellIs" dxfId="6665" priority="237" stopIfTrue="1" operator="equal">
      <formula>"PI"</formula>
    </cfRule>
    <cfRule type="expression" dxfId="6664" priority="238" stopIfTrue="1">
      <formula>OR(H169="LI",H169="Yellow",H169="Medium")</formula>
    </cfRule>
    <cfRule type="expression" dxfId="6663" priority="239" stopIfTrue="1">
      <formula>OR(H169="NY",H169="Not Yet")</formula>
    </cfRule>
    <cfRule type="cellIs" dxfId="6662" priority="240" stopIfTrue="1" operator="equal">
      <formula>"Out of Scope"</formula>
    </cfRule>
  </conditionalFormatting>
  <conditionalFormatting sqref="I169">
    <cfRule type="expression" dxfId="6661" priority="229" stopIfTrue="1">
      <formula>OR($R169="FI",$R169="Green",$R169="High")</formula>
    </cfRule>
    <cfRule type="expression" dxfId="6660" priority="230" stopIfTrue="1">
      <formula>OR($R169="NI",$R169="Red",$R169="Low")</formula>
    </cfRule>
    <cfRule type="cellIs" dxfId="6659" priority="231" stopIfTrue="1" operator="equal">
      <formula>"PI"</formula>
    </cfRule>
    <cfRule type="expression" dxfId="6658" priority="232" stopIfTrue="1">
      <formula>OR($R169="LI",$R169="Yellow",$R169="Medium")</formula>
    </cfRule>
    <cfRule type="expression" dxfId="6657" priority="233" stopIfTrue="1">
      <formula>OR($R169="NY",$R169="Not Yet")</formula>
    </cfRule>
    <cfRule type="cellIs" dxfId="6656" priority="234" stopIfTrue="1" operator="equal">
      <formula>"Out of Scope"</formula>
    </cfRule>
  </conditionalFormatting>
  <conditionalFormatting sqref="J169">
    <cfRule type="expression" dxfId="6655" priority="223" stopIfTrue="1">
      <formula>OR($R169="FI",$R169="Green",$R169="High")</formula>
    </cfRule>
    <cfRule type="expression" dxfId="6654" priority="224" stopIfTrue="1">
      <formula>OR($R169="NI",$R169="Red",$R169="Low")</formula>
    </cfRule>
    <cfRule type="cellIs" dxfId="6653" priority="225" stopIfTrue="1" operator="equal">
      <formula>"PI"</formula>
    </cfRule>
    <cfRule type="expression" dxfId="6652" priority="226" stopIfTrue="1">
      <formula>OR($R169="LI",$R169="Yellow",$R169="Medium")</formula>
    </cfRule>
    <cfRule type="expression" dxfId="6651" priority="227" stopIfTrue="1">
      <formula>OR($R169="NY",$R169="Not Yet")</formula>
    </cfRule>
    <cfRule type="cellIs" dxfId="6650" priority="228" stopIfTrue="1" operator="equal">
      <formula>"Out of Scope"</formula>
    </cfRule>
  </conditionalFormatting>
  <conditionalFormatting sqref="K169">
    <cfRule type="expression" dxfId="6649" priority="217" stopIfTrue="1">
      <formula>OR($R169="FI",$R169="Green",$R169="High")</formula>
    </cfRule>
    <cfRule type="expression" dxfId="6648" priority="218" stopIfTrue="1">
      <formula>OR($R169="NI",$R169="Red",$R169="Low")</formula>
    </cfRule>
    <cfRule type="cellIs" dxfId="6647" priority="219" stopIfTrue="1" operator="equal">
      <formula>"PI"</formula>
    </cfRule>
    <cfRule type="expression" dxfId="6646" priority="220" stopIfTrue="1">
      <formula>OR($R169="LI",$R169="Yellow",$R169="Medium")</formula>
    </cfRule>
    <cfRule type="expression" dxfId="6645" priority="221" stopIfTrue="1">
      <formula>OR($R169="NY",$R169="Not Yet")</formula>
    </cfRule>
    <cfRule type="cellIs" dxfId="6644" priority="222" stopIfTrue="1" operator="equal">
      <formula>"Out of Scope"</formula>
    </cfRule>
  </conditionalFormatting>
  <conditionalFormatting sqref="L169">
    <cfRule type="expression" dxfId="6643" priority="211" stopIfTrue="1">
      <formula>OR($R169="FI",$R169="Green",$R169="High")</formula>
    </cfRule>
    <cfRule type="expression" dxfId="6642" priority="212" stopIfTrue="1">
      <formula>OR($R169="NI",$R169="Red",$R169="Low")</formula>
    </cfRule>
    <cfRule type="cellIs" dxfId="6641" priority="213" stopIfTrue="1" operator="equal">
      <formula>"PI"</formula>
    </cfRule>
    <cfRule type="expression" dxfId="6640" priority="214" stopIfTrue="1">
      <formula>OR($R169="LI",$R169="Yellow",$R169="Medium")</formula>
    </cfRule>
    <cfRule type="expression" dxfId="6639" priority="215" stopIfTrue="1">
      <formula>OR($R169="NY",$R169="Not Yet")</formula>
    </cfRule>
    <cfRule type="cellIs" dxfId="6638" priority="216" stopIfTrue="1" operator="equal">
      <formula>"Out of Scope"</formula>
    </cfRule>
  </conditionalFormatting>
  <conditionalFormatting sqref="H179:L179">
    <cfRule type="expression" dxfId="6637" priority="205" stopIfTrue="1">
      <formula>OR(H179="FI",H179="Green",H179="High")</formula>
    </cfRule>
    <cfRule type="expression" dxfId="6636" priority="206" stopIfTrue="1">
      <formula>OR(H179="NI",H179="Red",H179="Low")</formula>
    </cfRule>
    <cfRule type="cellIs" dxfId="6635" priority="207" stopIfTrue="1" operator="equal">
      <formula>"PI"</formula>
    </cfRule>
    <cfRule type="expression" dxfId="6634" priority="208" stopIfTrue="1">
      <formula>OR(H179="LI",H179="Yellow",H179="Medium")</formula>
    </cfRule>
    <cfRule type="expression" dxfId="6633" priority="209" stopIfTrue="1">
      <formula>OR(H179="NY",H179="Not Yet")</formula>
    </cfRule>
    <cfRule type="cellIs" dxfId="6632" priority="210" stopIfTrue="1" operator="equal">
      <formula>"Out of Scope"</formula>
    </cfRule>
  </conditionalFormatting>
  <conditionalFormatting sqref="I179">
    <cfRule type="expression" dxfId="6631" priority="199" stopIfTrue="1">
      <formula>OR($R179="FI",$R179="Green",$R179="High")</formula>
    </cfRule>
    <cfRule type="expression" dxfId="6630" priority="200" stopIfTrue="1">
      <formula>OR($R179="NI",$R179="Red",$R179="Low")</formula>
    </cfRule>
    <cfRule type="cellIs" dxfId="6629" priority="201" stopIfTrue="1" operator="equal">
      <formula>"PI"</formula>
    </cfRule>
    <cfRule type="expression" dxfId="6628" priority="202" stopIfTrue="1">
      <formula>OR($R179="LI",$R179="Yellow",$R179="Medium")</formula>
    </cfRule>
    <cfRule type="expression" dxfId="6627" priority="203" stopIfTrue="1">
      <formula>OR($R179="NY",$R179="Not Yet")</formula>
    </cfRule>
    <cfRule type="cellIs" dxfId="6626" priority="204" stopIfTrue="1" operator="equal">
      <formula>"Out of Scope"</formula>
    </cfRule>
  </conditionalFormatting>
  <conditionalFormatting sqref="J179">
    <cfRule type="expression" dxfId="6625" priority="193" stopIfTrue="1">
      <formula>OR($R179="FI",$R179="Green",$R179="High")</formula>
    </cfRule>
    <cfRule type="expression" dxfId="6624" priority="194" stopIfTrue="1">
      <formula>OR($R179="NI",$R179="Red",$R179="Low")</formula>
    </cfRule>
    <cfRule type="cellIs" dxfId="6623" priority="195" stopIfTrue="1" operator="equal">
      <formula>"PI"</formula>
    </cfRule>
    <cfRule type="expression" dxfId="6622" priority="196" stopIfTrue="1">
      <formula>OR($R179="LI",$R179="Yellow",$R179="Medium")</formula>
    </cfRule>
    <cfRule type="expression" dxfId="6621" priority="197" stopIfTrue="1">
      <formula>OR($R179="NY",$R179="Not Yet")</formula>
    </cfRule>
    <cfRule type="cellIs" dxfId="6620" priority="198" stopIfTrue="1" operator="equal">
      <formula>"Out of Scope"</formula>
    </cfRule>
  </conditionalFormatting>
  <conditionalFormatting sqref="K179">
    <cfRule type="expression" dxfId="6619" priority="187" stopIfTrue="1">
      <formula>OR($R179="FI",$R179="Green",$R179="High")</formula>
    </cfRule>
    <cfRule type="expression" dxfId="6618" priority="188" stopIfTrue="1">
      <formula>OR($R179="NI",$R179="Red",$R179="Low")</formula>
    </cfRule>
    <cfRule type="cellIs" dxfId="6617" priority="189" stopIfTrue="1" operator="equal">
      <formula>"PI"</formula>
    </cfRule>
    <cfRule type="expression" dxfId="6616" priority="190" stopIfTrue="1">
      <formula>OR($R179="LI",$R179="Yellow",$R179="Medium")</formula>
    </cfRule>
    <cfRule type="expression" dxfId="6615" priority="191" stopIfTrue="1">
      <formula>OR($R179="NY",$R179="Not Yet")</formula>
    </cfRule>
    <cfRule type="cellIs" dxfId="6614" priority="192" stopIfTrue="1" operator="equal">
      <formula>"Out of Scope"</formula>
    </cfRule>
  </conditionalFormatting>
  <conditionalFormatting sqref="L179">
    <cfRule type="expression" dxfId="6613" priority="181" stopIfTrue="1">
      <formula>OR($R179="FI",$R179="Green",$R179="High")</formula>
    </cfRule>
    <cfRule type="expression" dxfId="6612" priority="182" stopIfTrue="1">
      <formula>OR($R179="NI",$R179="Red",$R179="Low")</formula>
    </cfRule>
    <cfRule type="cellIs" dxfId="6611" priority="183" stopIfTrue="1" operator="equal">
      <formula>"PI"</formula>
    </cfRule>
    <cfRule type="expression" dxfId="6610" priority="184" stopIfTrue="1">
      <formula>OR($R179="LI",$R179="Yellow",$R179="Medium")</formula>
    </cfRule>
    <cfRule type="expression" dxfId="6609" priority="185" stopIfTrue="1">
      <formula>OR($R179="NY",$R179="Not Yet")</formula>
    </cfRule>
    <cfRule type="cellIs" dxfId="6608" priority="186" stopIfTrue="1" operator="equal">
      <formula>"Out of Scope"</formula>
    </cfRule>
  </conditionalFormatting>
  <conditionalFormatting sqref="H190:L190">
    <cfRule type="expression" dxfId="6607" priority="175" stopIfTrue="1">
      <formula>OR(H190="FI",H190="Green",H190="High")</formula>
    </cfRule>
    <cfRule type="expression" dxfId="6606" priority="176" stopIfTrue="1">
      <formula>OR(H190="NI",H190="Red",H190="Low")</formula>
    </cfRule>
    <cfRule type="cellIs" dxfId="6605" priority="177" stopIfTrue="1" operator="equal">
      <formula>"PI"</formula>
    </cfRule>
    <cfRule type="expression" dxfId="6604" priority="178" stopIfTrue="1">
      <formula>OR(H190="LI",H190="Yellow",H190="Medium")</formula>
    </cfRule>
    <cfRule type="expression" dxfId="6603" priority="179" stopIfTrue="1">
      <formula>OR(H190="NY",H190="Not Yet")</formula>
    </cfRule>
    <cfRule type="cellIs" dxfId="6602" priority="180" stopIfTrue="1" operator="equal">
      <formula>"Out of Scope"</formula>
    </cfRule>
  </conditionalFormatting>
  <conditionalFormatting sqref="I190">
    <cfRule type="expression" dxfId="6601" priority="169" stopIfTrue="1">
      <formula>OR($R190="FI",$R190="Green",$R190="High")</formula>
    </cfRule>
    <cfRule type="expression" dxfId="6600" priority="170" stopIfTrue="1">
      <formula>OR($R190="NI",$R190="Red",$R190="Low")</formula>
    </cfRule>
    <cfRule type="cellIs" dxfId="6599" priority="171" stopIfTrue="1" operator="equal">
      <formula>"PI"</formula>
    </cfRule>
    <cfRule type="expression" dxfId="6598" priority="172" stopIfTrue="1">
      <formula>OR($R190="LI",$R190="Yellow",$R190="Medium")</formula>
    </cfRule>
    <cfRule type="expression" dxfId="6597" priority="173" stopIfTrue="1">
      <formula>OR($R190="NY",$R190="Not Yet")</formula>
    </cfRule>
    <cfRule type="cellIs" dxfId="6596" priority="174" stopIfTrue="1" operator="equal">
      <formula>"Out of Scope"</formula>
    </cfRule>
  </conditionalFormatting>
  <conditionalFormatting sqref="J190">
    <cfRule type="expression" dxfId="6595" priority="163" stopIfTrue="1">
      <formula>OR($R190="FI",$R190="Green",$R190="High")</formula>
    </cfRule>
    <cfRule type="expression" dxfId="6594" priority="164" stopIfTrue="1">
      <formula>OR($R190="NI",$R190="Red",$R190="Low")</formula>
    </cfRule>
    <cfRule type="cellIs" dxfId="6593" priority="165" stopIfTrue="1" operator="equal">
      <formula>"PI"</formula>
    </cfRule>
    <cfRule type="expression" dxfId="6592" priority="166" stopIfTrue="1">
      <formula>OR($R190="LI",$R190="Yellow",$R190="Medium")</formula>
    </cfRule>
    <cfRule type="expression" dxfId="6591" priority="167" stopIfTrue="1">
      <formula>OR($R190="NY",$R190="Not Yet")</formula>
    </cfRule>
    <cfRule type="cellIs" dxfId="6590" priority="168" stopIfTrue="1" operator="equal">
      <formula>"Out of Scope"</formula>
    </cfRule>
  </conditionalFormatting>
  <conditionalFormatting sqref="K190">
    <cfRule type="expression" dxfId="6589" priority="157" stopIfTrue="1">
      <formula>OR($R190="FI",$R190="Green",$R190="High")</formula>
    </cfRule>
    <cfRule type="expression" dxfId="6588" priority="158" stopIfTrue="1">
      <formula>OR($R190="NI",$R190="Red",$R190="Low")</formula>
    </cfRule>
    <cfRule type="cellIs" dxfId="6587" priority="159" stopIfTrue="1" operator="equal">
      <formula>"PI"</formula>
    </cfRule>
    <cfRule type="expression" dxfId="6586" priority="160" stopIfTrue="1">
      <formula>OR($R190="LI",$R190="Yellow",$R190="Medium")</formula>
    </cfRule>
    <cfRule type="expression" dxfId="6585" priority="161" stopIfTrue="1">
      <formula>OR($R190="NY",$R190="Not Yet")</formula>
    </cfRule>
    <cfRule type="cellIs" dxfId="6584" priority="162" stopIfTrue="1" operator="equal">
      <formula>"Out of Scope"</formula>
    </cfRule>
  </conditionalFormatting>
  <conditionalFormatting sqref="L190">
    <cfRule type="expression" dxfId="6583" priority="151" stopIfTrue="1">
      <formula>OR($R190="FI",$R190="Green",$R190="High")</formula>
    </cfRule>
    <cfRule type="expression" dxfId="6582" priority="152" stopIfTrue="1">
      <formula>OR($R190="NI",$R190="Red",$R190="Low")</formula>
    </cfRule>
    <cfRule type="cellIs" dxfId="6581" priority="153" stopIfTrue="1" operator="equal">
      <formula>"PI"</formula>
    </cfRule>
    <cfRule type="expression" dxfId="6580" priority="154" stopIfTrue="1">
      <formula>OR($R190="LI",$R190="Yellow",$R190="Medium")</formula>
    </cfRule>
    <cfRule type="expression" dxfId="6579" priority="155" stopIfTrue="1">
      <formula>OR($R190="NY",$R190="Not Yet")</formula>
    </cfRule>
    <cfRule type="cellIs" dxfId="6578" priority="156" stopIfTrue="1" operator="equal">
      <formula>"Out of Scope"</formula>
    </cfRule>
  </conditionalFormatting>
  <conditionalFormatting sqref="H201:L201">
    <cfRule type="expression" dxfId="6577" priority="145" stopIfTrue="1">
      <formula>OR(H201="FI",H201="Green",H201="High")</formula>
    </cfRule>
    <cfRule type="expression" dxfId="6576" priority="146" stopIfTrue="1">
      <formula>OR(H201="NI",H201="Red",H201="Low")</formula>
    </cfRule>
    <cfRule type="cellIs" dxfId="6575" priority="147" stopIfTrue="1" operator="equal">
      <formula>"PI"</formula>
    </cfRule>
    <cfRule type="expression" dxfId="6574" priority="148" stopIfTrue="1">
      <formula>OR(H201="LI",H201="Yellow",H201="Medium")</formula>
    </cfRule>
    <cfRule type="expression" dxfId="6573" priority="149" stopIfTrue="1">
      <formula>OR(H201="NY",H201="Not Yet")</formula>
    </cfRule>
    <cfRule type="cellIs" dxfId="6572" priority="150" stopIfTrue="1" operator="equal">
      <formula>"Out of Scope"</formula>
    </cfRule>
  </conditionalFormatting>
  <conditionalFormatting sqref="I201">
    <cfRule type="expression" dxfId="6571" priority="139" stopIfTrue="1">
      <formula>OR($R201="FI",$R201="Green",$R201="High")</formula>
    </cfRule>
    <cfRule type="expression" dxfId="6570" priority="140" stopIfTrue="1">
      <formula>OR($R201="NI",$R201="Red",$R201="Low")</formula>
    </cfRule>
    <cfRule type="cellIs" dxfId="6569" priority="141" stopIfTrue="1" operator="equal">
      <formula>"PI"</formula>
    </cfRule>
    <cfRule type="expression" dxfId="6568" priority="142" stopIfTrue="1">
      <formula>OR($R201="LI",$R201="Yellow",$R201="Medium")</formula>
    </cfRule>
    <cfRule type="expression" dxfId="6567" priority="143" stopIfTrue="1">
      <formula>OR($R201="NY",$R201="Not Yet")</formula>
    </cfRule>
    <cfRule type="cellIs" dxfId="6566" priority="144" stopIfTrue="1" operator="equal">
      <formula>"Out of Scope"</formula>
    </cfRule>
  </conditionalFormatting>
  <conditionalFormatting sqref="J201">
    <cfRule type="expression" dxfId="6565" priority="133" stopIfTrue="1">
      <formula>OR($R201="FI",$R201="Green",$R201="High")</formula>
    </cfRule>
    <cfRule type="expression" dxfId="6564" priority="134" stopIfTrue="1">
      <formula>OR($R201="NI",$R201="Red",$R201="Low")</formula>
    </cfRule>
    <cfRule type="cellIs" dxfId="6563" priority="135" stopIfTrue="1" operator="equal">
      <formula>"PI"</formula>
    </cfRule>
    <cfRule type="expression" dxfId="6562" priority="136" stopIfTrue="1">
      <formula>OR($R201="LI",$R201="Yellow",$R201="Medium")</formula>
    </cfRule>
    <cfRule type="expression" dxfId="6561" priority="137" stopIfTrue="1">
      <formula>OR($R201="NY",$R201="Not Yet")</formula>
    </cfRule>
    <cfRule type="cellIs" dxfId="6560" priority="138" stopIfTrue="1" operator="equal">
      <formula>"Out of Scope"</formula>
    </cfRule>
  </conditionalFormatting>
  <conditionalFormatting sqref="K201">
    <cfRule type="expression" dxfId="6559" priority="127" stopIfTrue="1">
      <formula>OR($R201="FI",$R201="Green",$R201="High")</formula>
    </cfRule>
    <cfRule type="expression" dxfId="6558" priority="128" stopIfTrue="1">
      <formula>OR($R201="NI",$R201="Red",$R201="Low")</formula>
    </cfRule>
    <cfRule type="cellIs" dxfId="6557" priority="129" stopIfTrue="1" operator="equal">
      <formula>"PI"</formula>
    </cfRule>
    <cfRule type="expression" dxfId="6556" priority="130" stopIfTrue="1">
      <formula>OR($R201="LI",$R201="Yellow",$R201="Medium")</formula>
    </cfRule>
    <cfRule type="expression" dxfId="6555" priority="131" stopIfTrue="1">
      <formula>OR($R201="NY",$R201="Not Yet")</formula>
    </cfRule>
    <cfRule type="cellIs" dxfId="6554" priority="132" stopIfTrue="1" operator="equal">
      <formula>"Out of Scope"</formula>
    </cfRule>
  </conditionalFormatting>
  <conditionalFormatting sqref="L201">
    <cfRule type="expression" dxfId="6553" priority="121" stopIfTrue="1">
      <formula>OR($R201="FI",$R201="Green",$R201="High")</formula>
    </cfRule>
    <cfRule type="expression" dxfId="6552" priority="122" stopIfTrue="1">
      <formula>OR($R201="NI",$R201="Red",$R201="Low")</formula>
    </cfRule>
    <cfRule type="cellIs" dxfId="6551" priority="123" stopIfTrue="1" operator="equal">
      <formula>"PI"</formula>
    </cfRule>
    <cfRule type="expression" dxfId="6550" priority="124" stopIfTrue="1">
      <formula>OR($R201="LI",$R201="Yellow",$R201="Medium")</formula>
    </cfRule>
    <cfRule type="expression" dxfId="6549" priority="125" stopIfTrue="1">
      <formula>OR($R201="NY",$R201="Not Yet")</formula>
    </cfRule>
    <cfRule type="cellIs" dxfId="6548" priority="126" stopIfTrue="1" operator="equal">
      <formula>"Out of Scope"</formula>
    </cfRule>
  </conditionalFormatting>
  <conditionalFormatting sqref="H211:L211">
    <cfRule type="expression" dxfId="6547" priority="115" stopIfTrue="1">
      <formula>OR(H211="FI",H211="Green",H211="High")</formula>
    </cfRule>
    <cfRule type="expression" dxfId="6546" priority="116" stopIfTrue="1">
      <formula>OR(H211="NI",H211="Red",H211="Low")</formula>
    </cfRule>
    <cfRule type="cellIs" dxfId="6545" priority="117" stopIfTrue="1" operator="equal">
      <formula>"PI"</formula>
    </cfRule>
    <cfRule type="expression" dxfId="6544" priority="118" stopIfTrue="1">
      <formula>OR(H211="LI",H211="Yellow",H211="Medium")</formula>
    </cfRule>
    <cfRule type="expression" dxfId="6543" priority="119" stopIfTrue="1">
      <formula>OR(H211="NY",H211="Not Yet")</formula>
    </cfRule>
    <cfRule type="cellIs" dxfId="6542" priority="120" stopIfTrue="1" operator="equal">
      <formula>"Out of Scope"</formula>
    </cfRule>
  </conditionalFormatting>
  <conditionalFormatting sqref="I211">
    <cfRule type="expression" dxfId="6541" priority="109" stopIfTrue="1">
      <formula>OR($R211="FI",$R211="Green",$R211="High")</formula>
    </cfRule>
    <cfRule type="expression" dxfId="6540" priority="110" stopIfTrue="1">
      <formula>OR($R211="NI",$R211="Red",$R211="Low")</formula>
    </cfRule>
    <cfRule type="cellIs" dxfId="6539" priority="111" stopIfTrue="1" operator="equal">
      <formula>"PI"</formula>
    </cfRule>
    <cfRule type="expression" dxfId="6538" priority="112" stopIfTrue="1">
      <formula>OR($R211="LI",$R211="Yellow",$R211="Medium")</formula>
    </cfRule>
    <cfRule type="expression" dxfId="6537" priority="113" stopIfTrue="1">
      <formula>OR($R211="NY",$R211="Not Yet")</formula>
    </cfRule>
    <cfRule type="cellIs" dxfId="6536" priority="114" stopIfTrue="1" operator="equal">
      <formula>"Out of Scope"</formula>
    </cfRule>
  </conditionalFormatting>
  <conditionalFormatting sqref="J211">
    <cfRule type="expression" dxfId="6535" priority="103" stopIfTrue="1">
      <formula>OR($R211="FI",$R211="Green",$R211="High")</formula>
    </cfRule>
    <cfRule type="expression" dxfId="6534" priority="104" stopIfTrue="1">
      <formula>OR($R211="NI",$R211="Red",$R211="Low")</formula>
    </cfRule>
    <cfRule type="cellIs" dxfId="6533" priority="105" stopIfTrue="1" operator="equal">
      <formula>"PI"</formula>
    </cfRule>
    <cfRule type="expression" dxfId="6532" priority="106" stopIfTrue="1">
      <formula>OR($R211="LI",$R211="Yellow",$R211="Medium")</formula>
    </cfRule>
    <cfRule type="expression" dxfId="6531" priority="107" stopIfTrue="1">
      <formula>OR($R211="NY",$R211="Not Yet")</formula>
    </cfRule>
    <cfRule type="cellIs" dxfId="6530" priority="108" stopIfTrue="1" operator="equal">
      <formula>"Out of Scope"</formula>
    </cfRule>
  </conditionalFormatting>
  <conditionalFormatting sqref="K211">
    <cfRule type="expression" dxfId="6529" priority="97" stopIfTrue="1">
      <formula>OR($R211="FI",$R211="Green",$R211="High")</formula>
    </cfRule>
    <cfRule type="expression" dxfId="6528" priority="98" stopIfTrue="1">
      <formula>OR($R211="NI",$R211="Red",$R211="Low")</formula>
    </cfRule>
    <cfRule type="cellIs" dxfId="6527" priority="99" stopIfTrue="1" operator="equal">
      <formula>"PI"</formula>
    </cfRule>
    <cfRule type="expression" dxfId="6526" priority="100" stopIfTrue="1">
      <formula>OR($R211="LI",$R211="Yellow",$R211="Medium")</formula>
    </cfRule>
    <cfRule type="expression" dxfId="6525" priority="101" stopIfTrue="1">
      <formula>OR($R211="NY",$R211="Not Yet")</formula>
    </cfRule>
    <cfRule type="cellIs" dxfId="6524" priority="102" stopIfTrue="1" operator="equal">
      <formula>"Out of Scope"</formula>
    </cfRule>
  </conditionalFormatting>
  <conditionalFormatting sqref="L211">
    <cfRule type="expression" dxfId="6523" priority="91" stopIfTrue="1">
      <formula>OR($R211="FI",$R211="Green",$R211="High")</formula>
    </cfRule>
    <cfRule type="expression" dxfId="6522" priority="92" stopIfTrue="1">
      <formula>OR($R211="NI",$R211="Red",$R211="Low")</formula>
    </cfRule>
    <cfRule type="cellIs" dxfId="6521" priority="93" stopIfTrue="1" operator="equal">
      <formula>"PI"</formula>
    </cfRule>
    <cfRule type="expression" dxfId="6520" priority="94" stopIfTrue="1">
      <formula>OR($R211="LI",$R211="Yellow",$R211="Medium")</formula>
    </cfRule>
    <cfRule type="expression" dxfId="6519" priority="95" stopIfTrue="1">
      <formula>OR($R211="NY",$R211="Not Yet")</formula>
    </cfRule>
    <cfRule type="cellIs" dxfId="6518" priority="96" stopIfTrue="1" operator="equal">
      <formula>"Out of Scope"</formula>
    </cfRule>
  </conditionalFormatting>
  <conditionalFormatting sqref="H222:L222">
    <cfRule type="expression" dxfId="6517" priority="85" stopIfTrue="1">
      <formula>OR(H222="FI",H222="Green",H222="High")</formula>
    </cfRule>
    <cfRule type="expression" dxfId="6516" priority="86" stopIfTrue="1">
      <formula>OR(H222="NI",H222="Red",H222="Low")</formula>
    </cfRule>
    <cfRule type="cellIs" dxfId="6515" priority="87" stopIfTrue="1" operator="equal">
      <formula>"PI"</formula>
    </cfRule>
    <cfRule type="expression" dxfId="6514" priority="88" stopIfTrue="1">
      <formula>OR(H222="LI",H222="Yellow",H222="Medium")</formula>
    </cfRule>
    <cfRule type="expression" dxfId="6513" priority="89" stopIfTrue="1">
      <formula>OR(H222="NY",H222="Not Yet")</formula>
    </cfRule>
    <cfRule type="cellIs" dxfId="6512" priority="90" stopIfTrue="1" operator="equal">
      <formula>"Out of Scope"</formula>
    </cfRule>
  </conditionalFormatting>
  <conditionalFormatting sqref="I222">
    <cfRule type="expression" dxfId="6511" priority="79" stopIfTrue="1">
      <formula>OR($R222="FI",$R222="Green",$R222="High")</formula>
    </cfRule>
    <cfRule type="expression" dxfId="6510" priority="80" stopIfTrue="1">
      <formula>OR($R222="NI",$R222="Red",$R222="Low")</formula>
    </cfRule>
    <cfRule type="cellIs" dxfId="6509" priority="81" stopIfTrue="1" operator="equal">
      <formula>"PI"</formula>
    </cfRule>
    <cfRule type="expression" dxfId="6508" priority="82" stopIfTrue="1">
      <formula>OR($R222="LI",$R222="Yellow",$R222="Medium")</formula>
    </cfRule>
    <cfRule type="expression" dxfId="6507" priority="83" stopIfTrue="1">
      <formula>OR($R222="NY",$R222="Not Yet")</formula>
    </cfRule>
    <cfRule type="cellIs" dxfId="6506" priority="84" stopIfTrue="1" operator="equal">
      <formula>"Out of Scope"</formula>
    </cfRule>
  </conditionalFormatting>
  <conditionalFormatting sqref="J222">
    <cfRule type="expression" dxfId="6505" priority="73" stopIfTrue="1">
      <formula>OR($R222="FI",$R222="Green",$R222="High")</formula>
    </cfRule>
    <cfRule type="expression" dxfId="6504" priority="74" stopIfTrue="1">
      <formula>OR($R222="NI",$R222="Red",$R222="Low")</formula>
    </cfRule>
    <cfRule type="cellIs" dxfId="6503" priority="75" stopIfTrue="1" operator="equal">
      <formula>"PI"</formula>
    </cfRule>
    <cfRule type="expression" dxfId="6502" priority="76" stopIfTrue="1">
      <formula>OR($R222="LI",$R222="Yellow",$R222="Medium")</formula>
    </cfRule>
    <cfRule type="expression" dxfId="6501" priority="77" stopIfTrue="1">
      <formula>OR($R222="NY",$R222="Not Yet")</formula>
    </cfRule>
    <cfRule type="cellIs" dxfId="6500" priority="78" stopIfTrue="1" operator="equal">
      <formula>"Out of Scope"</formula>
    </cfRule>
  </conditionalFormatting>
  <conditionalFormatting sqref="K222">
    <cfRule type="expression" dxfId="6499" priority="67" stopIfTrue="1">
      <formula>OR($R222="FI",$R222="Green",$R222="High")</formula>
    </cfRule>
    <cfRule type="expression" dxfId="6498" priority="68" stopIfTrue="1">
      <formula>OR($R222="NI",$R222="Red",$R222="Low")</formula>
    </cfRule>
    <cfRule type="cellIs" dxfId="6497" priority="69" stopIfTrue="1" operator="equal">
      <formula>"PI"</formula>
    </cfRule>
    <cfRule type="expression" dxfId="6496" priority="70" stopIfTrue="1">
      <formula>OR($R222="LI",$R222="Yellow",$R222="Medium")</formula>
    </cfRule>
    <cfRule type="expression" dxfId="6495" priority="71" stopIfTrue="1">
      <formula>OR($R222="NY",$R222="Not Yet")</formula>
    </cfRule>
    <cfRule type="cellIs" dxfId="6494" priority="72" stopIfTrue="1" operator="equal">
      <formula>"Out of Scope"</formula>
    </cfRule>
  </conditionalFormatting>
  <conditionalFormatting sqref="L222">
    <cfRule type="expression" dxfId="6493" priority="61" stopIfTrue="1">
      <formula>OR($R222="FI",$R222="Green",$R222="High")</formula>
    </cfRule>
    <cfRule type="expression" dxfId="6492" priority="62" stopIfTrue="1">
      <formula>OR($R222="NI",$R222="Red",$R222="Low")</formula>
    </cfRule>
    <cfRule type="cellIs" dxfId="6491" priority="63" stopIfTrue="1" operator="equal">
      <formula>"PI"</formula>
    </cfRule>
    <cfRule type="expression" dxfId="6490" priority="64" stopIfTrue="1">
      <formula>OR($R222="LI",$R222="Yellow",$R222="Medium")</formula>
    </cfRule>
    <cfRule type="expression" dxfId="6489" priority="65" stopIfTrue="1">
      <formula>OR($R222="NY",$R222="Not Yet")</formula>
    </cfRule>
    <cfRule type="cellIs" dxfId="6488" priority="66" stopIfTrue="1" operator="equal">
      <formula>"Out of Scope"</formula>
    </cfRule>
  </conditionalFormatting>
  <conditionalFormatting sqref="H234:L234">
    <cfRule type="expression" dxfId="6487" priority="55" stopIfTrue="1">
      <formula>OR(H234="FI",H234="Green",H234="High")</formula>
    </cfRule>
    <cfRule type="expression" dxfId="6486" priority="56" stopIfTrue="1">
      <formula>OR(H234="NI",H234="Red",H234="Low")</formula>
    </cfRule>
    <cfRule type="cellIs" dxfId="6485" priority="57" stopIfTrue="1" operator="equal">
      <formula>"PI"</formula>
    </cfRule>
    <cfRule type="expression" dxfId="6484" priority="58" stopIfTrue="1">
      <formula>OR(H234="LI",H234="Yellow",H234="Medium")</formula>
    </cfRule>
    <cfRule type="expression" dxfId="6483" priority="59" stopIfTrue="1">
      <formula>OR(H234="NY",H234="Not Yet")</formula>
    </cfRule>
    <cfRule type="cellIs" dxfId="6482" priority="60" stopIfTrue="1" operator="equal">
      <formula>"Out of Scope"</formula>
    </cfRule>
  </conditionalFormatting>
  <conditionalFormatting sqref="I234">
    <cfRule type="expression" dxfId="6481" priority="49" stopIfTrue="1">
      <formula>OR($R234="FI",$R234="Green",$R234="High")</formula>
    </cfRule>
    <cfRule type="expression" dxfId="6480" priority="50" stopIfTrue="1">
      <formula>OR($R234="NI",$R234="Red",$R234="Low")</formula>
    </cfRule>
    <cfRule type="cellIs" dxfId="6479" priority="51" stopIfTrue="1" operator="equal">
      <formula>"PI"</formula>
    </cfRule>
    <cfRule type="expression" dxfId="6478" priority="52" stopIfTrue="1">
      <formula>OR($R234="LI",$R234="Yellow",$R234="Medium")</formula>
    </cfRule>
    <cfRule type="expression" dxfId="6477" priority="53" stopIfTrue="1">
      <formula>OR($R234="NY",$R234="Not Yet")</formula>
    </cfRule>
    <cfRule type="cellIs" dxfId="6476" priority="54" stopIfTrue="1" operator="equal">
      <formula>"Out of Scope"</formula>
    </cfRule>
  </conditionalFormatting>
  <conditionalFormatting sqref="J234">
    <cfRule type="expression" dxfId="6475" priority="43" stopIfTrue="1">
      <formula>OR($R234="FI",$R234="Green",$R234="High")</formula>
    </cfRule>
    <cfRule type="expression" dxfId="6474" priority="44" stopIfTrue="1">
      <formula>OR($R234="NI",$R234="Red",$R234="Low")</formula>
    </cfRule>
    <cfRule type="cellIs" dxfId="6473" priority="45" stopIfTrue="1" operator="equal">
      <formula>"PI"</formula>
    </cfRule>
    <cfRule type="expression" dxfId="6472" priority="46" stopIfTrue="1">
      <formula>OR($R234="LI",$R234="Yellow",$R234="Medium")</formula>
    </cfRule>
    <cfRule type="expression" dxfId="6471" priority="47" stopIfTrue="1">
      <formula>OR($R234="NY",$R234="Not Yet")</formula>
    </cfRule>
    <cfRule type="cellIs" dxfId="6470" priority="48" stopIfTrue="1" operator="equal">
      <formula>"Out of Scope"</formula>
    </cfRule>
  </conditionalFormatting>
  <conditionalFormatting sqref="K234">
    <cfRule type="expression" dxfId="6469" priority="37" stopIfTrue="1">
      <formula>OR($R234="FI",$R234="Green",$R234="High")</formula>
    </cfRule>
    <cfRule type="expression" dxfId="6468" priority="38" stopIfTrue="1">
      <formula>OR($R234="NI",$R234="Red",$R234="Low")</formula>
    </cfRule>
    <cfRule type="cellIs" dxfId="6467" priority="39" stopIfTrue="1" operator="equal">
      <formula>"PI"</formula>
    </cfRule>
    <cfRule type="expression" dxfId="6466" priority="40" stopIfTrue="1">
      <formula>OR($R234="LI",$R234="Yellow",$R234="Medium")</formula>
    </cfRule>
    <cfRule type="expression" dxfId="6465" priority="41" stopIfTrue="1">
      <formula>OR($R234="NY",$R234="Not Yet")</formula>
    </cfRule>
    <cfRule type="cellIs" dxfId="6464" priority="42" stopIfTrue="1" operator="equal">
      <formula>"Out of Scope"</formula>
    </cfRule>
  </conditionalFormatting>
  <conditionalFormatting sqref="L234">
    <cfRule type="expression" dxfId="6463" priority="31" stopIfTrue="1">
      <formula>OR($R234="FI",$R234="Green",$R234="High")</formula>
    </cfRule>
    <cfRule type="expression" dxfId="6462" priority="32" stopIfTrue="1">
      <formula>OR($R234="NI",$R234="Red",$R234="Low")</formula>
    </cfRule>
    <cfRule type="cellIs" dxfId="6461" priority="33" stopIfTrue="1" operator="equal">
      <formula>"PI"</formula>
    </cfRule>
    <cfRule type="expression" dxfId="6460" priority="34" stopIfTrue="1">
      <formula>OR($R234="LI",$R234="Yellow",$R234="Medium")</formula>
    </cfRule>
    <cfRule type="expression" dxfId="6459" priority="35" stopIfTrue="1">
      <formula>OR($R234="NY",$R234="Not Yet")</formula>
    </cfRule>
    <cfRule type="cellIs" dxfId="6458" priority="36" stopIfTrue="1" operator="equal">
      <formula>"Out of Scope"</formula>
    </cfRule>
  </conditionalFormatting>
  <conditionalFormatting sqref="H245:L245">
    <cfRule type="expression" dxfId="6457" priority="25" stopIfTrue="1">
      <formula>OR(H245="FI",H245="Green",H245="High")</formula>
    </cfRule>
    <cfRule type="expression" dxfId="6456" priority="26" stopIfTrue="1">
      <formula>OR(H245="NI",H245="Red",H245="Low")</formula>
    </cfRule>
    <cfRule type="cellIs" dxfId="6455" priority="27" stopIfTrue="1" operator="equal">
      <formula>"PI"</formula>
    </cfRule>
    <cfRule type="expression" dxfId="6454" priority="28" stopIfTrue="1">
      <formula>OR(H245="LI",H245="Yellow",H245="Medium")</formula>
    </cfRule>
    <cfRule type="expression" dxfId="6453" priority="29" stopIfTrue="1">
      <formula>OR(H245="NY",H245="Not Yet")</formula>
    </cfRule>
    <cfRule type="cellIs" dxfId="6452" priority="30" stopIfTrue="1" operator="equal">
      <formula>"Out of Scope"</formula>
    </cfRule>
  </conditionalFormatting>
  <conditionalFormatting sqref="I245">
    <cfRule type="expression" dxfId="6451" priority="19" stopIfTrue="1">
      <formula>OR($R245="FI",$R245="Green",$R245="High")</formula>
    </cfRule>
    <cfRule type="expression" dxfId="6450" priority="20" stopIfTrue="1">
      <formula>OR($R245="NI",$R245="Red",$R245="Low")</formula>
    </cfRule>
    <cfRule type="cellIs" dxfId="6449" priority="21" stopIfTrue="1" operator="equal">
      <formula>"PI"</formula>
    </cfRule>
    <cfRule type="expression" dxfId="6448" priority="22" stopIfTrue="1">
      <formula>OR($R245="LI",$R245="Yellow",$R245="Medium")</formula>
    </cfRule>
    <cfRule type="expression" dxfId="6447" priority="23" stopIfTrue="1">
      <formula>OR($R245="NY",$R245="Not Yet")</formula>
    </cfRule>
    <cfRule type="cellIs" dxfId="6446" priority="24" stopIfTrue="1" operator="equal">
      <formula>"Out of Scope"</formula>
    </cfRule>
  </conditionalFormatting>
  <conditionalFormatting sqref="J245">
    <cfRule type="expression" dxfId="6445" priority="13" stopIfTrue="1">
      <formula>OR($R245="FI",$R245="Green",$R245="High")</formula>
    </cfRule>
    <cfRule type="expression" dxfId="6444" priority="14" stopIfTrue="1">
      <formula>OR($R245="NI",$R245="Red",$R245="Low")</formula>
    </cfRule>
    <cfRule type="cellIs" dxfId="6443" priority="15" stopIfTrue="1" operator="equal">
      <formula>"PI"</formula>
    </cfRule>
    <cfRule type="expression" dxfId="6442" priority="16" stopIfTrue="1">
      <formula>OR($R245="LI",$R245="Yellow",$R245="Medium")</formula>
    </cfRule>
    <cfRule type="expression" dxfId="6441" priority="17" stopIfTrue="1">
      <formula>OR($R245="NY",$R245="Not Yet")</formula>
    </cfRule>
    <cfRule type="cellIs" dxfId="6440" priority="18" stopIfTrue="1" operator="equal">
      <formula>"Out of Scope"</formula>
    </cfRule>
  </conditionalFormatting>
  <conditionalFormatting sqref="K245">
    <cfRule type="expression" dxfId="6439" priority="7" stopIfTrue="1">
      <formula>OR($R245="FI",$R245="Green",$R245="High")</formula>
    </cfRule>
    <cfRule type="expression" dxfId="6438" priority="8" stopIfTrue="1">
      <formula>OR($R245="NI",$R245="Red",$R245="Low")</formula>
    </cfRule>
    <cfRule type="cellIs" dxfId="6437" priority="9" stopIfTrue="1" operator="equal">
      <formula>"PI"</formula>
    </cfRule>
    <cfRule type="expression" dxfId="6436" priority="10" stopIfTrue="1">
      <formula>OR($R245="LI",$R245="Yellow",$R245="Medium")</formula>
    </cfRule>
    <cfRule type="expression" dxfId="6435" priority="11" stopIfTrue="1">
      <formula>OR($R245="NY",$R245="Not Yet")</formula>
    </cfRule>
    <cfRule type="cellIs" dxfId="6434" priority="12" stopIfTrue="1" operator="equal">
      <formula>"Out of Scope"</formula>
    </cfRule>
  </conditionalFormatting>
  <conditionalFormatting sqref="L245">
    <cfRule type="expression" dxfId="6433" priority="1" stopIfTrue="1">
      <formula>OR($R245="FI",$R245="Green",$R245="High")</formula>
    </cfRule>
    <cfRule type="expression" dxfId="6432" priority="2" stopIfTrue="1">
      <formula>OR($R245="NI",$R245="Red",$R245="Low")</formula>
    </cfRule>
    <cfRule type="cellIs" dxfId="6431" priority="3" stopIfTrue="1" operator="equal">
      <formula>"PI"</formula>
    </cfRule>
    <cfRule type="expression" dxfId="6430" priority="4" stopIfTrue="1">
      <formula>OR($R245="LI",$R245="Yellow",$R245="Medium")</formula>
    </cfRule>
    <cfRule type="expression" dxfId="6429" priority="5" stopIfTrue="1">
      <formula>OR($R245="NY",$R245="Not Yet")</formula>
    </cfRule>
    <cfRule type="cellIs" dxfId="6428" priority="6" stopIfTrue="1" operator="equal">
      <formula>"Out of Scope"</formula>
    </cfRule>
  </conditionalFormatting>
  <dataValidations count="9">
    <dataValidation type="list" allowBlank="1" showInputMessage="1" showErrorMessage="1" sqref="R236">
      <formula1>M252:M256</formula1>
    </dataValidation>
    <dataValidation type="list" allowBlank="1" showInputMessage="1" showErrorMessage="1" sqref="A1:R1">
      <formula1>PA_Rating</formula1>
    </dataValidation>
    <dataValidation type="list" allowBlank="1" showInputMessage="1" showErrorMessage="1" sqref="R4 R41 R66 R115 R223">
      <formula1>Goal_Rating</formula1>
    </dataValidation>
    <dataValidation type="list" allowBlank="1" showInputMessage="1" showErrorMessage="1" sqref="R5 R17 R29 R42 R54 R67 R79 R91 R103 R116 R127 R138 R148 R160 R170 R180 R191 R202 R212 R224 R235 H16:L16 H28:L28 H40:L40 H53:L53 H65:L65 H78:L78 H90:L90 H102:L102 H114:L114 H126:L126 H137:L137 H147:L147 H159:L159 H169:L169 H179:L179 H190:L190 H201:L201 H211:L211 H222:L222 H234:L234 H245:L245">
      <formula1>Practice_Characterization</formula1>
    </dataValidation>
    <dataValidation type="list" allowBlank="1" showInputMessage="1" showErrorMessage="1" sqref="A9:A16 A21:A28 A33:A40 A46:A53 A58:A65 A71:A78 A83:A90 A95:A102 A107:A114 A119:A126 A130:A137 A140:A147 A152:A159 A162:A169 A172:A179 A183:A190 A194:A201 A204:A211 A215:A222 A227:A234 A238:A245">
      <formula1>Status</formula1>
    </dataValidation>
    <dataValidation type="list" allowBlank="1" showInputMessage="1" showErrorMessage="1" sqref="R30:R31 R55:R56">
      <formula1>M46:M48</formula1>
    </dataValidation>
    <dataValidation type="list" allowBlank="1" showInputMessage="1" showErrorMessage="1" sqref="R43:R44 R68:R69 R80:R81 R92:R93 R104:R105">
      <formula1>M58:M61</formula1>
    </dataValidation>
    <dataValidation type="list" allowBlank="1" showInputMessage="1" showErrorMessage="1" sqref="R128 R149:R150 R181 R192">
      <formula1>M142:M146</formula1>
    </dataValidation>
    <dataValidation type="list" allowBlank="1" showInputMessage="1" showErrorMessage="1" sqref="N9:O15 N21:O27 N33:O39 N46:O52 N58:O64 N71:O77 N83:O89 N95:O101 N107:O113 N119:O125 N130:O136 N140:O146 N152:O158 N162:O168 N172:O178 N183:O189 N194:O200 N204:O210 N215:O221 N227:O233 N238:O24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8921"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8923" r:id="rId7"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8924" r:id="rId8"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8926" r:id="rId9"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8928" r:id="rId10" name="Button 1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Instructions!M288:M292</xm:f>
          </x14:formula1>
          <xm:sqref>R225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indexed="29"/>
    <outlinePr summaryBelow="0" summaryRight="0"/>
    <pageSetUpPr fitToPage="1"/>
  </sheetPr>
  <dimension ref="A1:T219"/>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 style="56" hidden="1" customWidth="1" outlineLevel="2"/>
    <col min="16" max="16" width="2.140625" style="56" hidden="1" customWidth="1" outlineLevel="2"/>
    <col min="17" max="17" width="17.7109375" style="56" hidden="1" customWidth="1" outlineLevel="1"/>
    <col min="18" max="18" width="10.42578125" style="57" customWidth="1"/>
    <col min="19" max="19" width="11.42578125" style="320" customWidth="1"/>
    <col min="20" max="16384" width="11.42578125" style="307"/>
  </cols>
  <sheetData>
    <row r="1" spans="1:20" ht="43.5"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67.5" hidden="1" customHeight="1" outlineLevel="2">
      <c r="A2" s="503" t="s">
        <v>1337</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4.5" customHeight="1">
      <c r="A4" s="289"/>
      <c r="B4" s="353" t="s">
        <v>420</v>
      </c>
      <c r="C4" s="333" t="s">
        <v>463</v>
      </c>
      <c r="D4" s="234"/>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20.25" collapsed="1">
      <c r="A5" s="284"/>
      <c r="B5" s="341" t="s">
        <v>364</v>
      </c>
      <c r="C5" s="335" t="s">
        <v>1219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1220</v>
      </c>
      <c r="D6" s="191"/>
      <c r="E6" s="192"/>
      <c r="F6" s="192"/>
      <c r="G6" s="279"/>
      <c r="H6" s="193"/>
      <c r="I6" s="193"/>
      <c r="J6" s="193"/>
      <c r="K6" s="193"/>
      <c r="L6" s="193"/>
      <c r="M6" s="279"/>
      <c r="N6" s="193"/>
      <c r="O6" s="193"/>
      <c r="P6" s="279"/>
      <c r="Q6" s="192"/>
      <c r="R6" s="194"/>
      <c r="S6" s="382"/>
      <c r="T6" s="383"/>
    </row>
    <row r="7" spans="1:20" s="310" customFormat="1" ht="178.5" hidden="1" outlineLevel="2">
      <c r="A7" s="2"/>
      <c r="B7" s="2"/>
      <c r="C7" s="337" t="s">
        <v>1221</v>
      </c>
      <c r="D7" s="191"/>
      <c r="E7" s="192"/>
      <c r="F7" s="192"/>
      <c r="G7" s="279"/>
      <c r="H7" s="193"/>
      <c r="I7" s="193"/>
      <c r="J7" s="193"/>
      <c r="K7" s="193"/>
      <c r="L7" s="193"/>
      <c r="M7" s="279"/>
      <c r="N7" s="193"/>
      <c r="O7" s="193"/>
      <c r="P7" s="279"/>
      <c r="Q7" s="192"/>
      <c r="R7" s="194"/>
      <c r="S7" s="382"/>
      <c r="T7" s="383"/>
    </row>
    <row r="8" spans="1:20" s="310" customFormat="1" ht="89.25" hidden="1" outlineLevel="2">
      <c r="A8" s="4"/>
      <c r="B8" s="4"/>
      <c r="C8" s="337" t="s">
        <v>764</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1" customFormat="1" hidden="1" outlineLevel="1">
      <c r="A15" s="174"/>
      <c r="B15" s="336">
        <v>7</v>
      </c>
      <c r="C15" s="175"/>
      <c r="D15" s="168"/>
      <c r="E15" s="169"/>
      <c r="F15" s="169"/>
      <c r="G15" s="257"/>
      <c r="H15" s="170"/>
      <c r="I15" s="170"/>
      <c r="J15" s="170"/>
      <c r="K15" s="170"/>
      <c r="L15" s="170"/>
      <c r="M15" s="304"/>
      <c r="N15" s="170"/>
      <c r="O15" s="170"/>
      <c r="P15" s="304"/>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84"/>
      <c r="B17" s="341" t="s">
        <v>365</v>
      </c>
      <c r="C17" s="335" t="s">
        <v>1222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1223</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1224</v>
      </c>
      <c r="D19" s="191"/>
      <c r="E19" s="192"/>
      <c r="F19" s="192"/>
      <c r="G19" s="279"/>
      <c r="H19" s="193"/>
      <c r="I19" s="193"/>
      <c r="J19" s="193"/>
      <c r="K19" s="193"/>
      <c r="L19" s="193"/>
      <c r="M19" s="279"/>
      <c r="N19" s="193"/>
      <c r="O19" s="193"/>
      <c r="P19" s="279"/>
      <c r="Q19" s="192"/>
      <c r="R19" s="194"/>
      <c r="S19" s="382"/>
      <c r="T19" s="383"/>
    </row>
    <row r="20" spans="1:20" s="310" customFormat="1" ht="51" hidden="1" outlineLevel="2">
      <c r="A20" s="4"/>
      <c r="B20" s="4"/>
      <c r="C20" s="337" t="s">
        <v>765</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31.5" collapsed="1">
      <c r="A29" s="284"/>
      <c r="B29" s="341" t="s">
        <v>366</v>
      </c>
      <c r="C29" s="335" t="s">
        <v>1225</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1226</v>
      </c>
      <c r="D30" s="191"/>
      <c r="E30" s="192"/>
      <c r="F30" s="192"/>
      <c r="G30" s="279"/>
      <c r="H30" s="193"/>
      <c r="I30" s="193"/>
      <c r="J30" s="193"/>
      <c r="K30" s="193"/>
      <c r="L30" s="193"/>
      <c r="M30" s="279"/>
      <c r="N30" s="193"/>
      <c r="O30" s="193"/>
      <c r="P30" s="279"/>
      <c r="Q30" s="192"/>
      <c r="R30" s="194"/>
      <c r="S30" s="382"/>
      <c r="T30" s="383"/>
    </row>
    <row r="31" spans="1:20" s="310" customFormat="1" ht="102" hidden="1" outlineLevel="2">
      <c r="A31" s="2"/>
      <c r="B31" s="2"/>
      <c r="C31" s="337" t="s">
        <v>1227</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766</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9" customFormat="1" ht="20.25" collapsed="1">
      <c r="A41" s="284"/>
      <c r="B41" s="341" t="s">
        <v>367</v>
      </c>
      <c r="C41" s="335" t="s">
        <v>464</v>
      </c>
      <c r="D41" s="251"/>
      <c r="E41" s="252"/>
      <c r="F41" s="252"/>
      <c r="G41" s="285"/>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89.25" hidden="1" outlineLevel="2">
      <c r="A42" s="2"/>
      <c r="B42" s="2"/>
      <c r="C42" s="337" t="s">
        <v>1242</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1228</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4"/>
      <c r="B44" s="4"/>
      <c r="C44" s="337" t="s">
        <v>767</v>
      </c>
      <c r="D44" s="168"/>
      <c r="E44" s="181"/>
      <c r="F44" s="181"/>
      <c r="G44" s="287"/>
      <c r="H44" s="201"/>
      <c r="I44" s="201"/>
      <c r="J44" s="201"/>
      <c r="K44" s="201"/>
      <c r="L44" s="201"/>
      <c r="M44" s="291"/>
      <c r="N44" s="201"/>
      <c r="O44" s="201"/>
      <c r="P44" s="291"/>
      <c r="Q44" s="169"/>
      <c r="R44" s="177"/>
      <c r="S44" s="382"/>
      <c r="T44" s="396"/>
    </row>
    <row r="45" spans="1:20" s="310" customFormat="1" hidden="1" outlineLevel="1">
      <c r="A45" s="174"/>
      <c r="B45" s="336">
        <v>1</v>
      </c>
      <c r="C45" s="175"/>
      <c r="D45" s="168"/>
      <c r="E45" s="169"/>
      <c r="F45" s="172"/>
      <c r="G45" s="257"/>
      <c r="H45" s="170"/>
      <c r="I45" s="170"/>
      <c r="J45" s="170"/>
      <c r="K45" s="170"/>
      <c r="L45" s="170"/>
      <c r="M45" s="291"/>
      <c r="N45" s="170"/>
      <c r="O45" s="170"/>
      <c r="P45" s="291"/>
      <c r="Q45" s="169"/>
      <c r="R45" s="177"/>
      <c r="S45" s="382"/>
      <c r="T45" s="396"/>
    </row>
    <row r="46" spans="1:20" s="310" customFormat="1" hidden="1" outlineLevel="1">
      <c r="A46" s="174"/>
      <c r="B46" s="336">
        <v>2</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3</v>
      </c>
      <c r="C47" s="175"/>
      <c r="D47" s="168"/>
      <c r="E47" s="169"/>
      <c r="F47" s="169"/>
      <c r="G47" s="257"/>
      <c r="H47" s="170"/>
      <c r="I47" s="170"/>
      <c r="J47" s="170"/>
      <c r="K47" s="170"/>
      <c r="L47" s="170"/>
      <c r="M47" s="291"/>
      <c r="N47" s="170"/>
      <c r="O47" s="170"/>
      <c r="P47" s="291"/>
      <c r="Q47" s="169"/>
      <c r="R47" s="177"/>
      <c r="S47" s="382"/>
      <c r="T47" s="396"/>
    </row>
    <row r="48" spans="1:20" s="310" customFormat="1" hidden="1" outlineLevel="1">
      <c r="A48" s="174"/>
      <c r="B48" s="336">
        <v>4</v>
      </c>
      <c r="C48" s="175"/>
      <c r="D48" s="168"/>
      <c r="E48" s="169"/>
      <c r="F48" s="172"/>
      <c r="G48" s="257"/>
      <c r="H48" s="170"/>
      <c r="I48" s="170"/>
      <c r="J48" s="170"/>
      <c r="K48" s="170"/>
      <c r="L48" s="170"/>
      <c r="M48" s="291"/>
      <c r="N48" s="170"/>
      <c r="O48" s="170"/>
      <c r="P48" s="291"/>
      <c r="Q48" s="169"/>
      <c r="R48" s="177"/>
      <c r="S48" s="382"/>
      <c r="T48" s="396"/>
    </row>
    <row r="49" spans="1:20" s="310" customFormat="1" hidden="1" outlineLevel="1">
      <c r="A49" s="174"/>
      <c r="B49" s="336">
        <v>5</v>
      </c>
      <c r="C49" s="175"/>
      <c r="D49" s="168"/>
      <c r="E49" s="169"/>
      <c r="F49" s="169"/>
      <c r="G49" s="257"/>
      <c r="H49" s="170"/>
      <c r="I49" s="170"/>
      <c r="J49" s="170"/>
      <c r="K49" s="170"/>
      <c r="L49" s="170"/>
      <c r="M49" s="291"/>
      <c r="N49" s="170"/>
      <c r="O49" s="170"/>
      <c r="P49" s="291"/>
      <c r="Q49" s="169"/>
      <c r="R49" s="177"/>
      <c r="S49" s="382"/>
      <c r="T49" s="396"/>
    </row>
    <row r="50" spans="1:20" s="310" customFormat="1" hidden="1" outlineLevel="1">
      <c r="A50" s="174"/>
      <c r="B50" s="336">
        <v>6</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7</v>
      </c>
      <c r="C51" s="175"/>
      <c r="D51" s="168"/>
      <c r="E51" s="169"/>
      <c r="F51" s="169"/>
      <c r="G51" s="257"/>
      <c r="H51" s="170"/>
      <c r="I51" s="170"/>
      <c r="J51" s="170"/>
      <c r="K51" s="170"/>
      <c r="L51" s="170"/>
      <c r="M51" s="291"/>
      <c r="N51" s="170"/>
      <c r="O51" s="170"/>
      <c r="P51" s="291"/>
      <c r="Q51" s="169"/>
      <c r="R51" s="177"/>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84"/>
      <c r="B53" s="341" t="s">
        <v>372</v>
      </c>
      <c r="C53" s="335" t="s">
        <v>1229</v>
      </c>
      <c r="D53" s="251"/>
      <c r="E53" s="252"/>
      <c r="F53" s="252"/>
      <c r="G53" s="285"/>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86"/>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1230</v>
      </c>
      <c r="D54" s="191"/>
      <c r="E54" s="192"/>
      <c r="F54" s="192"/>
      <c r="G54" s="279"/>
      <c r="H54" s="193"/>
      <c r="I54" s="193"/>
      <c r="J54" s="193"/>
      <c r="K54" s="193"/>
      <c r="L54" s="193"/>
      <c r="M54" s="279"/>
      <c r="N54" s="193"/>
      <c r="O54" s="193"/>
      <c r="P54" s="279"/>
      <c r="Q54" s="192"/>
      <c r="R54" s="194"/>
      <c r="S54" s="382"/>
      <c r="T54" s="383"/>
    </row>
    <row r="55" spans="1:20" s="310" customFormat="1" ht="114.75" hidden="1" outlineLevel="2">
      <c r="A55" s="2"/>
      <c r="B55" s="2"/>
      <c r="C55" s="337" t="s">
        <v>1231</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4"/>
      <c r="B56" s="4"/>
      <c r="C56" s="337" t="s">
        <v>768</v>
      </c>
      <c r="D56" s="168"/>
      <c r="E56" s="181"/>
      <c r="F56" s="181"/>
      <c r="G56" s="287"/>
      <c r="H56" s="201"/>
      <c r="I56" s="201"/>
      <c r="J56" s="201"/>
      <c r="K56" s="201"/>
      <c r="L56" s="201"/>
      <c r="M56" s="291"/>
      <c r="N56" s="201"/>
      <c r="O56" s="201"/>
      <c r="P56" s="291"/>
      <c r="Q56" s="169"/>
      <c r="R56" s="177"/>
      <c r="S56" s="382"/>
      <c r="T56" s="396"/>
    </row>
    <row r="57" spans="1:20" s="310" customFormat="1" hidden="1" outlineLevel="1">
      <c r="A57" s="174"/>
      <c r="B57" s="336">
        <v>1</v>
      </c>
      <c r="C57" s="175"/>
      <c r="D57" s="168"/>
      <c r="E57" s="169"/>
      <c r="F57" s="172"/>
      <c r="G57" s="257"/>
      <c r="H57" s="170"/>
      <c r="I57" s="170"/>
      <c r="J57" s="170"/>
      <c r="K57" s="170"/>
      <c r="L57" s="170"/>
      <c r="M57" s="291"/>
      <c r="N57" s="170"/>
      <c r="O57" s="170"/>
      <c r="P57" s="291"/>
      <c r="Q57" s="169"/>
      <c r="R57" s="177"/>
      <c r="S57" s="382"/>
      <c r="T57" s="396"/>
    </row>
    <row r="58" spans="1:20" s="310" customFormat="1" hidden="1" outlineLevel="1">
      <c r="A58" s="174"/>
      <c r="B58" s="336">
        <v>2</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3</v>
      </c>
      <c r="C59" s="175"/>
      <c r="D59" s="168"/>
      <c r="E59" s="169"/>
      <c r="F59" s="169"/>
      <c r="G59" s="257"/>
      <c r="H59" s="170"/>
      <c r="I59" s="170"/>
      <c r="J59" s="170"/>
      <c r="K59" s="170"/>
      <c r="L59" s="170"/>
      <c r="M59" s="291"/>
      <c r="N59" s="170"/>
      <c r="O59" s="170"/>
      <c r="P59" s="291"/>
      <c r="Q59" s="169"/>
      <c r="R59" s="177"/>
      <c r="S59" s="382"/>
      <c r="T59" s="396"/>
    </row>
    <row r="60" spans="1:20" s="310" customFormat="1" hidden="1" outlineLevel="1">
      <c r="A60" s="174"/>
      <c r="B60" s="336">
        <v>4</v>
      </c>
      <c r="C60" s="175"/>
      <c r="D60" s="168"/>
      <c r="E60" s="169"/>
      <c r="F60" s="172"/>
      <c r="G60" s="257"/>
      <c r="H60" s="170"/>
      <c r="I60" s="170"/>
      <c r="J60" s="170"/>
      <c r="K60" s="170"/>
      <c r="L60" s="170"/>
      <c r="M60" s="291"/>
      <c r="N60" s="170"/>
      <c r="O60" s="170"/>
      <c r="P60" s="291"/>
      <c r="Q60" s="169"/>
      <c r="R60" s="177"/>
      <c r="S60" s="382"/>
      <c r="T60" s="396"/>
    </row>
    <row r="61" spans="1:20" s="310" customFormat="1" hidden="1" outlineLevel="1">
      <c r="A61" s="174"/>
      <c r="B61" s="336">
        <v>5</v>
      </c>
      <c r="C61" s="175"/>
      <c r="D61" s="168"/>
      <c r="E61" s="169"/>
      <c r="F61" s="169"/>
      <c r="G61" s="257"/>
      <c r="H61" s="170"/>
      <c r="I61" s="170"/>
      <c r="J61" s="170"/>
      <c r="K61" s="170"/>
      <c r="L61" s="170"/>
      <c r="M61" s="291"/>
      <c r="N61" s="170"/>
      <c r="O61" s="170"/>
      <c r="P61" s="291"/>
      <c r="Q61" s="169"/>
      <c r="R61" s="177"/>
      <c r="S61" s="382"/>
      <c r="T61" s="396"/>
    </row>
    <row r="62" spans="1:20" s="310" customFormat="1" hidden="1" outlineLevel="1">
      <c r="A62" s="174"/>
      <c r="B62" s="336">
        <v>6</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7</v>
      </c>
      <c r="C63" s="175"/>
      <c r="D63" s="168"/>
      <c r="E63" s="169"/>
      <c r="F63" s="169"/>
      <c r="G63" s="257"/>
      <c r="H63" s="170"/>
      <c r="I63" s="170"/>
      <c r="J63" s="170"/>
      <c r="K63" s="170"/>
      <c r="L63" s="170"/>
      <c r="M63" s="291"/>
      <c r="N63" s="170"/>
      <c r="O63" s="170"/>
      <c r="P63" s="291"/>
      <c r="Q63" s="169"/>
      <c r="R63" s="177"/>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9" customFormat="1" ht="20.25" collapsed="1">
      <c r="A65" s="284"/>
      <c r="B65" s="341" t="s">
        <v>373</v>
      </c>
      <c r="C65" s="335" t="s">
        <v>269</v>
      </c>
      <c r="D65" s="251"/>
      <c r="E65" s="252"/>
      <c r="F65" s="252"/>
      <c r="G65" s="285"/>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86"/>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1232</v>
      </c>
      <c r="D66" s="191"/>
      <c r="E66" s="192"/>
      <c r="F66" s="192"/>
      <c r="G66" s="279"/>
      <c r="H66" s="193"/>
      <c r="I66" s="193"/>
      <c r="J66" s="193"/>
      <c r="K66" s="193"/>
      <c r="L66" s="193"/>
      <c r="M66" s="279"/>
      <c r="N66" s="193"/>
      <c r="O66" s="193"/>
      <c r="P66" s="279"/>
      <c r="Q66" s="192"/>
      <c r="R66" s="194"/>
      <c r="S66" s="382"/>
      <c r="T66" s="383"/>
    </row>
    <row r="67" spans="1:20" s="310" customFormat="1" ht="51" hidden="1" outlineLevel="2">
      <c r="A67" s="2"/>
      <c r="B67" s="2"/>
      <c r="C67" s="337" t="s">
        <v>769</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738</v>
      </c>
      <c r="D68" s="168"/>
      <c r="E68" s="181"/>
      <c r="F68" s="181"/>
      <c r="G68" s="287"/>
      <c r="H68" s="201"/>
      <c r="I68" s="201"/>
      <c r="J68" s="201"/>
      <c r="K68" s="201"/>
      <c r="L68" s="201"/>
      <c r="M68" s="291"/>
      <c r="N68" s="201"/>
      <c r="O68" s="201"/>
      <c r="P68" s="291"/>
      <c r="Q68" s="169"/>
      <c r="R68" s="177"/>
      <c r="S68" s="382"/>
      <c r="T68" s="396"/>
    </row>
    <row r="69" spans="1:20" s="310" customFormat="1" hidden="1" outlineLevel="1">
      <c r="A69" s="174"/>
      <c r="B69" s="336">
        <v>1</v>
      </c>
      <c r="C69" s="175"/>
      <c r="D69" s="168"/>
      <c r="E69" s="169"/>
      <c r="F69" s="172"/>
      <c r="G69" s="257"/>
      <c r="H69" s="170"/>
      <c r="I69" s="170"/>
      <c r="J69" s="170"/>
      <c r="K69" s="170"/>
      <c r="L69" s="170"/>
      <c r="M69" s="291"/>
      <c r="N69" s="170"/>
      <c r="O69" s="170"/>
      <c r="P69" s="291"/>
      <c r="Q69" s="169"/>
      <c r="R69" s="177"/>
      <c r="S69" s="382"/>
      <c r="T69" s="396"/>
    </row>
    <row r="70" spans="1:20" s="310" customFormat="1" hidden="1" outlineLevel="1">
      <c r="A70" s="174"/>
      <c r="B70" s="336">
        <v>2</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3</v>
      </c>
      <c r="C71" s="175"/>
      <c r="D71" s="168"/>
      <c r="E71" s="169"/>
      <c r="F71" s="169"/>
      <c r="G71" s="257"/>
      <c r="H71" s="170"/>
      <c r="I71" s="170"/>
      <c r="J71" s="170"/>
      <c r="K71" s="170"/>
      <c r="L71" s="170"/>
      <c r="M71" s="291"/>
      <c r="N71" s="170"/>
      <c r="O71" s="170"/>
      <c r="P71" s="291"/>
      <c r="Q71" s="169"/>
      <c r="R71" s="177"/>
      <c r="S71" s="382"/>
      <c r="T71" s="396"/>
    </row>
    <row r="72" spans="1:20" s="310" customFormat="1" hidden="1" outlineLevel="1">
      <c r="A72" s="174"/>
      <c r="B72" s="336">
        <v>4</v>
      </c>
      <c r="C72" s="175"/>
      <c r="D72" s="168"/>
      <c r="E72" s="169"/>
      <c r="F72" s="172"/>
      <c r="G72" s="257"/>
      <c r="H72" s="170"/>
      <c r="I72" s="170"/>
      <c r="J72" s="170"/>
      <c r="K72" s="170"/>
      <c r="L72" s="170"/>
      <c r="M72" s="291"/>
      <c r="N72" s="170"/>
      <c r="O72" s="170"/>
      <c r="P72" s="291"/>
      <c r="Q72" s="169"/>
      <c r="R72" s="177"/>
      <c r="S72" s="382"/>
      <c r="T72" s="396"/>
    </row>
    <row r="73" spans="1:20" s="310" customFormat="1" hidden="1" outlineLevel="1">
      <c r="A73" s="174"/>
      <c r="B73" s="336">
        <v>5</v>
      </c>
      <c r="C73" s="175"/>
      <c r="D73" s="168"/>
      <c r="E73" s="169"/>
      <c r="F73" s="169"/>
      <c r="G73" s="257"/>
      <c r="H73" s="170"/>
      <c r="I73" s="170"/>
      <c r="J73" s="170"/>
      <c r="K73" s="170"/>
      <c r="L73" s="170"/>
      <c r="M73" s="291"/>
      <c r="N73" s="170"/>
      <c r="O73" s="170"/>
      <c r="P73" s="291"/>
      <c r="Q73" s="169"/>
      <c r="R73" s="177"/>
      <c r="S73" s="382"/>
      <c r="T73" s="396"/>
    </row>
    <row r="74" spans="1:20" s="310" customFormat="1" hidden="1" outlineLevel="1">
      <c r="A74" s="174"/>
      <c r="B74" s="336">
        <v>6</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7</v>
      </c>
      <c r="C75" s="175"/>
      <c r="D75" s="168"/>
      <c r="E75" s="169"/>
      <c r="F75" s="169"/>
      <c r="G75" s="257"/>
      <c r="H75" s="170"/>
      <c r="I75" s="170"/>
      <c r="J75" s="170"/>
      <c r="K75" s="170"/>
      <c r="L75" s="170"/>
      <c r="M75" s="291"/>
      <c r="N75" s="170"/>
      <c r="O75" s="170"/>
      <c r="P75" s="291"/>
      <c r="Q75" s="169"/>
      <c r="R75" s="177"/>
      <c r="S75" s="382"/>
      <c r="T75" s="396"/>
    </row>
    <row r="76" spans="1:20" s="310" customFormat="1" ht="60" hidden="1" customHeight="1" outlineLevel="1">
      <c r="A76" s="174"/>
      <c r="B76" s="339" t="s">
        <v>353</v>
      </c>
      <c r="C76" s="175"/>
      <c r="D76" s="176"/>
      <c r="E76" s="169"/>
      <c r="F76" s="169"/>
      <c r="G76" s="265"/>
      <c r="H76" s="230"/>
      <c r="I76" s="230"/>
      <c r="J76" s="230"/>
      <c r="K76" s="230"/>
      <c r="L76" s="230"/>
      <c r="M76" s="280"/>
      <c r="N76" s="194"/>
      <c r="O76" s="194"/>
      <c r="P76" s="280"/>
      <c r="Q76" s="448"/>
      <c r="R76" s="194"/>
      <c r="S76" s="382"/>
      <c r="T76" s="396"/>
    </row>
    <row r="77" spans="1:20" s="309" customFormat="1" ht="31.5" collapsed="1">
      <c r="A77" s="284"/>
      <c r="B77" s="341" t="s">
        <v>279</v>
      </c>
      <c r="C77" s="335" t="s">
        <v>1233</v>
      </c>
      <c r="D77" s="251"/>
      <c r="E77" s="252"/>
      <c r="F77" s="252"/>
      <c r="G77" s="285"/>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86"/>
      <c r="Q77" s="443" t="str">
        <f>IF(COUNTA(Q80:Q88)=0,"",COUNTA(Q80:Q88))</f>
        <v/>
      </c>
      <c r="R77" s="229"/>
      <c r="S77" s="351">
        <f>IF(R77=Instructions!$B$25,Instructions!$C$25,IF(R77=Instructions!$B$26,Instructions!$C$26,IF(R77=Instructions!$B$27,Instructions!$C$27,0)))</f>
        <v>0</v>
      </c>
      <c r="T77" s="404"/>
    </row>
    <row r="78" spans="1:20" s="310" customFormat="1" ht="38.25" hidden="1" outlineLevel="2">
      <c r="A78" s="2"/>
      <c r="B78" s="2"/>
      <c r="C78" s="337" t="s">
        <v>1234</v>
      </c>
      <c r="D78" s="191"/>
      <c r="E78" s="192"/>
      <c r="F78" s="192"/>
      <c r="G78" s="279"/>
      <c r="H78" s="193"/>
      <c r="I78" s="193"/>
      <c r="J78" s="193"/>
      <c r="K78" s="193"/>
      <c r="L78" s="193"/>
      <c r="M78" s="279"/>
      <c r="N78" s="193"/>
      <c r="O78" s="193"/>
      <c r="P78" s="279"/>
      <c r="Q78" s="192"/>
      <c r="R78" s="194"/>
      <c r="S78" s="382"/>
      <c r="T78" s="383"/>
    </row>
    <row r="79" spans="1:20" s="310" customFormat="1" ht="63.75" hidden="1" outlineLevel="2">
      <c r="A79" s="2"/>
      <c r="B79" s="2"/>
      <c r="C79" s="337" t="s">
        <v>1235</v>
      </c>
      <c r="D79" s="191"/>
      <c r="E79" s="192"/>
      <c r="F79" s="192"/>
      <c r="G79" s="279"/>
      <c r="H79" s="193"/>
      <c r="I79" s="193"/>
      <c r="J79" s="193"/>
      <c r="K79" s="193"/>
      <c r="L79" s="193"/>
      <c r="M79" s="279"/>
      <c r="N79" s="193"/>
      <c r="O79" s="193"/>
      <c r="P79" s="279"/>
      <c r="Q79" s="192"/>
      <c r="R79" s="194"/>
      <c r="S79" s="382"/>
      <c r="T79" s="383"/>
    </row>
    <row r="80" spans="1:20" s="310" customFormat="1" ht="25.5" hidden="1" outlineLevel="2">
      <c r="A80" s="4"/>
      <c r="B80" s="4"/>
      <c r="C80" s="337" t="s">
        <v>770</v>
      </c>
      <c r="D80" s="168"/>
      <c r="E80" s="181"/>
      <c r="F80" s="181"/>
      <c r="G80" s="287"/>
      <c r="H80" s="201"/>
      <c r="I80" s="201"/>
      <c r="J80" s="201"/>
      <c r="K80" s="201"/>
      <c r="L80" s="201"/>
      <c r="M80" s="291"/>
      <c r="N80" s="201"/>
      <c r="O80" s="201"/>
      <c r="P80" s="291"/>
      <c r="Q80" s="169"/>
      <c r="R80" s="177"/>
      <c r="S80" s="382"/>
      <c r="T80" s="396"/>
    </row>
    <row r="81" spans="1:20" s="310" customFormat="1" hidden="1" outlineLevel="1">
      <c r="A81" s="174"/>
      <c r="B81" s="336">
        <v>1</v>
      </c>
      <c r="C81" s="175"/>
      <c r="D81" s="168"/>
      <c r="E81" s="169"/>
      <c r="F81" s="172"/>
      <c r="G81" s="257"/>
      <c r="H81" s="170"/>
      <c r="I81" s="170"/>
      <c r="J81" s="170"/>
      <c r="K81" s="170"/>
      <c r="L81" s="170"/>
      <c r="M81" s="291"/>
      <c r="N81" s="170"/>
      <c r="O81" s="170"/>
      <c r="P81" s="291"/>
      <c r="Q81" s="169"/>
      <c r="R81" s="177"/>
      <c r="S81" s="382"/>
      <c r="T81" s="396"/>
    </row>
    <row r="82" spans="1:20" s="310" customFormat="1" hidden="1" outlineLevel="1">
      <c r="A82" s="174"/>
      <c r="B82" s="336">
        <v>2</v>
      </c>
      <c r="C82" s="175"/>
      <c r="D82" s="168"/>
      <c r="E82" s="169"/>
      <c r="F82" s="172"/>
      <c r="G82" s="257"/>
      <c r="H82" s="170"/>
      <c r="I82" s="170"/>
      <c r="J82" s="170"/>
      <c r="K82" s="170"/>
      <c r="L82" s="170"/>
      <c r="M82" s="291"/>
      <c r="N82" s="170"/>
      <c r="O82" s="170"/>
      <c r="P82" s="291"/>
      <c r="Q82" s="169"/>
      <c r="R82" s="177"/>
      <c r="S82" s="382"/>
      <c r="T82" s="396"/>
    </row>
    <row r="83" spans="1:20" s="310" customFormat="1" hidden="1" outlineLevel="1">
      <c r="A83" s="174"/>
      <c r="B83" s="336">
        <v>3</v>
      </c>
      <c r="C83" s="175"/>
      <c r="D83" s="168"/>
      <c r="E83" s="169"/>
      <c r="F83" s="169"/>
      <c r="G83" s="257"/>
      <c r="H83" s="170"/>
      <c r="I83" s="170"/>
      <c r="J83" s="170"/>
      <c r="K83" s="170"/>
      <c r="L83" s="170"/>
      <c r="M83" s="291"/>
      <c r="N83" s="170"/>
      <c r="O83" s="170"/>
      <c r="P83" s="291"/>
      <c r="Q83" s="169"/>
      <c r="R83" s="177"/>
      <c r="S83" s="382"/>
      <c r="T83" s="396"/>
    </row>
    <row r="84" spans="1:20" s="310" customFormat="1" hidden="1" outlineLevel="1">
      <c r="A84" s="174"/>
      <c r="B84" s="336">
        <v>4</v>
      </c>
      <c r="C84" s="175"/>
      <c r="D84" s="168"/>
      <c r="E84" s="169"/>
      <c r="F84" s="172"/>
      <c r="G84" s="257"/>
      <c r="H84" s="170"/>
      <c r="I84" s="170"/>
      <c r="J84" s="170"/>
      <c r="K84" s="170"/>
      <c r="L84" s="170"/>
      <c r="M84" s="291"/>
      <c r="N84" s="170"/>
      <c r="O84" s="170"/>
      <c r="P84" s="291"/>
      <c r="Q84" s="169"/>
      <c r="R84" s="177"/>
      <c r="S84" s="382"/>
      <c r="T84" s="396"/>
    </row>
    <row r="85" spans="1:20" s="310" customFormat="1" hidden="1" outlineLevel="1">
      <c r="A85" s="174"/>
      <c r="B85" s="336">
        <v>5</v>
      </c>
      <c r="C85" s="175"/>
      <c r="D85" s="168"/>
      <c r="E85" s="169"/>
      <c r="F85" s="169"/>
      <c r="G85" s="257"/>
      <c r="H85" s="170"/>
      <c r="I85" s="170"/>
      <c r="J85" s="170"/>
      <c r="K85" s="170"/>
      <c r="L85" s="170"/>
      <c r="M85" s="291"/>
      <c r="N85" s="170"/>
      <c r="O85" s="170"/>
      <c r="P85" s="291"/>
      <c r="Q85" s="169"/>
      <c r="R85" s="177"/>
      <c r="S85" s="382"/>
      <c r="T85" s="396"/>
    </row>
    <row r="86" spans="1:20" s="310" customFormat="1" hidden="1" outlineLevel="1">
      <c r="A86" s="174"/>
      <c r="B86" s="336">
        <v>6</v>
      </c>
      <c r="C86" s="175"/>
      <c r="D86" s="168"/>
      <c r="E86" s="169"/>
      <c r="F86" s="169"/>
      <c r="G86" s="257"/>
      <c r="H86" s="170"/>
      <c r="I86" s="170"/>
      <c r="J86" s="170"/>
      <c r="K86" s="170"/>
      <c r="L86" s="170"/>
      <c r="M86" s="291"/>
      <c r="N86" s="170"/>
      <c r="O86" s="170"/>
      <c r="P86" s="291"/>
      <c r="Q86" s="169"/>
      <c r="R86" s="177"/>
      <c r="S86" s="382"/>
      <c r="T86" s="396"/>
    </row>
    <row r="87" spans="1:20" s="310" customFormat="1" hidden="1" outlineLevel="1">
      <c r="A87" s="174"/>
      <c r="B87" s="336">
        <v>7</v>
      </c>
      <c r="C87" s="175"/>
      <c r="D87" s="168"/>
      <c r="E87" s="169"/>
      <c r="F87" s="169"/>
      <c r="G87" s="257"/>
      <c r="H87" s="170"/>
      <c r="I87" s="170"/>
      <c r="J87" s="170"/>
      <c r="K87" s="170"/>
      <c r="L87" s="170"/>
      <c r="M87" s="291"/>
      <c r="N87" s="170"/>
      <c r="O87" s="170"/>
      <c r="P87" s="291"/>
      <c r="Q87" s="169"/>
      <c r="R87" s="177"/>
      <c r="S87" s="382"/>
      <c r="T87" s="396"/>
    </row>
    <row r="88" spans="1:20" s="310" customFormat="1" ht="60" hidden="1" customHeight="1" outlineLevel="1">
      <c r="A88" s="174"/>
      <c r="B88" s="339" t="s">
        <v>353</v>
      </c>
      <c r="C88" s="175"/>
      <c r="D88" s="176"/>
      <c r="E88" s="169"/>
      <c r="F88" s="169"/>
      <c r="G88" s="265"/>
      <c r="H88" s="230"/>
      <c r="I88" s="230"/>
      <c r="J88" s="230"/>
      <c r="K88" s="230"/>
      <c r="L88" s="230"/>
      <c r="M88" s="280"/>
      <c r="N88" s="194"/>
      <c r="O88" s="194"/>
      <c r="P88" s="280"/>
      <c r="Q88" s="448"/>
      <c r="R88" s="194"/>
      <c r="S88" s="382"/>
      <c r="T88" s="396"/>
    </row>
    <row r="89" spans="1:20" s="305" customFormat="1" ht="27.75">
      <c r="A89" s="239"/>
      <c r="B89" s="332" t="s">
        <v>490</v>
      </c>
      <c r="C89" s="333" t="s">
        <v>491</v>
      </c>
      <c r="D89" s="240"/>
      <c r="E89" s="241"/>
      <c r="F89" s="241"/>
      <c r="G89" s="242"/>
      <c r="H89" s="347">
        <f>SUM(H90,H101,H112,H123,H134,H144,H154,H165,H176,H186)</f>
        <v>0</v>
      </c>
      <c r="I89" s="347">
        <f>SUM(I90,I101,I112,I123,I134,I144,I154,I165,I176,I186)</f>
        <v>0</v>
      </c>
      <c r="J89" s="347">
        <f>SUM(J90,J101,J112,J123,J134,J144,J154,J165,J176,J186)</f>
        <v>0</v>
      </c>
      <c r="K89" s="347">
        <f>SUM(K90,K101,K112,K123,K134,K144,K154,K165,K176,K186)</f>
        <v>0</v>
      </c>
      <c r="L89" s="347">
        <f>SUM(L90,L101,L112,L123,L134,L144,L154,L165,L176,L186)</f>
        <v>0</v>
      </c>
      <c r="M89" s="237"/>
      <c r="N89" s="237"/>
      <c r="O89" s="348">
        <f>SUM(H89:L89)/(COUNT(H89:L89)*10)</f>
        <v>0</v>
      </c>
      <c r="P89" s="242"/>
      <c r="Q89" s="235"/>
      <c r="R89" s="228"/>
      <c r="S89" s="349">
        <f>AVERAGE(S90:S186)</f>
        <v>0</v>
      </c>
      <c r="T89" s="385"/>
    </row>
    <row r="90" spans="1:20" s="306" customFormat="1" ht="31.5" collapsed="1">
      <c r="A90" s="243"/>
      <c r="B90" s="341" t="s">
        <v>489</v>
      </c>
      <c r="C90" s="335" t="s">
        <v>498</v>
      </c>
      <c r="D90" s="251"/>
      <c r="E90" s="255"/>
      <c r="F90" s="255"/>
      <c r="G90" s="256"/>
      <c r="H90" s="350" t="str">
        <f>IF(HasAffirmation(H93:H99,$O93:$O99),1,"")</f>
        <v/>
      </c>
      <c r="I90" s="350" t="str">
        <f>IF(HasAffirmation(I93:I99,$O93:$O99),1,"")</f>
        <v/>
      </c>
      <c r="J90" s="350" t="str">
        <f>IF(HasAffirmation(J93:J99,$O93:$O99),1,"")</f>
        <v/>
      </c>
      <c r="K90" s="350" t="str">
        <f>IF(HasAffirmation(K93:K99,$O93:$O99),1,"")</f>
        <v/>
      </c>
      <c r="L90" s="350" t="str">
        <f>IF(HasAffirmation(L93:L99,$O93:$O99),1,"")</f>
        <v/>
      </c>
      <c r="M90" s="254"/>
      <c r="N90" s="350">
        <f>COUNTA(N93:N99)</f>
        <v>0</v>
      </c>
      <c r="O90" s="350">
        <f>SUM(H90:L90)</f>
        <v>0</v>
      </c>
      <c r="P90" s="244"/>
      <c r="Q90" s="443" t="str">
        <f>IF(COUNTA(Q92:Q100)=0,"",COUNTA(Q92:Q100))</f>
        <v/>
      </c>
      <c r="R90" s="229"/>
      <c r="S90" s="351">
        <f>IF(R90=Instructions!$B$25,Instructions!$C$25,IF(R90=Instructions!$B$26,Instructions!$C$26,IF(R90=Instructions!$B$27,Instructions!$C$27,0)))</f>
        <v>0</v>
      </c>
      <c r="T90" s="406"/>
    </row>
    <row r="91" spans="1:20" s="305" customFormat="1" ht="51" hidden="1" outlineLevel="2">
      <c r="A91" s="178"/>
      <c r="B91" s="4"/>
      <c r="C91" s="337" t="s">
        <v>1393</v>
      </c>
      <c r="D91" s="168"/>
      <c r="E91" s="169"/>
      <c r="F91" s="169"/>
      <c r="G91" s="257"/>
      <c r="H91" s="170"/>
      <c r="I91" s="170"/>
      <c r="J91" s="170"/>
      <c r="K91" s="170"/>
      <c r="L91" s="170"/>
      <c r="M91" s="245"/>
      <c r="N91" s="170"/>
      <c r="O91" s="170"/>
      <c r="P91" s="245"/>
      <c r="Q91" s="456"/>
      <c r="R91" s="171"/>
      <c r="S91" s="374"/>
      <c r="T91" s="385"/>
    </row>
    <row r="92" spans="1:20" s="305" customFormat="1" ht="204.75" hidden="1" customHeight="1" outlineLevel="2">
      <c r="A92" s="178"/>
      <c r="B92" s="4"/>
      <c r="C92" s="337" t="s">
        <v>771</v>
      </c>
      <c r="D92" s="168"/>
      <c r="E92" s="169"/>
      <c r="F92" s="169"/>
      <c r="G92" s="257"/>
      <c r="H92" s="170"/>
      <c r="I92" s="170"/>
      <c r="J92" s="170"/>
      <c r="K92" s="170"/>
      <c r="L92" s="170"/>
      <c r="M92" s="245"/>
      <c r="N92" s="170"/>
      <c r="O92" s="170"/>
      <c r="P92" s="245"/>
      <c r="Q92" s="169"/>
      <c r="R92" s="171"/>
      <c r="S92" s="374"/>
      <c r="T92" s="385"/>
    </row>
    <row r="93" spans="1:20" s="305" customFormat="1" hidden="1" outlineLevel="1">
      <c r="A93" s="174"/>
      <c r="B93" s="336">
        <v>1</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2</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3</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4</v>
      </c>
      <c r="C96" s="175"/>
      <c r="D96" s="168"/>
      <c r="E96" s="169"/>
      <c r="F96" s="172"/>
      <c r="G96" s="257"/>
      <c r="H96" s="170"/>
      <c r="I96" s="170"/>
      <c r="J96" s="170"/>
      <c r="K96" s="170"/>
      <c r="L96" s="170"/>
      <c r="M96" s="245"/>
      <c r="N96" s="170"/>
      <c r="O96" s="170"/>
      <c r="P96" s="245"/>
      <c r="Q96" s="169"/>
      <c r="R96" s="171"/>
      <c r="S96" s="374"/>
      <c r="T96" s="385"/>
    </row>
    <row r="97" spans="1:20" s="305" customFormat="1" hidden="1" outlineLevel="1">
      <c r="A97" s="174"/>
      <c r="B97" s="336">
        <v>5</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6</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7</v>
      </c>
      <c r="C99" s="175"/>
      <c r="D99" s="168"/>
      <c r="E99" s="169"/>
      <c r="F99" s="169"/>
      <c r="G99" s="257"/>
      <c r="H99" s="170"/>
      <c r="I99" s="170"/>
      <c r="J99" s="170"/>
      <c r="K99" s="170"/>
      <c r="L99" s="170"/>
      <c r="M99" s="245"/>
      <c r="N99" s="170"/>
      <c r="O99" s="170"/>
      <c r="P99" s="245"/>
      <c r="Q99" s="169"/>
      <c r="R99" s="171"/>
      <c r="S99" s="374"/>
      <c r="T99" s="385"/>
    </row>
    <row r="100" spans="1:20" s="305" customFormat="1"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c r="T100" s="385"/>
    </row>
    <row r="101" spans="1:20" s="306" customFormat="1" ht="31.5" collapsed="1">
      <c r="A101" s="243"/>
      <c r="B101" s="341" t="s">
        <v>380</v>
      </c>
      <c r="C101" s="335" t="s">
        <v>499</v>
      </c>
      <c r="D101" s="251"/>
      <c r="E101" s="255"/>
      <c r="F101" s="255"/>
      <c r="G101" s="256"/>
      <c r="H101" s="350" t="str">
        <f>IF(HasAffirmation(H104:H110,$O104:$O110),1,"")</f>
        <v/>
      </c>
      <c r="I101" s="350" t="str">
        <f>IF(HasAffirmation(I104:I110,$O104:$O110),1,"")</f>
        <v/>
      </c>
      <c r="J101" s="350" t="str">
        <f>IF(HasAffirmation(J104:J110,$O104:$O110),1,"")</f>
        <v/>
      </c>
      <c r="K101" s="350" t="str">
        <f>IF(HasAffirmation(K104:K110,$O104:$O110),1,"")</f>
        <v/>
      </c>
      <c r="L101" s="350" t="str">
        <f>IF(HasAffirmation(L104:L110,$O104:$O110),1,"")</f>
        <v/>
      </c>
      <c r="M101" s="254"/>
      <c r="N101" s="350">
        <f>COUNTA(N104:N110)</f>
        <v>0</v>
      </c>
      <c r="O101" s="350">
        <f>SUM(H101:L101)</f>
        <v>0</v>
      </c>
      <c r="P101" s="244"/>
      <c r="Q101" s="443" t="str">
        <f>IF(COUNTA(Q103:Q111)=0,"",COUNTA(Q103:Q111))</f>
        <v/>
      </c>
      <c r="R101" s="229"/>
      <c r="S101" s="351">
        <f>IF(R101=Instructions!$B$25,Instructions!$C$25,IF(R101=Instructions!$B$26,Instructions!$C$26,IF(R101=Instructions!$B$27,Instructions!$C$27,0)))</f>
        <v>0</v>
      </c>
      <c r="T101" s="406"/>
    </row>
    <row r="102" spans="1:20" s="305" customFormat="1" ht="38.25" hidden="1" outlineLevel="2">
      <c r="A102" s="178"/>
      <c r="B102" s="4"/>
      <c r="C102" s="363" t="s">
        <v>1415</v>
      </c>
      <c r="D102" s="168"/>
      <c r="E102" s="169"/>
      <c r="F102" s="169"/>
      <c r="G102" s="257"/>
      <c r="H102" s="170"/>
      <c r="I102" s="170"/>
      <c r="J102" s="170"/>
      <c r="K102" s="170"/>
      <c r="L102" s="170"/>
      <c r="M102" s="245"/>
      <c r="N102" s="170"/>
      <c r="O102" s="170"/>
      <c r="P102" s="245"/>
      <c r="Q102" s="169"/>
      <c r="R102" s="171"/>
      <c r="S102" s="374"/>
    </row>
    <row r="103" spans="1:20" s="305" customFormat="1" ht="219" hidden="1" customHeight="1" outlineLevel="2">
      <c r="A103" s="178"/>
      <c r="B103" s="4"/>
      <c r="C103" s="337" t="s">
        <v>772</v>
      </c>
      <c r="D103" s="168"/>
      <c r="E103" s="169"/>
      <c r="F103" s="169"/>
      <c r="G103" s="257"/>
      <c r="H103" s="170"/>
      <c r="I103" s="170"/>
      <c r="J103" s="170"/>
      <c r="K103" s="170"/>
      <c r="L103" s="170"/>
      <c r="M103" s="245"/>
      <c r="N103" s="170"/>
      <c r="O103" s="170"/>
      <c r="P103" s="245"/>
      <c r="Q103" s="169"/>
      <c r="R103" s="171"/>
      <c r="S103" s="374"/>
      <c r="T103" s="385"/>
    </row>
    <row r="104" spans="1:20" s="305" customFormat="1" hidden="1" outlineLevel="1">
      <c r="A104" s="174"/>
      <c r="B104" s="336">
        <v>1</v>
      </c>
      <c r="C104" s="175"/>
      <c r="D104" s="168"/>
      <c r="E104" s="169"/>
      <c r="F104" s="172"/>
      <c r="G104" s="257"/>
      <c r="H104" s="170"/>
      <c r="I104" s="170"/>
      <c r="J104" s="170"/>
      <c r="K104" s="170"/>
      <c r="L104" s="170"/>
      <c r="M104" s="245"/>
      <c r="N104" s="170"/>
      <c r="O104" s="170"/>
      <c r="P104" s="245"/>
      <c r="Q104" s="169"/>
      <c r="R104" s="171"/>
      <c r="S104" s="374"/>
      <c r="T104" s="385"/>
    </row>
    <row r="105" spans="1:20" s="305" customFormat="1" hidden="1" outlineLevel="1">
      <c r="A105" s="174"/>
      <c r="B105" s="336">
        <v>2</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3</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4</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5</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idden="1" outlineLevel="1">
      <c r="A109" s="174"/>
      <c r="B109" s="336">
        <v>6</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7</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t="60" hidden="1" customHeight="1" outlineLevel="1">
      <c r="A111" s="174"/>
      <c r="B111" s="339" t="s">
        <v>353</v>
      </c>
      <c r="C111" s="175"/>
      <c r="D111" s="176"/>
      <c r="E111" s="169"/>
      <c r="F111" s="169"/>
      <c r="G111" s="265"/>
      <c r="H111" s="230"/>
      <c r="I111" s="230"/>
      <c r="J111" s="230"/>
      <c r="K111" s="230"/>
      <c r="L111" s="230"/>
      <c r="M111" s="238"/>
      <c r="N111" s="177"/>
      <c r="O111" s="177"/>
      <c r="P111" s="238"/>
      <c r="Q111" s="444"/>
      <c r="R111" s="171"/>
      <c r="S111" s="374"/>
      <c r="T111" s="385"/>
    </row>
    <row r="112" spans="1:20" s="306" customFormat="1" ht="31.5" collapsed="1">
      <c r="A112" s="243"/>
      <c r="B112" s="341" t="s">
        <v>382</v>
      </c>
      <c r="C112" s="335" t="s">
        <v>500</v>
      </c>
      <c r="D112" s="251"/>
      <c r="E112" s="255"/>
      <c r="F112" s="255"/>
      <c r="G112" s="256"/>
      <c r="H112" s="350" t="str">
        <f>IF(HasAffirmation(H115:H121,$O115:$O121),1,"")</f>
        <v/>
      </c>
      <c r="I112" s="350" t="str">
        <f>IF(HasAffirmation(I115:I121,$O115:$O121),1,"")</f>
        <v/>
      </c>
      <c r="J112" s="350" t="str">
        <f>IF(HasAffirmation(J115:J121,$O115:$O121),1,"")</f>
        <v/>
      </c>
      <c r="K112" s="350" t="str">
        <f>IF(HasAffirmation(K115:K121,$O115:$O121),1,"")</f>
        <v/>
      </c>
      <c r="L112" s="350" t="str">
        <f>IF(HasAffirmation(L115:L121,$O115:$O121),1,"")</f>
        <v/>
      </c>
      <c r="M112" s="254"/>
      <c r="N112" s="350">
        <f>COUNTA(N115:N121)</f>
        <v>0</v>
      </c>
      <c r="O112" s="350">
        <f>SUM(H112:L112)</f>
        <v>0</v>
      </c>
      <c r="P112" s="244"/>
      <c r="Q112" s="443" t="str">
        <f>IF(COUNTA(Q114:Q122)=0,"",COUNTA(Q114:Q122))</f>
        <v/>
      </c>
      <c r="R112" s="229"/>
      <c r="S112" s="351">
        <f>IF(R112=Instructions!$B$25,Instructions!$C$25,IF(R112=Instructions!$B$26,Instructions!$C$26,IF(R112=Instructions!$B$27,Instructions!$C$27,0)))</f>
        <v>0</v>
      </c>
      <c r="T112" s="406"/>
    </row>
    <row r="113" spans="1:20" s="305" customFormat="1" ht="51" hidden="1" outlineLevel="2">
      <c r="A113" s="178"/>
      <c r="B113" s="4"/>
      <c r="C113" s="363" t="s">
        <v>1432</v>
      </c>
      <c r="D113" s="168"/>
      <c r="E113" s="169"/>
      <c r="F113" s="169"/>
      <c r="G113" s="257"/>
      <c r="H113" s="170"/>
      <c r="I113" s="170"/>
      <c r="J113" s="170"/>
      <c r="K113" s="170"/>
      <c r="L113" s="170"/>
      <c r="M113" s="245"/>
      <c r="N113" s="170"/>
      <c r="O113" s="170"/>
      <c r="P113" s="245"/>
      <c r="Q113" s="456"/>
      <c r="R113" s="171"/>
      <c r="S113" s="374"/>
      <c r="T113" s="385"/>
    </row>
    <row r="114" spans="1:20" s="305" customFormat="1" ht="191.25" hidden="1" outlineLevel="2">
      <c r="A114" s="178"/>
      <c r="B114" s="4"/>
      <c r="C114" s="337" t="s">
        <v>773</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501</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92" hidden="1" customHeight="1" outlineLevel="2">
      <c r="A125" s="178"/>
      <c r="B125" s="4"/>
      <c r="C125" s="337" t="s">
        <v>774</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502</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80.5" hidden="1" customHeight="1" outlineLevel="2">
      <c r="A135" s="178"/>
      <c r="B135" s="4"/>
      <c r="C135" s="337" t="s">
        <v>775</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39" customHeight="1"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65.5" hidden="1" customHeight="1" outlineLevel="2">
      <c r="A145" s="178"/>
      <c r="B145" s="4"/>
      <c r="C145" s="337" t="s">
        <v>776</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503</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0.25" hidden="1" customHeight="1" outlineLevel="2">
      <c r="A156" s="178"/>
      <c r="B156" s="4"/>
      <c r="C156" s="337" t="s">
        <v>777</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240</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67.75" hidden="1" outlineLevel="2">
      <c r="A167" s="178"/>
      <c r="B167" s="4"/>
      <c r="C167" s="337" t="s">
        <v>778</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09.25" hidden="1" customHeight="1" outlineLevel="2">
      <c r="A177" s="178"/>
      <c r="B177" s="4"/>
      <c r="C177" s="337" t="s">
        <v>779</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504</v>
      </c>
      <c r="D186" s="251"/>
      <c r="E186" s="255"/>
      <c r="F186" s="255"/>
      <c r="G186" s="256"/>
      <c r="H186" s="350" t="str">
        <f>IF(HasAffirmation(H188:H194,$O188:$O194),1,"")</f>
        <v/>
      </c>
      <c r="I186" s="350" t="str">
        <f>IF(HasAffirmation(I188:I194,$O188:$O194),1,"")</f>
        <v/>
      </c>
      <c r="J186" s="350" t="str">
        <f>IF(HasAffirmation(J188:J194,$O188:$O194),1,"")</f>
        <v/>
      </c>
      <c r="K186" s="350" t="str">
        <f>IF(HasAffirmation(K188:K194,$O188:$O194),1,"")</f>
        <v/>
      </c>
      <c r="L186" s="350" t="str">
        <f>IF(HasAffirmation(L188:L194,$O188:$O194),1,"")</f>
        <v/>
      </c>
      <c r="M186" s="254"/>
      <c r="N186" s="350">
        <f>COUNTA(N188:N194)</f>
        <v>0</v>
      </c>
      <c r="O186" s="350">
        <f>SUM(H186:L186)</f>
        <v>0</v>
      </c>
      <c r="P186" s="244"/>
      <c r="Q186" s="443" t="str">
        <f>IF(COUNTA(Q187:Q195)=0,"",COUNTA(Q187:Q195))</f>
        <v/>
      </c>
      <c r="R186" s="229"/>
      <c r="S186" s="351">
        <f>IF(R186=Instructions!$B$25,Instructions!$C$25,IF(R186=Instructions!$B$26,Instructions!$C$26,IF(R186=Instructions!$B$27,Instructions!$C$27,0)))</f>
        <v>0</v>
      </c>
      <c r="T186" s="406"/>
    </row>
    <row r="187" spans="1:20" s="305" customFormat="1" ht="153.75" hidden="1" customHeight="1" outlineLevel="2">
      <c r="A187" s="178"/>
      <c r="B187" s="4"/>
      <c r="C187" s="337" t="s">
        <v>780</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s="305" customFormat="1" ht="27.75">
      <c r="A196" s="239"/>
      <c r="B196" s="332" t="s">
        <v>399</v>
      </c>
      <c r="C196" s="333" t="s">
        <v>398</v>
      </c>
      <c r="D196" s="240"/>
      <c r="E196" s="241"/>
      <c r="F196" s="241"/>
      <c r="G196" s="242"/>
      <c r="H196" s="347">
        <f>SUM(H197,H208)</f>
        <v>0</v>
      </c>
      <c r="I196" s="347">
        <f>SUM(I197,I208)</f>
        <v>0</v>
      </c>
      <c r="J196" s="347">
        <f>SUM(J197,J208)</f>
        <v>0</v>
      </c>
      <c r="K196" s="347">
        <f>SUM(K197,K208)</f>
        <v>0</v>
      </c>
      <c r="L196" s="347">
        <f>SUM(L197,L208)</f>
        <v>0</v>
      </c>
      <c r="M196" s="237"/>
      <c r="N196" s="237"/>
      <c r="O196" s="348">
        <f>SUM(H196:L196)/(COUNT(H196:L196)*2)</f>
        <v>0</v>
      </c>
      <c r="P196" s="242"/>
      <c r="Q196" s="235"/>
      <c r="R196" s="228"/>
      <c r="S196" s="349">
        <f>AVERAGE(S197:S218)</f>
        <v>0</v>
      </c>
      <c r="T196" s="385"/>
    </row>
    <row r="197" spans="1:20" s="306" customFormat="1" ht="31.5" collapsed="1">
      <c r="A197" s="243"/>
      <c r="B197" s="341" t="s">
        <v>395</v>
      </c>
      <c r="C197" s="335" t="s">
        <v>505</v>
      </c>
      <c r="D197" s="251"/>
      <c r="E197" s="255"/>
      <c r="F197" s="255"/>
      <c r="G197" s="256"/>
      <c r="H197" s="350" t="str">
        <f>IF(HasAffirmation(H200:H206,$O200:$O206),1,"")</f>
        <v/>
      </c>
      <c r="I197" s="350" t="str">
        <f>IF(HasAffirmation(I200:I206,$O200:$O206),1,"")</f>
        <v/>
      </c>
      <c r="J197" s="350" t="str">
        <f>IF(HasAffirmation(J200:J206,$O200:$O206),1,"")</f>
        <v/>
      </c>
      <c r="K197" s="350" t="str">
        <f>IF(HasAffirmation(K200:K206,$O200:$O206),1,"")</f>
        <v/>
      </c>
      <c r="L197" s="350" t="str">
        <f>IF(HasAffirmation(L200:L206,$O200:$O206),1,"")</f>
        <v/>
      </c>
      <c r="M197" s="254"/>
      <c r="N197" s="350">
        <f>COUNTA(N200:N206)</f>
        <v>0</v>
      </c>
      <c r="O197" s="350">
        <f>SUM(H197:L197)</f>
        <v>0</v>
      </c>
      <c r="P197" s="244"/>
      <c r="Q197" s="443" t="str">
        <f>IF(COUNTA(Q199:Q207)=0,"",COUNTA(Q199:Q207))</f>
        <v/>
      </c>
      <c r="R197" s="229"/>
      <c r="S197" s="351">
        <f>IF(R197=Instructions!$B$25,Instructions!$C$25,IF(R197=Instructions!$B$26,Instructions!$C$26,IF(R197=Instructions!$B$27,Instructions!$C$27,0)))</f>
        <v>0</v>
      </c>
      <c r="T197" s="406"/>
    </row>
    <row r="198" spans="1:20" s="305" customFormat="1" ht="102" hidden="1" outlineLevel="2">
      <c r="A198" s="178"/>
      <c r="B198" s="4"/>
      <c r="C198" s="337" t="s">
        <v>583</v>
      </c>
      <c r="D198" s="168"/>
      <c r="E198" s="169"/>
      <c r="F198" s="169"/>
      <c r="G198" s="257"/>
      <c r="H198" s="170"/>
      <c r="I198" s="170"/>
      <c r="J198" s="170"/>
      <c r="K198" s="170"/>
      <c r="L198" s="170"/>
      <c r="M198" s="245"/>
      <c r="N198" s="170"/>
      <c r="O198" s="170"/>
      <c r="P198" s="245"/>
      <c r="Q198" s="169"/>
      <c r="R198" s="171"/>
      <c r="S198" s="374"/>
      <c r="T198" s="385"/>
    </row>
    <row r="199" spans="1:20" s="305" customFormat="1" ht="206.25" hidden="1" customHeight="1" outlineLevel="2">
      <c r="A199" s="178"/>
      <c r="B199" s="4"/>
      <c r="C199" s="337" t="s">
        <v>640</v>
      </c>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1</v>
      </c>
      <c r="C200" s="175"/>
      <c r="D200" s="168"/>
      <c r="E200" s="169"/>
      <c r="F200" s="172"/>
      <c r="G200" s="257"/>
      <c r="H200" s="170"/>
      <c r="I200" s="170"/>
      <c r="J200" s="170"/>
      <c r="K200" s="170"/>
      <c r="L200" s="170"/>
      <c r="M200" s="245"/>
      <c r="N200" s="170"/>
      <c r="O200" s="170"/>
      <c r="P200" s="245"/>
      <c r="Q200" s="169"/>
      <c r="R200" s="171"/>
      <c r="S200" s="374"/>
      <c r="T200" s="385"/>
    </row>
    <row r="201" spans="1:20" s="305" customFormat="1" hidden="1" outlineLevel="1">
      <c r="A201" s="174"/>
      <c r="B201" s="336">
        <v>2</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3</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4</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5</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idden="1" outlineLevel="1">
      <c r="A205" s="174"/>
      <c r="B205" s="336">
        <v>6</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7</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t="60" hidden="1" customHeight="1" outlineLevel="1">
      <c r="A207" s="174"/>
      <c r="B207" s="339" t="s">
        <v>353</v>
      </c>
      <c r="C207" s="175"/>
      <c r="D207" s="176"/>
      <c r="E207" s="169"/>
      <c r="F207" s="169"/>
      <c r="G207" s="265"/>
      <c r="H207" s="230"/>
      <c r="I207" s="230"/>
      <c r="J207" s="230"/>
      <c r="K207" s="230"/>
      <c r="L207" s="230"/>
      <c r="M207" s="238"/>
      <c r="N207" s="177"/>
      <c r="O207" s="177"/>
      <c r="P207" s="238"/>
      <c r="Q207" s="444"/>
      <c r="R207" s="171"/>
      <c r="S207" s="374"/>
      <c r="T207" s="385"/>
    </row>
    <row r="208" spans="1:20" s="306" customFormat="1" ht="47.25" collapsed="1">
      <c r="A208" s="243"/>
      <c r="B208" s="341" t="s">
        <v>397</v>
      </c>
      <c r="C208" s="335" t="s">
        <v>995</v>
      </c>
      <c r="D208" s="251"/>
      <c r="E208" s="255"/>
      <c r="F208" s="255"/>
      <c r="G208" s="256"/>
      <c r="H208" s="350" t="str">
        <f>IF(HasAffirmation(H211:H217,$O211:$O217),1,"")</f>
        <v/>
      </c>
      <c r="I208" s="350" t="str">
        <f>IF(HasAffirmation(I211:I217,$O211:$O217),1,"")</f>
        <v/>
      </c>
      <c r="J208" s="350" t="str">
        <f>IF(HasAffirmation(J211:J217,$O211:$O217),1,"")</f>
        <v/>
      </c>
      <c r="K208" s="350" t="str">
        <f>IF(HasAffirmation(K211:K217,$O211:$O217),1,"")</f>
        <v/>
      </c>
      <c r="L208" s="350" t="str">
        <f>IF(HasAffirmation(L211:L217,$O211:$O217),1,"")</f>
        <v/>
      </c>
      <c r="M208" s="254"/>
      <c r="N208" s="350">
        <f>COUNTA(N211:N217)</f>
        <v>0</v>
      </c>
      <c r="O208" s="350">
        <f>SUM(H208:L208)</f>
        <v>0</v>
      </c>
      <c r="P208" s="244"/>
      <c r="Q208" s="443" t="str">
        <f>IF(COUNTA(Q210:Q218)=0,"",COUNTA(Q210:Q218))</f>
        <v/>
      </c>
      <c r="R208" s="229"/>
      <c r="S208" s="351">
        <f>IF(R208=Instructions!$B$25,Instructions!$C$25,IF(R208=Instructions!$B$26,Instructions!$C$26,IF(R208=Instructions!$B$27,Instructions!$C$27,0)))</f>
        <v>0</v>
      </c>
      <c r="T208" s="406"/>
    </row>
    <row r="209" spans="1:20" s="305" customFormat="1" ht="63.75" hidden="1" outlineLevel="2">
      <c r="A209" s="178"/>
      <c r="B209" s="375"/>
      <c r="C209" s="352" t="s">
        <v>644</v>
      </c>
      <c r="D209" s="168"/>
      <c r="E209" s="169"/>
      <c r="F209" s="169"/>
      <c r="G209" s="257"/>
      <c r="H209" s="170"/>
      <c r="I209" s="170"/>
      <c r="J209" s="170"/>
      <c r="K209" s="170"/>
      <c r="L209" s="170"/>
      <c r="M209" s="245"/>
      <c r="N209" s="170"/>
      <c r="O209" s="170"/>
      <c r="P209" s="245"/>
      <c r="Q209" s="169"/>
      <c r="R209" s="171"/>
      <c r="S209" s="374"/>
      <c r="T209" s="385"/>
    </row>
    <row r="210" spans="1:20" s="305" customFormat="1" ht="194.25" hidden="1" customHeight="1" outlineLevel="2">
      <c r="A210" s="178"/>
      <c r="B210" s="375"/>
      <c r="C210" s="352" t="s">
        <v>781</v>
      </c>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1</v>
      </c>
      <c r="C211" s="175"/>
      <c r="D211" s="168"/>
      <c r="E211" s="169"/>
      <c r="F211" s="172"/>
      <c r="G211" s="257"/>
      <c r="H211" s="170"/>
      <c r="I211" s="170"/>
      <c r="J211" s="170"/>
      <c r="K211" s="170"/>
      <c r="L211" s="170"/>
      <c r="M211" s="245"/>
      <c r="N211" s="170"/>
      <c r="O211" s="170"/>
      <c r="P211" s="245"/>
      <c r="Q211" s="169"/>
      <c r="R211" s="171"/>
      <c r="S211" s="374"/>
      <c r="T211" s="385"/>
    </row>
    <row r="212" spans="1:20" s="305" customFormat="1" hidden="1" outlineLevel="1">
      <c r="A212" s="174"/>
      <c r="B212" s="336">
        <v>2</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3</v>
      </c>
      <c r="C213" s="175"/>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4</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5</v>
      </c>
      <c r="C215" s="175"/>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6</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7</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t="60" hidden="1" customHeight="1" outlineLevel="1">
      <c r="A218" s="174"/>
      <c r="B218" s="339" t="s">
        <v>353</v>
      </c>
      <c r="C218" s="175"/>
      <c r="D218" s="176"/>
      <c r="E218" s="169"/>
      <c r="F218" s="169"/>
      <c r="G218" s="265"/>
      <c r="H218" s="230"/>
      <c r="I218" s="230"/>
      <c r="J218" s="230"/>
      <c r="K218" s="230"/>
      <c r="L218" s="230"/>
      <c r="M218" s="238"/>
      <c r="N218" s="177"/>
      <c r="O218" s="177"/>
      <c r="P218" s="238"/>
      <c r="Q218" s="444"/>
      <c r="R218" s="171"/>
      <c r="S218" s="374"/>
      <c r="T218" s="385"/>
    </row>
    <row r="219" spans="1:20">
      <c r="Q219"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6427" priority="3805" stopIfTrue="1" operator="equal">
      <formula>$B$27</formula>
    </cfRule>
    <cfRule type="cellIs" dxfId="6426" priority="3806" stopIfTrue="1" operator="equal">
      <formula>$B$26</formula>
    </cfRule>
    <cfRule type="cellIs" dxfId="6425" priority="3807" stopIfTrue="1" operator="equal">
      <formula>$B$25</formula>
    </cfRule>
    <cfRule type="cellIs" dxfId="6424" priority="3808" stopIfTrue="1" operator="equal">
      <formula>$B$24</formula>
    </cfRule>
    <cfRule type="cellIs" dxfId="6423" priority="3809" stopIfTrue="1" operator="equal">
      <formula>$B$23</formula>
    </cfRule>
  </conditionalFormatting>
  <conditionalFormatting sqref="H65:L68">
    <cfRule type="cellIs" dxfId="6422" priority="3795" stopIfTrue="1" operator="equal">
      <formula>"NY"</formula>
    </cfRule>
    <cfRule type="cellIs" dxfId="6421" priority="3796" stopIfTrue="1" operator="equal">
      <formula>"NI"</formula>
    </cfRule>
    <cfRule type="cellIs" dxfId="6420" priority="3797" stopIfTrue="1" operator="equal">
      <formula>"PI"</formula>
    </cfRule>
    <cfRule type="cellIs" dxfId="6419" priority="3798" stopIfTrue="1" operator="equal">
      <formula>"LI"</formula>
    </cfRule>
    <cfRule type="cellIs" dxfId="6418" priority="3799" stopIfTrue="1" operator="equal">
      <formula>"FI"</formula>
    </cfRule>
  </conditionalFormatting>
  <conditionalFormatting sqref="A1">
    <cfRule type="cellIs" dxfId="6417" priority="2892" stopIfTrue="1" operator="equal">
      <formula>"NR"</formula>
    </cfRule>
    <cfRule type="cellIs" dxfId="6416" priority="2893" stopIfTrue="1" operator="equal">
      <formula>"U"</formula>
    </cfRule>
    <cfRule type="cellIs" dxfId="6415" priority="2894" stopIfTrue="1" operator="equal">
      <formula>"S"</formula>
    </cfRule>
  </conditionalFormatting>
  <conditionalFormatting sqref="H65:L68">
    <cfRule type="expression" dxfId="6414" priority="2400" stopIfTrue="1">
      <formula>OR(H65="FI",H65="Green",H65="High")</formula>
    </cfRule>
    <cfRule type="expression" dxfId="6413" priority="2401" stopIfTrue="1">
      <formula>OR(H65="NI",H65="Red",H65="Low")</formula>
    </cfRule>
    <cfRule type="cellIs" dxfId="6412" priority="2402" stopIfTrue="1" operator="equal">
      <formula>"PI"</formula>
    </cfRule>
    <cfRule type="expression" dxfId="6411" priority="2403" stopIfTrue="1">
      <formula>OR(H65="LI",H65="Yellow",H65="Medium")</formula>
    </cfRule>
    <cfRule type="expression" dxfId="6410" priority="2404" stopIfTrue="1">
      <formula>OR(H65="NY",H65="Not Yet")</formula>
    </cfRule>
    <cfRule type="cellIs" dxfId="6409" priority="2405" stopIfTrue="1" operator="equal">
      <formula>"Out of Scope"</formula>
    </cfRule>
  </conditionalFormatting>
  <conditionalFormatting sqref="I65:L68">
    <cfRule type="expression" dxfId="6408" priority="2082" stopIfTrue="1">
      <formula>OR($R65="FI",$R65="Green",$R65="High")</formula>
    </cfRule>
    <cfRule type="expression" dxfId="6407" priority="2083" stopIfTrue="1">
      <formula>OR($R65="NI",$R65="Red",$R65="Low")</formula>
    </cfRule>
    <cfRule type="cellIs" dxfId="6406" priority="2084" stopIfTrue="1" operator="equal">
      <formula>"PI"</formula>
    </cfRule>
    <cfRule type="expression" dxfId="6405" priority="2085" stopIfTrue="1">
      <formula>OR($R65="LI",$R65="Yellow",$R65="Medium")</formula>
    </cfRule>
    <cfRule type="expression" dxfId="6404" priority="2086" stopIfTrue="1">
      <formula>OR($R65="NY",$R65="Not Yet")</formula>
    </cfRule>
    <cfRule type="cellIs" dxfId="6403" priority="2087" stopIfTrue="1" operator="equal">
      <formula>"Out of Scope"</formula>
    </cfRule>
  </conditionalFormatting>
  <conditionalFormatting sqref="R4">
    <cfRule type="cellIs" dxfId="6402" priority="691" stopIfTrue="1" operator="equal">
      <formula>"NR"</formula>
    </cfRule>
    <cfRule type="cellIs" dxfId="6401" priority="692" stopIfTrue="1" operator="equal">
      <formula>"U"</formula>
    </cfRule>
    <cfRule type="cellIs" dxfId="6400" priority="693" stopIfTrue="1" operator="equal">
      <formula>"S"</formula>
    </cfRule>
  </conditionalFormatting>
  <conditionalFormatting sqref="R89">
    <cfRule type="cellIs" dxfId="6399" priority="688" stopIfTrue="1" operator="equal">
      <formula>"NR"</formula>
    </cfRule>
    <cfRule type="cellIs" dxfId="6398" priority="689" stopIfTrue="1" operator="equal">
      <formula>"U"</formula>
    </cfRule>
    <cfRule type="cellIs" dxfId="6397" priority="690" stopIfTrue="1" operator="equal">
      <formula>"S"</formula>
    </cfRule>
  </conditionalFormatting>
  <conditionalFormatting sqref="R196">
    <cfRule type="cellIs" dxfId="6396" priority="685" stopIfTrue="1" operator="equal">
      <formula>"NR"</formula>
    </cfRule>
    <cfRule type="cellIs" dxfId="6395" priority="686" stopIfTrue="1" operator="equal">
      <formula>"U"</formula>
    </cfRule>
    <cfRule type="cellIs" dxfId="6394" priority="687" stopIfTrue="1" operator="equal">
      <formula>"S"</formula>
    </cfRule>
  </conditionalFormatting>
  <conditionalFormatting sqref="R5">
    <cfRule type="expression" dxfId="6393" priority="679" stopIfTrue="1">
      <formula>OR($R5="FI",$R5="Green",$R5="High")</formula>
    </cfRule>
    <cfRule type="expression" dxfId="6392" priority="680" stopIfTrue="1">
      <formula>OR($R5="NI",$R5="Red",$R5="Low")</formula>
    </cfRule>
    <cfRule type="cellIs" dxfId="6391" priority="681" stopIfTrue="1" operator="equal">
      <formula>"PI"</formula>
    </cfRule>
    <cfRule type="expression" dxfId="6390" priority="682" stopIfTrue="1">
      <formula>OR($R5="LI",$R5="Yellow",$R5="Medium")</formula>
    </cfRule>
    <cfRule type="expression" dxfId="6389" priority="683" stopIfTrue="1">
      <formula>OR($R5="NY",$R5="Not Yet")</formula>
    </cfRule>
    <cfRule type="cellIs" dxfId="6388" priority="684" stopIfTrue="1" operator="equal">
      <formula>"Out of Scope"</formula>
    </cfRule>
  </conditionalFormatting>
  <conditionalFormatting sqref="R17">
    <cfRule type="expression" dxfId="6387" priority="673" stopIfTrue="1">
      <formula>OR($R17="FI",$R17="Green",$R17="High")</formula>
    </cfRule>
    <cfRule type="expression" dxfId="6386" priority="674" stopIfTrue="1">
      <formula>OR($R17="NI",$R17="Red",$R17="Low")</formula>
    </cfRule>
    <cfRule type="cellIs" dxfId="6385" priority="675" stopIfTrue="1" operator="equal">
      <formula>"PI"</formula>
    </cfRule>
    <cfRule type="expression" dxfId="6384" priority="676" stopIfTrue="1">
      <formula>OR($R17="LI",$R17="Yellow",$R17="Medium")</formula>
    </cfRule>
    <cfRule type="expression" dxfId="6383" priority="677" stopIfTrue="1">
      <formula>OR($R17="NY",$R17="Not Yet")</formula>
    </cfRule>
    <cfRule type="cellIs" dxfId="6382" priority="678" stopIfTrue="1" operator="equal">
      <formula>"Out of Scope"</formula>
    </cfRule>
  </conditionalFormatting>
  <conditionalFormatting sqref="R29">
    <cfRule type="expression" dxfId="6381" priority="667" stopIfTrue="1">
      <formula>OR($R29="FI",$R29="Green",$R29="High")</formula>
    </cfRule>
    <cfRule type="expression" dxfId="6380" priority="668" stopIfTrue="1">
      <formula>OR($R29="NI",$R29="Red",$R29="Low")</formula>
    </cfRule>
    <cfRule type="cellIs" dxfId="6379" priority="669" stopIfTrue="1" operator="equal">
      <formula>"PI"</formula>
    </cfRule>
    <cfRule type="expression" dxfId="6378" priority="670" stopIfTrue="1">
      <formula>OR($R29="LI",$R29="Yellow",$R29="Medium")</formula>
    </cfRule>
    <cfRule type="expression" dxfId="6377" priority="671" stopIfTrue="1">
      <formula>OR($R29="NY",$R29="Not Yet")</formula>
    </cfRule>
    <cfRule type="cellIs" dxfId="6376" priority="672" stopIfTrue="1" operator="equal">
      <formula>"Out of Scope"</formula>
    </cfRule>
  </conditionalFormatting>
  <conditionalFormatting sqref="R41">
    <cfRule type="expression" dxfId="6375" priority="661" stopIfTrue="1">
      <formula>OR($R41="FI",$R41="Green",$R41="High")</formula>
    </cfRule>
    <cfRule type="expression" dxfId="6374" priority="662" stopIfTrue="1">
      <formula>OR($R41="NI",$R41="Red",$R41="Low")</formula>
    </cfRule>
    <cfRule type="cellIs" dxfId="6373" priority="663" stopIfTrue="1" operator="equal">
      <formula>"PI"</formula>
    </cfRule>
    <cfRule type="expression" dxfId="6372" priority="664" stopIfTrue="1">
      <formula>OR($R41="LI",$R41="Yellow",$R41="Medium")</formula>
    </cfRule>
    <cfRule type="expression" dxfId="6371" priority="665" stopIfTrue="1">
      <formula>OR($R41="NY",$R41="Not Yet")</formula>
    </cfRule>
    <cfRule type="cellIs" dxfId="6370" priority="666" stopIfTrue="1" operator="equal">
      <formula>"Out of Scope"</formula>
    </cfRule>
  </conditionalFormatting>
  <conditionalFormatting sqref="R53">
    <cfRule type="expression" dxfId="6369" priority="655" stopIfTrue="1">
      <formula>OR($R53="FI",$R53="Green",$R53="High")</formula>
    </cfRule>
    <cfRule type="expression" dxfId="6368" priority="656" stopIfTrue="1">
      <formula>OR($R53="NI",$R53="Red",$R53="Low")</formula>
    </cfRule>
    <cfRule type="cellIs" dxfId="6367" priority="657" stopIfTrue="1" operator="equal">
      <formula>"PI"</formula>
    </cfRule>
    <cfRule type="expression" dxfId="6366" priority="658" stopIfTrue="1">
      <formula>OR($R53="LI",$R53="Yellow",$R53="Medium")</formula>
    </cfRule>
    <cfRule type="expression" dxfId="6365" priority="659" stopIfTrue="1">
      <formula>OR($R53="NY",$R53="Not Yet")</formula>
    </cfRule>
    <cfRule type="cellIs" dxfId="6364" priority="660" stopIfTrue="1" operator="equal">
      <formula>"Out of Scope"</formula>
    </cfRule>
  </conditionalFormatting>
  <conditionalFormatting sqref="R65">
    <cfRule type="expression" dxfId="6363" priority="649" stopIfTrue="1">
      <formula>OR($R65="FI",$R65="Green",$R65="High")</formula>
    </cfRule>
    <cfRule type="expression" dxfId="6362" priority="650" stopIfTrue="1">
      <formula>OR($R65="NI",$R65="Red",$R65="Low")</formula>
    </cfRule>
    <cfRule type="cellIs" dxfId="6361" priority="651" stopIfTrue="1" operator="equal">
      <formula>"PI"</formula>
    </cfRule>
    <cfRule type="expression" dxfId="6360" priority="652" stopIfTrue="1">
      <formula>OR($R65="LI",$R65="Yellow",$R65="Medium")</formula>
    </cfRule>
    <cfRule type="expression" dxfId="6359" priority="653" stopIfTrue="1">
      <formula>OR($R65="NY",$R65="Not Yet")</formula>
    </cfRule>
    <cfRule type="cellIs" dxfId="6358" priority="654" stopIfTrue="1" operator="equal">
      <formula>"Out of Scope"</formula>
    </cfRule>
  </conditionalFormatting>
  <conditionalFormatting sqref="R77">
    <cfRule type="expression" dxfId="6357" priority="643" stopIfTrue="1">
      <formula>OR($R77="FI",$R77="Green",$R77="High")</formula>
    </cfRule>
    <cfRule type="expression" dxfId="6356" priority="644" stopIfTrue="1">
      <formula>OR($R77="NI",$R77="Red",$R77="Low")</formula>
    </cfRule>
    <cfRule type="cellIs" dxfId="6355" priority="645" stopIfTrue="1" operator="equal">
      <formula>"PI"</formula>
    </cfRule>
    <cfRule type="expression" dxfId="6354" priority="646" stopIfTrue="1">
      <formula>OR($R77="LI",$R77="Yellow",$R77="Medium")</formula>
    </cfRule>
    <cfRule type="expression" dxfId="6353" priority="647" stopIfTrue="1">
      <formula>OR($R77="NY",$R77="Not Yet")</formula>
    </cfRule>
    <cfRule type="cellIs" dxfId="6352" priority="648" stopIfTrue="1" operator="equal">
      <formula>"Out of Scope"</formula>
    </cfRule>
  </conditionalFormatting>
  <conditionalFormatting sqref="R90">
    <cfRule type="expression" dxfId="6351" priority="637" stopIfTrue="1">
      <formula>OR($R90="FI",$R90="Green",$R90="High")</formula>
    </cfRule>
    <cfRule type="expression" dxfId="6350" priority="638" stopIfTrue="1">
      <formula>OR($R90="NI",$R90="Red",$R90="Low")</formula>
    </cfRule>
    <cfRule type="cellIs" dxfId="6349" priority="639" stopIfTrue="1" operator="equal">
      <formula>"PI"</formula>
    </cfRule>
    <cfRule type="expression" dxfId="6348" priority="640" stopIfTrue="1">
      <formula>OR($R90="LI",$R90="Yellow",$R90="Medium")</formula>
    </cfRule>
    <cfRule type="expression" dxfId="6347" priority="641" stopIfTrue="1">
      <formula>OR($R90="NY",$R90="Not Yet")</formula>
    </cfRule>
    <cfRule type="cellIs" dxfId="6346" priority="642" stopIfTrue="1" operator="equal">
      <formula>"Out of Scope"</formula>
    </cfRule>
  </conditionalFormatting>
  <conditionalFormatting sqref="R101">
    <cfRule type="expression" dxfId="6345" priority="631" stopIfTrue="1">
      <formula>OR($R101="FI",$R101="Green",$R101="High")</formula>
    </cfRule>
    <cfRule type="expression" dxfId="6344" priority="632" stopIfTrue="1">
      <formula>OR($R101="NI",$R101="Red",$R101="Low")</formula>
    </cfRule>
    <cfRule type="cellIs" dxfId="6343" priority="633" stopIfTrue="1" operator="equal">
      <formula>"PI"</formula>
    </cfRule>
    <cfRule type="expression" dxfId="6342" priority="634" stopIfTrue="1">
      <formula>OR($R101="LI",$R101="Yellow",$R101="Medium")</formula>
    </cfRule>
    <cfRule type="expression" dxfId="6341" priority="635" stopIfTrue="1">
      <formula>OR($R101="NY",$R101="Not Yet")</formula>
    </cfRule>
    <cfRule type="cellIs" dxfId="6340" priority="636" stopIfTrue="1" operator="equal">
      <formula>"Out of Scope"</formula>
    </cfRule>
  </conditionalFormatting>
  <conditionalFormatting sqref="R112">
    <cfRule type="expression" dxfId="6339" priority="625" stopIfTrue="1">
      <formula>OR($R112="FI",$R112="Green",$R112="High")</formula>
    </cfRule>
    <cfRule type="expression" dxfId="6338" priority="626" stopIfTrue="1">
      <formula>OR($R112="NI",$R112="Red",$R112="Low")</formula>
    </cfRule>
    <cfRule type="cellIs" dxfId="6337" priority="627" stopIfTrue="1" operator="equal">
      <formula>"PI"</formula>
    </cfRule>
    <cfRule type="expression" dxfId="6336" priority="628" stopIfTrue="1">
      <formula>OR($R112="LI",$R112="Yellow",$R112="Medium")</formula>
    </cfRule>
    <cfRule type="expression" dxfId="6335" priority="629" stopIfTrue="1">
      <formula>OR($R112="NY",$R112="Not Yet")</formula>
    </cfRule>
    <cfRule type="cellIs" dxfId="6334" priority="630" stopIfTrue="1" operator="equal">
      <formula>"Out of Scope"</formula>
    </cfRule>
  </conditionalFormatting>
  <conditionalFormatting sqref="R123">
    <cfRule type="expression" dxfId="6333" priority="619" stopIfTrue="1">
      <formula>OR($R123="FI",$R123="Green",$R123="High")</formula>
    </cfRule>
    <cfRule type="expression" dxfId="6332" priority="620" stopIfTrue="1">
      <formula>OR($R123="NI",$R123="Red",$R123="Low")</formula>
    </cfRule>
    <cfRule type="cellIs" dxfId="6331" priority="621" stopIfTrue="1" operator="equal">
      <formula>"PI"</formula>
    </cfRule>
    <cfRule type="expression" dxfId="6330" priority="622" stopIfTrue="1">
      <formula>OR($R123="LI",$R123="Yellow",$R123="Medium")</formula>
    </cfRule>
    <cfRule type="expression" dxfId="6329" priority="623" stopIfTrue="1">
      <formula>OR($R123="NY",$R123="Not Yet")</formula>
    </cfRule>
    <cfRule type="cellIs" dxfId="6328" priority="624" stopIfTrue="1" operator="equal">
      <formula>"Out of Scope"</formula>
    </cfRule>
  </conditionalFormatting>
  <conditionalFormatting sqref="R134">
    <cfRule type="expression" dxfId="6327" priority="613" stopIfTrue="1">
      <formula>OR($R134="FI",$R134="Green",$R134="High")</formula>
    </cfRule>
    <cfRule type="expression" dxfId="6326" priority="614" stopIfTrue="1">
      <formula>OR($R134="NI",$R134="Red",$R134="Low")</formula>
    </cfRule>
    <cfRule type="cellIs" dxfId="6325" priority="615" stopIfTrue="1" operator="equal">
      <formula>"PI"</formula>
    </cfRule>
    <cfRule type="expression" dxfId="6324" priority="616" stopIfTrue="1">
      <formula>OR($R134="LI",$R134="Yellow",$R134="Medium")</formula>
    </cfRule>
    <cfRule type="expression" dxfId="6323" priority="617" stopIfTrue="1">
      <formula>OR($R134="NY",$R134="Not Yet")</formula>
    </cfRule>
    <cfRule type="cellIs" dxfId="6322" priority="618" stopIfTrue="1" operator="equal">
      <formula>"Out of Scope"</formula>
    </cfRule>
  </conditionalFormatting>
  <conditionalFormatting sqref="R144">
    <cfRule type="expression" dxfId="6321" priority="607" stopIfTrue="1">
      <formula>OR($R144="FI",$R144="Green",$R144="High")</formula>
    </cfRule>
    <cfRule type="expression" dxfId="6320" priority="608" stopIfTrue="1">
      <formula>OR($R144="NI",$R144="Red",$R144="Low")</formula>
    </cfRule>
    <cfRule type="cellIs" dxfId="6319" priority="609" stopIfTrue="1" operator="equal">
      <formula>"PI"</formula>
    </cfRule>
    <cfRule type="expression" dxfId="6318" priority="610" stopIfTrue="1">
      <formula>OR($R144="LI",$R144="Yellow",$R144="Medium")</formula>
    </cfRule>
    <cfRule type="expression" dxfId="6317" priority="611" stopIfTrue="1">
      <formula>OR($R144="NY",$R144="Not Yet")</formula>
    </cfRule>
    <cfRule type="cellIs" dxfId="6316" priority="612" stopIfTrue="1" operator="equal">
      <formula>"Out of Scope"</formula>
    </cfRule>
  </conditionalFormatting>
  <conditionalFormatting sqref="R154">
    <cfRule type="expression" dxfId="6315" priority="601" stopIfTrue="1">
      <formula>OR($R154="FI",$R154="Green",$R154="High")</formula>
    </cfRule>
    <cfRule type="expression" dxfId="6314" priority="602" stopIfTrue="1">
      <formula>OR($R154="NI",$R154="Red",$R154="Low")</formula>
    </cfRule>
    <cfRule type="cellIs" dxfId="6313" priority="603" stopIfTrue="1" operator="equal">
      <formula>"PI"</formula>
    </cfRule>
    <cfRule type="expression" dxfId="6312" priority="604" stopIfTrue="1">
      <formula>OR($R154="LI",$R154="Yellow",$R154="Medium")</formula>
    </cfRule>
    <cfRule type="expression" dxfId="6311" priority="605" stopIfTrue="1">
      <formula>OR($R154="NY",$R154="Not Yet")</formula>
    </cfRule>
    <cfRule type="cellIs" dxfId="6310" priority="606" stopIfTrue="1" operator="equal">
      <formula>"Out of Scope"</formula>
    </cfRule>
  </conditionalFormatting>
  <conditionalFormatting sqref="R165">
    <cfRule type="expression" dxfId="6309" priority="595" stopIfTrue="1">
      <formula>OR($R165="FI",$R165="Green",$R165="High")</formula>
    </cfRule>
    <cfRule type="expression" dxfId="6308" priority="596" stopIfTrue="1">
      <formula>OR($R165="NI",$R165="Red",$R165="Low")</formula>
    </cfRule>
    <cfRule type="cellIs" dxfId="6307" priority="597" stopIfTrue="1" operator="equal">
      <formula>"PI"</formula>
    </cfRule>
    <cfRule type="expression" dxfId="6306" priority="598" stopIfTrue="1">
      <formula>OR($R165="LI",$R165="Yellow",$R165="Medium")</formula>
    </cfRule>
    <cfRule type="expression" dxfId="6305" priority="599" stopIfTrue="1">
      <formula>OR($R165="NY",$R165="Not Yet")</formula>
    </cfRule>
    <cfRule type="cellIs" dxfId="6304" priority="600" stopIfTrue="1" operator="equal">
      <formula>"Out of Scope"</formula>
    </cfRule>
  </conditionalFormatting>
  <conditionalFormatting sqref="R176">
    <cfRule type="expression" dxfId="6303" priority="589" stopIfTrue="1">
      <formula>OR($R176="FI",$R176="Green",$R176="High")</formula>
    </cfRule>
    <cfRule type="expression" dxfId="6302" priority="590" stopIfTrue="1">
      <formula>OR($R176="NI",$R176="Red",$R176="Low")</formula>
    </cfRule>
    <cfRule type="cellIs" dxfId="6301" priority="591" stopIfTrue="1" operator="equal">
      <formula>"PI"</formula>
    </cfRule>
    <cfRule type="expression" dxfId="6300" priority="592" stopIfTrue="1">
      <formula>OR($R176="LI",$R176="Yellow",$R176="Medium")</formula>
    </cfRule>
    <cfRule type="expression" dxfId="6299" priority="593" stopIfTrue="1">
      <formula>OR($R176="NY",$R176="Not Yet")</formula>
    </cfRule>
    <cfRule type="cellIs" dxfId="6298" priority="594" stopIfTrue="1" operator="equal">
      <formula>"Out of Scope"</formula>
    </cfRule>
  </conditionalFormatting>
  <conditionalFormatting sqref="R186">
    <cfRule type="expression" dxfId="6297" priority="583" stopIfTrue="1">
      <formula>OR($R186="FI",$R186="Green",$R186="High")</formula>
    </cfRule>
    <cfRule type="expression" dxfId="6296" priority="584" stopIfTrue="1">
      <formula>OR($R186="NI",$R186="Red",$R186="Low")</formula>
    </cfRule>
    <cfRule type="cellIs" dxfId="6295" priority="585" stopIfTrue="1" operator="equal">
      <formula>"PI"</formula>
    </cfRule>
    <cfRule type="expression" dxfId="6294" priority="586" stopIfTrue="1">
      <formula>OR($R186="LI",$R186="Yellow",$R186="Medium")</formula>
    </cfRule>
    <cfRule type="expression" dxfId="6293" priority="587" stopIfTrue="1">
      <formula>OR($R186="NY",$R186="Not Yet")</formula>
    </cfRule>
    <cfRule type="cellIs" dxfId="6292" priority="588" stopIfTrue="1" operator="equal">
      <formula>"Out of Scope"</formula>
    </cfRule>
  </conditionalFormatting>
  <conditionalFormatting sqref="R197">
    <cfRule type="expression" dxfId="6291" priority="577" stopIfTrue="1">
      <formula>OR($R197="FI",$R197="Green",$R197="High")</formula>
    </cfRule>
    <cfRule type="expression" dxfId="6290" priority="578" stopIfTrue="1">
      <formula>OR($R197="NI",$R197="Red",$R197="Low")</formula>
    </cfRule>
    <cfRule type="cellIs" dxfId="6289" priority="579" stopIfTrue="1" operator="equal">
      <formula>"PI"</formula>
    </cfRule>
    <cfRule type="expression" dxfId="6288" priority="580" stopIfTrue="1">
      <formula>OR($R197="LI",$R197="Yellow",$R197="Medium")</formula>
    </cfRule>
    <cfRule type="expression" dxfId="6287" priority="581" stopIfTrue="1">
      <formula>OR($R197="NY",$R197="Not Yet")</formula>
    </cfRule>
    <cfRule type="cellIs" dxfId="6286" priority="582" stopIfTrue="1" operator="equal">
      <formula>"Out of Scope"</formula>
    </cfRule>
  </conditionalFormatting>
  <conditionalFormatting sqref="R208">
    <cfRule type="expression" dxfId="6285" priority="571" stopIfTrue="1">
      <formula>OR($R208="FI",$R208="Green",$R208="High")</formula>
    </cfRule>
    <cfRule type="expression" dxfId="6284" priority="572" stopIfTrue="1">
      <formula>OR($R208="NI",$R208="Red",$R208="Low")</formula>
    </cfRule>
    <cfRule type="cellIs" dxfId="6283" priority="573" stopIfTrue="1" operator="equal">
      <formula>"PI"</formula>
    </cfRule>
    <cfRule type="expression" dxfId="6282" priority="574" stopIfTrue="1">
      <formula>OR($R208="LI",$R208="Yellow",$R208="Medium")</formula>
    </cfRule>
    <cfRule type="expression" dxfId="6281" priority="575" stopIfTrue="1">
      <formula>OR($R208="NY",$R208="Not Yet")</formula>
    </cfRule>
    <cfRule type="cellIs" dxfId="6280" priority="576" stopIfTrue="1" operator="equal">
      <formula>"Out of Scope"</formula>
    </cfRule>
  </conditionalFormatting>
  <conditionalFormatting sqref="H16:L16">
    <cfRule type="expression" dxfId="6279" priority="565" stopIfTrue="1">
      <formula>OR(H16="FI",H16="Green",H16="High")</formula>
    </cfRule>
    <cfRule type="expression" dxfId="6278" priority="566" stopIfTrue="1">
      <formula>OR(H16="NI",H16="Red",H16="Low")</formula>
    </cfRule>
    <cfRule type="cellIs" dxfId="6277" priority="567" stopIfTrue="1" operator="equal">
      <formula>"PI"</formula>
    </cfRule>
    <cfRule type="expression" dxfId="6276" priority="568" stopIfTrue="1">
      <formula>OR(H16="LI",H16="Yellow",H16="Medium")</formula>
    </cfRule>
    <cfRule type="expression" dxfId="6275" priority="569" stopIfTrue="1">
      <formula>OR(H16="NY",H16="Not Yet")</formula>
    </cfRule>
    <cfRule type="cellIs" dxfId="6274" priority="570" stopIfTrue="1" operator="equal">
      <formula>"Out of Scope"</formula>
    </cfRule>
  </conditionalFormatting>
  <conditionalFormatting sqref="I16">
    <cfRule type="expression" dxfId="6273" priority="559" stopIfTrue="1">
      <formula>OR($R16="FI",$R16="Green",$R16="High")</formula>
    </cfRule>
    <cfRule type="expression" dxfId="6272" priority="560" stopIfTrue="1">
      <formula>OR($R16="NI",$R16="Red",$R16="Low")</formula>
    </cfRule>
    <cfRule type="cellIs" dxfId="6271" priority="561" stopIfTrue="1" operator="equal">
      <formula>"PI"</formula>
    </cfRule>
    <cfRule type="expression" dxfId="6270" priority="562" stopIfTrue="1">
      <formula>OR($R16="LI",$R16="Yellow",$R16="Medium")</formula>
    </cfRule>
    <cfRule type="expression" dxfId="6269" priority="563" stopIfTrue="1">
      <formula>OR($R16="NY",$R16="Not Yet")</formula>
    </cfRule>
    <cfRule type="cellIs" dxfId="6268" priority="564" stopIfTrue="1" operator="equal">
      <formula>"Out of Scope"</formula>
    </cfRule>
  </conditionalFormatting>
  <conditionalFormatting sqref="J16">
    <cfRule type="expression" dxfId="6267" priority="553" stopIfTrue="1">
      <formula>OR($R16="FI",$R16="Green",$R16="High")</formula>
    </cfRule>
    <cfRule type="expression" dxfId="6266" priority="554" stopIfTrue="1">
      <formula>OR($R16="NI",$R16="Red",$R16="Low")</formula>
    </cfRule>
    <cfRule type="cellIs" dxfId="6265" priority="555" stopIfTrue="1" operator="equal">
      <formula>"PI"</formula>
    </cfRule>
    <cfRule type="expression" dxfId="6264" priority="556" stopIfTrue="1">
      <formula>OR($R16="LI",$R16="Yellow",$R16="Medium")</formula>
    </cfRule>
    <cfRule type="expression" dxfId="6263" priority="557" stopIfTrue="1">
      <formula>OR($R16="NY",$R16="Not Yet")</formula>
    </cfRule>
    <cfRule type="cellIs" dxfId="6262" priority="558" stopIfTrue="1" operator="equal">
      <formula>"Out of Scope"</formula>
    </cfRule>
  </conditionalFormatting>
  <conditionalFormatting sqref="K16">
    <cfRule type="expression" dxfId="6261" priority="547" stopIfTrue="1">
      <formula>OR($R16="FI",$R16="Green",$R16="High")</formula>
    </cfRule>
    <cfRule type="expression" dxfId="6260" priority="548" stopIfTrue="1">
      <formula>OR($R16="NI",$R16="Red",$R16="Low")</formula>
    </cfRule>
    <cfRule type="cellIs" dxfId="6259" priority="549" stopIfTrue="1" operator="equal">
      <formula>"PI"</formula>
    </cfRule>
    <cfRule type="expression" dxfId="6258" priority="550" stopIfTrue="1">
      <formula>OR($R16="LI",$R16="Yellow",$R16="Medium")</formula>
    </cfRule>
    <cfRule type="expression" dxfId="6257" priority="551" stopIfTrue="1">
      <formula>OR($R16="NY",$R16="Not Yet")</formula>
    </cfRule>
    <cfRule type="cellIs" dxfId="6256" priority="552" stopIfTrue="1" operator="equal">
      <formula>"Out of Scope"</formula>
    </cfRule>
  </conditionalFormatting>
  <conditionalFormatting sqref="L16">
    <cfRule type="expression" dxfId="6255" priority="541" stopIfTrue="1">
      <formula>OR($R16="FI",$R16="Green",$R16="High")</formula>
    </cfRule>
    <cfRule type="expression" dxfId="6254" priority="542" stopIfTrue="1">
      <formula>OR($R16="NI",$R16="Red",$R16="Low")</formula>
    </cfRule>
    <cfRule type="cellIs" dxfId="6253" priority="543" stopIfTrue="1" operator="equal">
      <formula>"PI"</formula>
    </cfRule>
    <cfRule type="expression" dxfId="6252" priority="544" stopIfTrue="1">
      <formula>OR($R16="LI",$R16="Yellow",$R16="Medium")</formula>
    </cfRule>
    <cfRule type="expression" dxfId="6251" priority="545" stopIfTrue="1">
      <formula>OR($R16="NY",$R16="Not Yet")</formula>
    </cfRule>
    <cfRule type="cellIs" dxfId="6250" priority="546" stopIfTrue="1" operator="equal">
      <formula>"Out of Scope"</formula>
    </cfRule>
  </conditionalFormatting>
  <conditionalFormatting sqref="H28:L28">
    <cfRule type="expression" dxfId="6249" priority="535" stopIfTrue="1">
      <formula>OR(H28="FI",H28="Green",H28="High")</formula>
    </cfRule>
    <cfRule type="expression" dxfId="6248" priority="536" stopIfTrue="1">
      <formula>OR(H28="NI",H28="Red",H28="Low")</formula>
    </cfRule>
    <cfRule type="cellIs" dxfId="6247" priority="537" stopIfTrue="1" operator="equal">
      <formula>"PI"</formula>
    </cfRule>
    <cfRule type="expression" dxfId="6246" priority="538" stopIfTrue="1">
      <formula>OR(H28="LI",H28="Yellow",H28="Medium")</formula>
    </cfRule>
    <cfRule type="expression" dxfId="6245" priority="539" stopIfTrue="1">
      <formula>OR(H28="NY",H28="Not Yet")</formula>
    </cfRule>
    <cfRule type="cellIs" dxfId="6244" priority="540" stopIfTrue="1" operator="equal">
      <formula>"Out of Scope"</formula>
    </cfRule>
  </conditionalFormatting>
  <conditionalFormatting sqref="I28">
    <cfRule type="expression" dxfId="6243" priority="529" stopIfTrue="1">
      <formula>OR($R28="FI",$R28="Green",$R28="High")</formula>
    </cfRule>
    <cfRule type="expression" dxfId="6242" priority="530" stopIfTrue="1">
      <formula>OR($R28="NI",$R28="Red",$R28="Low")</formula>
    </cfRule>
    <cfRule type="cellIs" dxfId="6241" priority="531" stopIfTrue="1" operator="equal">
      <formula>"PI"</formula>
    </cfRule>
    <cfRule type="expression" dxfId="6240" priority="532" stopIfTrue="1">
      <formula>OR($R28="LI",$R28="Yellow",$R28="Medium")</formula>
    </cfRule>
    <cfRule type="expression" dxfId="6239" priority="533" stopIfTrue="1">
      <formula>OR($R28="NY",$R28="Not Yet")</formula>
    </cfRule>
    <cfRule type="cellIs" dxfId="6238" priority="534" stopIfTrue="1" operator="equal">
      <formula>"Out of Scope"</formula>
    </cfRule>
  </conditionalFormatting>
  <conditionalFormatting sqref="J28">
    <cfRule type="expression" dxfId="6237" priority="523" stopIfTrue="1">
      <formula>OR($R28="FI",$R28="Green",$R28="High")</formula>
    </cfRule>
    <cfRule type="expression" dxfId="6236" priority="524" stopIfTrue="1">
      <formula>OR($R28="NI",$R28="Red",$R28="Low")</formula>
    </cfRule>
    <cfRule type="cellIs" dxfId="6235" priority="525" stopIfTrue="1" operator="equal">
      <formula>"PI"</formula>
    </cfRule>
    <cfRule type="expression" dxfId="6234" priority="526" stopIfTrue="1">
      <formula>OR($R28="LI",$R28="Yellow",$R28="Medium")</formula>
    </cfRule>
    <cfRule type="expression" dxfId="6233" priority="527" stopIfTrue="1">
      <formula>OR($R28="NY",$R28="Not Yet")</formula>
    </cfRule>
    <cfRule type="cellIs" dxfId="6232" priority="528" stopIfTrue="1" operator="equal">
      <formula>"Out of Scope"</formula>
    </cfRule>
  </conditionalFormatting>
  <conditionalFormatting sqref="K28">
    <cfRule type="expression" dxfId="6231" priority="517" stopIfTrue="1">
      <formula>OR($R28="FI",$R28="Green",$R28="High")</formula>
    </cfRule>
    <cfRule type="expression" dxfId="6230" priority="518" stopIfTrue="1">
      <formula>OR($R28="NI",$R28="Red",$R28="Low")</formula>
    </cfRule>
    <cfRule type="cellIs" dxfId="6229" priority="519" stopIfTrue="1" operator="equal">
      <formula>"PI"</formula>
    </cfRule>
    <cfRule type="expression" dxfId="6228" priority="520" stopIfTrue="1">
      <formula>OR($R28="LI",$R28="Yellow",$R28="Medium")</formula>
    </cfRule>
    <cfRule type="expression" dxfId="6227" priority="521" stopIfTrue="1">
      <formula>OR($R28="NY",$R28="Not Yet")</formula>
    </cfRule>
    <cfRule type="cellIs" dxfId="6226" priority="522" stopIfTrue="1" operator="equal">
      <formula>"Out of Scope"</formula>
    </cfRule>
  </conditionalFormatting>
  <conditionalFormatting sqref="L28">
    <cfRule type="expression" dxfId="6225" priority="511" stopIfTrue="1">
      <formula>OR($R28="FI",$R28="Green",$R28="High")</formula>
    </cfRule>
    <cfRule type="expression" dxfId="6224" priority="512" stopIfTrue="1">
      <formula>OR($R28="NI",$R28="Red",$R28="Low")</formula>
    </cfRule>
    <cfRule type="cellIs" dxfId="6223" priority="513" stopIfTrue="1" operator="equal">
      <formula>"PI"</formula>
    </cfRule>
    <cfRule type="expression" dxfId="6222" priority="514" stopIfTrue="1">
      <formula>OR($R28="LI",$R28="Yellow",$R28="Medium")</formula>
    </cfRule>
    <cfRule type="expression" dxfId="6221" priority="515" stopIfTrue="1">
      <formula>OR($R28="NY",$R28="Not Yet")</formula>
    </cfRule>
    <cfRule type="cellIs" dxfId="6220" priority="516" stopIfTrue="1" operator="equal">
      <formula>"Out of Scope"</formula>
    </cfRule>
  </conditionalFormatting>
  <conditionalFormatting sqref="H40:L40">
    <cfRule type="expression" dxfId="6219" priority="505" stopIfTrue="1">
      <formula>OR(H40="FI",H40="Green",H40="High")</formula>
    </cfRule>
    <cfRule type="expression" dxfId="6218" priority="506" stopIfTrue="1">
      <formula>OR(H40="NI",H40="Red",H40="Low")</formula>
    </cfRule>
    <cfRule type="cellIs" dxfId="6217" priority="507" stopIfTrue="1" operator="equal">
      <formula>"PI"</formula>
    </cfRule>
    <cfRule type="expression" dxfId="6216" priority="508" stopIfTrue="1">
      <formula>OR(H40="LI",H40="Yellow",H40="Medium")</formula>
    </cfRule>
    <cfRule type="expression" dxfId="6215" priority="509" stopIfTrue="1">
      <formula>OR(H40="NY",H40="Not Yet")</formula>
    </cfRule>
    <cfRule type="cellIs" dxfId="6214" priority="510" stopIfTrue="1" operator="equal">
      <formula>"Out of Scope"</formula>
    </cfRule>
  </conditionalFormatting>
  <conditionalFormatting sqref="I40">
    <cfRule type="expression" dxfId="6213" priority="499" stopIfTrue="1">
      <formula>OR($R40="FI",$R40="Green",$R40="High")</formula>
    </cfRule>
    <cfRule type="expression" dxfId="6212" priority="500" stopIfTrue="1">
      <formula>OR($R40="NI",$R40="Red",$R40="Low")</formula>
    </cfRule>
    <cfRule type="cellIs" dxfId="6211" priority="501" stopIfTrue="1" operator="equal">
      <formula>"PI"</formula>
    </cfRule>
    <cfRule type="expression" dxfId="6210" priority="502" stopIfTrue="1">
      <formula>OR($R40="LI",$R40="Yellow",$R40="Medium")</formula>
    </cfRule>
    <cfRule type="expression" dxfId="6209" priority="503" stopIfTrue="1">
      <formula>OR($R40="NY",$R40="Not Yet")</formula>
    </cfRule>
    <cfRule type="cellIs" dxfId="6208" priority="504" stopIfTrue="1" operator="equal">
      <formula>"Out of Scope"</formula>
    </cfRule>
  </conditionalFormatting>
  <conditionalFormatting sqref="J40">
    <cfRule type="expression" dxfId="6207" priority="493" stopIfTrue="1">
      <formula>OR($R40="FI",$R40="Green",$R40="High")</formula>
    </cfRule>
    <cfRule type="expression" dxfId="6206" priority="494" stopIfTrue="1">
      <formula>OR($R40="NI",$R40="Red",$R40="Low")</formula>
    </cfRule>
    <cfRule type="cellIs" dxfId="6205" priority="495" stopIfTrue="1" operator="equal">
      <formula>"PI"</formula>
    </cfRule>
    <cfRule type="expression" dxfId="6204" priority="496" stopIfTrue="1">
      <formula>OR($R40="LI",$R40="Yellow",$R40="Medium")</formula>
    </cfRule>
    <cfRule type="expression" dxfId="6203" priority="497" stopIfTrue="1">
      <formula>OR($R40="NY",$R40="Not Yet")</formula>
    </cfRule>
    <cfRule type="cellIs" dxfId="6202" priority="498" stopIfTrue="1" operator="equal">
      <formula>"Out of Scope"</formula>
    </cfRule>
  </conditionalFormatting>
  <conditionalFormatting sqref="K40">
    <cfRule type="expression" dxfId="6201" priority="487" stopIfTrue="1">
      <formula>OR($R40="FI",$R40="Green",$R40="High")</formula>
    </cfRule>
    <cfRule type="expression" dxfId="6200" priority="488" stopIfTrue="1">
      <formula>OR($R40="NI",$R40="Red",$R40="Low")</formula>
    </cfRule>
    <cfRule type="cellIs" dxfId="6199" priority="489" stopIfTrue="1" operator="equal">
      <formula>"PI"</formula>
    </cfRule>
    <cfRule type="expression" dxfId="6198" priority="490" stopIfTrue="1">
      <formula>OR($R40="LI",$R40="Yellow",$R40="Medium")</formula>
    </cfRule>
    <cfRule type="expression" dxfId="6197" priority="491" stopIfTrue="1">
      <formula>OR($R40="NY",$R40="Not Yet")</formula>
    </cfRule>
    <cfRule type="cellIs" dxfId="6196" priority="492" stopIfTrue="1" operator="equal">
      <formula>"Out of Scope"</formula>
    </cfRule>
  </conditionalFormatting>
  <conditionalFormatting sqref="L40">
    <cfRule type="expression" dxfId="6195" priority="481" stopIfTrue="1">
      <formula>OR($R40="FI",$R40="Green",$R40="High")</formula>
    </cfRule>
    <cfRule type="expression" dxfId="6194" priority="482" stopIfTrue="1">
      <formula>OR($R40="NI",$R40="Red",$R40="Low")</formula>
    </cfRule>
    <cfRule type="cellIs" dxfId="6193" priority="483" stopIfTrue="1" operator="equal">
      <formula>"PI"</formula>
    </cfRule>
    <cfRule type="expression" dxfId="6192" priority="484" stopIfTrue="1">
      <formula>OR($R40="LI",$R40="Yellow",$R40="Medium")</formula>
    </cfRule>
    <cfRule type="expression" dxfId="6191" priority="485" stopIfTrue="1">
      <formula>OR($R40="NY",$R40="Not Yet")</formula>
    </cfRule>
    <cfRule type="cellIs" dxfId="6190" priority="486" stopIfTrue="1" operator="equal">
      <formula>"Out of Scope"</formula>
    </cfRule>
  </conditionalFormatting>
  <conditionalFormatting sqref="H52:L52">
    <cfRule type="expression" dxfId="6189" priority="475" stopIfTrue="1">
      <formula>OR(H52="FI",H52="Green",H52="High")</formula>
    </cfRule>
    <cfRule type="expression" dxfId="6188" priority="476" stopIfTrue="1">
      <formula>OR(H52="NI",H52="Red",H52="Low")</formula>
    </cfRule>
    <cfRule type="cellIs" dxfId="6187" priority="477" stopIfTrue="1" operator="equal">
      <formula>"PI"</formula>
    </cfRule>
    <cfRule type="expression" dxfId="6186" priority="478" stopIfTrue="1">
      <formula>OR(H52="LI",H52="Yellow",H52="Medium")</formula>
    </cfRule>
    <cfRule type="expression" dxfId="6185" priority="479" stopIfTrue="1">
      <formula>OR(H52="NY",H52="Not Yet")</formula>
    </cfRule>
    <cfRule type="cellIs" dxfId="6184" priority="480" stopIfTrue="1" operator="equal">
      <formula>"Out of Scope"</formula>
    </cfRule>
  </conditionalFormatting>
  <conditionalFormatting sqref="I52">
    <cfRule type="expression" dxfId="6183" priority="469" stopIfTrue="1">
      <formula>OR($R52="FI",$R52="Green",$R52="High")</formula>
    </cfRule>
    <cfRule type="expression" dxfId="6182" priority="470" stopIfTrue="1">
      <formula>OR($R52="NI",$R52="Red",$R52="Low")</formula>
    </cfRule>
    <cfRule type="cellIs" dxfId="6181" priority="471" stopIfTrue="1" operator="equal">
      <formula>"PI"</formula>
    </cfRule>
    <cfRule type="expression" dxfId="6180" priority="472" stopIfTrue="1">
      <formula>OR($R52="LI",$R52="Yellow",$R52="Medium")</formula>
    </cfRule>
    <cfRule type="expression" dxfId="6179" priority="473" stopIfTrue="1">
      <formula>OR($R52="NY",$R52="Not Yet")</formula>
    </cfRule>
    <cfRule type="cellIs" dxfId="6178" priority="474" stopIfTrue="1" operator="equal">
      <formula>"Out of Scope"</formula>
    </cfRule>
  </conditionalFormatting>
  <conditionalFormatting sqref="J52">
    <cfRule type="expression" dxfId="6177" priority="463" stopIfTrue="1">
      <formula>OR($R52="FI",$R52="Green",$R52="High")</formula>
    </cfRule>
    <cfRule type="expression" dxfId="6176" priority="464" stopIfTrue="1">
      <formula>OR($R52="NI",$R52="Red",$R52="Low")</formula>
    </cfRule>
    <cfRule type="cellIs" dxfId="6175" priority="465" stopIfTrue="1" operator="equal">
      <formula>"PI"</formula>
    </cfRule>
    <cfRule type="expression" dxfId="6174" priority="466" stopIfTrue="1">
      <formula>OR($R52="LI",$R52="Yellow",$R52="Medium")</formula>
    </cfRule>
    <cfRule type="expression" dxfId="6173" priority="467" stopIfTrue="1">
      <formula>OR($R52="NY",$R52="Not Yet")</formula>
    </cfRule>
    <cfRule type="cellIs" dxfId="6172" priority="468" stopIfTrue="1" operator="equal">
      <formula>"Out of Scope"</formula>
    </cfRule>
  </conditionalFormatting>
  <conditionalFormatting sqref="K52">
    <cfRule type="expression" dxfId="6171" priority="457" stopIfTrue="1">
      <formula>OR($R52="FI",$R52="Green",$R52="High")</formula>
    </cfRule>
    <cfRule type="expression" dxfId="6170" priority="458" stopIfTrue="1">
      <formula>OR($R52="NI",$R52="Red",$R52="Low")</formula>
    </cfRule>
    <cfRule type="cellIs" dxfId="6169" priority="459" stopIfTrue="1" operator="equal">
      <formula>"PI"</formula>
    </cfRule>
    <cfRule type="expression" dxfId="6168" priority="460" stopIfTrue="1">
      <formula>OR($R52="LI",$R52="Yellow",$R52="Medium")</formula>
    </cfRule>
    <cfRule type="expression" dxfId="6167" priority="461" stopIfTrue="1">
      <formula>OR($R52="NY",$R52="Not Yet")</formula>
    </cfRule>
    <cfRule type="cellIs" dxfId="6166" priority="462" stopIfTrue="1" operator="equal">
      <formula>"Out of Scope"</formula>
    </cfRule>
  </conditionalFormatting>
  <conditionalFormatting sqref="L52">
    <cfRule type="expression" dxfId="6165" priority="451" stopIfTrue="1">
      <formula>OR($R52="FI",$R52="Green",$R52="High")</formula>
    </cfRule>
    <cfRule type="expression" dxfId="6164" priority="452" stopIfTrue="1">
      <formula>OR($R52="NI",$R52="Red",$R52="Low")</formula>
    </cfRule>
    <cfRule type="cellIs" dxfId="6163" priority="453" stopIfTrue="1" operator="equal">
      <formula>"PI"</formula>
    </cfRule>
    <cfRule type="expression" dxfId="6162" priority="454" stopIfTrue="1">
      <formula>OR($R52="LI",$R52="Yellow",$R52="Medium")</formula>
    </cfRule>
    <cfRule type="expression" dxfId="6161" priority="455" stopIfTrue="1">
      <formula>OR($R52="NY",$R52="Not Yet")</formula>
    </cfRule>
    <cfRule type="cellIs" dxfId="6160" priority="456" stopIfTrue="1" operator="equal">
      <formula>"Out of Scope"</formula>
    </cfRule>
  </conditionalFormatting>
  <conditionalFormatting sqref="H64:L64">
    <cfRule type="expression" dxfId="6159" priority="445" stopIfTrue="1">
      <formula>OR(H64="FI",H64="Green",H64="High")</formula>
    </cfRule>
    <cfRule type="expression" dxfId="6158" priority="446" stopIfTrue="1">
      <formula>OR(H64="NI",H64="Red",H64="Low")</formula>
    </cfRule>
    <cfRule type="cellIs" dxfId="6157" priority="447" stopIfTrue="1" operator="equal">
      <formula>"PI"</formula>
    </cfRule>
    <cfRule type="expression" dxfId="6156" priority="448" stopIfTrue="1">
      <formula>OR(H64="LI",H64="Yellow",H64="Medium")</formula>
    </cfRule>
    <cfRule type="expression" dxfId="6155" priority="449" stopIfTrue="1">
      <formula>OR(H64="NY",H64="Not Yet")</formula>
    </cfRule>
    <cfRule type="cellIs" dxfId="6154" priority="450" stopIfTrue="1" operator="equal">
      <formula>"Out of Scope"</formula>
    </cfRule>
  </conditionalFormatting>
  <conditionalFormatting sqref="I64">
    <cfRule type="expression" dxfId="6153" priority="439" stopIfTrue="1">
      <formula>OR($R64="FI",$R64="Green",$R64="High")</formula>
    </cfRule>
    <cfRule type="expression" dxfId="6152" priority="440" stopIfTrue="1">
      <formula>OR($R64="NI",$R64="Red",$R64="Low")</formula>
    </cfRule>
    <cfRule type="cellIs" dxfId="6151" priority="441" stopIfTrue="1" operator="equal">
      <formula>"PI"</formula>
    </cfRule>
    <cfRule type="expression" dxfId="6150" priority="442" stopIfTrue="1">
      <formula>OR($R64="LI",$R64="Yellow",$R64="Medium")</formula>
    </cfRule>
    <cfRule type="expression" dxfId="6149" priority="443" stopIfTrue="1">
      <formula>OR($R64="NY",$R64="Not Yet")</formula>
    </cfRule>
    <cfRule type="cellIs" dxfId="6148" priority="444" stopIfTrue="1" operator="equal">
      <formula>"Out of Scope"</formula>
    </cfRule>
  </conditionalFormatting>
  <conditionalFormatting sqref="J64">
    <cfRule type="expression" dxfId="6147" priority="433" stopIfTrue="1">
      <formula>OR($R64="FI",$R64="Green",$R64="High")</formula>
    </cfRule>
    <cfRule type="expression" dxfId="6146" priority="434" stopIfTrue="1">
      <formula>OR($R64="NI",$R64="Red",$R64="Low")</formula>
    </cfRule>
    <cfRule type="cellIs" dxfId="6145" priority="435" stopIfTrue="1" operator="equal">
      <formula>"PI"</formula>
    </cfRule>
    <cfRule type="expression" dxfId="6144" priority="436" stopIfTrue="1">
      <formula>OR($R64="LI",$R64="Yellow",$R64="Medium")</formula>
    </cfRule>
    <cfRule type="expression" dxfId="6143" priority="437" stopIfTrue="1">
      <formula>OR($R64="NY",$R64="Not Yet")</formula>
    </cfRule>
    <cfRule type="cellIs" dxfId="6142" priority="438" stopIfTrue="1" operator="equal">
      <formula>"Out of Scope"</formula>
    </cfRule>
  </conditionalFormatting>
  <conditionalFormatting sqref="K64">
    <cfRule type="expression" dxfId="6141" priority="427" stopIfTrue="1">
      <formula>OR($R64="FI",$R64="Green",$R64="High")</formula>
    </cfRule>
    <cfRule type="expression" dxfId="6140" priority="428" stopIfTrue="1">
      <formula>OR($R64="NI",$R64="Red",$R64="Low")</formula>
    </cfRule>
    <cfRule type="cellIs" dxfId="6139" priority="429" stopIfTrue="1" operator="equal">
      <formula>"PI"</formula>
    </cfRule>
    <cfRule type="expression" dxfId="6138" priority="430" stopIfTrue="1">
      <formula>OR($R64="LI",$R64="Yellow",$R64="Medium")</formula>
    </cfRule>
    <cfRule type="expression" dxfId="6137" priority="431" stopIfTrue="1">
      <formula>OR($R64="NY",$R64="Not Yet")</formula>
    </cfRule>
    <cfRule type="cellIs" dxfId="6136" priority="432" stopIfTrue="1" operator="equal">
      <formula>"Out of Scope"</formula>
    </cfRule>
  </conditionalFormatting>
  <conditionalFormatting sqref="L64">
    <cfRule type="expression" dxfId="6135" priority="421" stopIfTrue="1">
      <formula>OR($R64="FI",$R64="Green",$R64="High")</formula>
    </cfRule>
    <cfRule type="expression" dxfId="6134" priority="422" stopIfTrue="1">
      <formula>OR($R64="NI",$R64="Red",$R64="Low")</formula>
    </cfRule>
    <cfRule type="cellIs" dxfId="6133" priority="423" stopIfTrue="1" operator="equal">
      <formula>"PI"</formula>
    </cfRule>
    <cfRule type="expression" dxfId="6132" priority="424" stopIfTrue="1">
      <formula>OR($R64="LI",$R64="Yellow",$R64="Medium")</formula>
    </cfRule>
    <cfRule type="expression" dxfId="6131" priority="425" stopIfTrue="1">
      <formula>OR($R64="NY",$R64="Not Yet")</formula>
    </cfRule>
    <cfRule type="cellIs" dxfId="6130" priority="426" stopIfTrue="1" operator="equal">
      <formula>"Out of Scope"</formula>
    </cfRule>
  </conditionalFormatting>
  <conditionalFormatting sqref="H76:L76">
    <cfRule type="expression" dxfId="6129" priority="415" stopIfTrue="1">
      <formula>OR(H76="FI",H76="Green",H76="High")</formula>
    </cfRule>
    <cfRule type="expression" dxfId="6128" priority="416" stopIfTrue="1">
      <formula>OR(H76="NI",H76="Red",H76="Low")</formula>
    </cfRule>
    <cfRule type="cellIs" dxfId="6127" priority="417" stopIfTrue="1" operator="equal">
      <formula>"PI"</formula>
    </cfRule>
    <cfRule type="expression" dxfId="6126" priority="418" stopIfTrue="1">
      <formula>OR(H76="LI",H76="Yellow",H76="Medium")</formula>
    </cfRule>
    <cfRule type="expression" dxfId="6125" priority="419" stopIfTrue="1">
      <formula>OR(H76="NY",H76="Not Yet")</formula>
    </cfRule>
    <cfRule type="cellIs" dxfId="6124" priority="420" stopIfTrue="1" operator="equal">
      <formula>"Out of Scope"</formula>
    </cfRule>
  </conditionalFormatting>
  <conditionalFormatting sqref="I76">
    <cfRule type="expression" dxfId="6123" priority="409" stopIfTrue="1">
      <formula>OR($R76="FI",$R76="Green",$R76="High")</formula>
    </cfRule>
    <cfRule type="expression" dxfId="6122" priority="410" stopIfTrue="1">
      <formula>OR($R76="NI",$R76="Red",$R76="Low")</formula>
    </cfRule>
    <cfRule type="cellIs" dxfId="6121" priority="411" stopIfTrue="1" operator="equal">
      <formula>"PI"</formula>
    </cfRule>
    <cfRule type="expression" dxfId="6120" priority="412" stopIfTrue="1">
      <formula>OR($R76="LI",$R76="Yellow",$R76="Medium")</formula>
    </cfRule>
    <cfRule type="expression" dxfId="6119" priority="413" stopIfTrue="1">
      <formula>OR($R76="NY",$R76="Not Yet")</formula>
    </cfRule>
    <cfRule type="cellIs" dxfId="6118" priority="414" stopIfTrue="1" operator="equal">
      <formula>"Out of Scope"</formula>
    </cfRule>
  </conditionalFormatting>
  <conditionalFormatting sqref="J76">
    <cfRule type="expression" dxfId="6117" priority="403" stopIfTrue="1">
      <formula>OR($R76="FI",$R76="Green",$R76="High")</formula>
    </cfRule>
    <cfRule type="expression" dxfId="6116" priority="404" stopIfTrue="1">
      <formula>OR($R76="NI",$R76="Red",$R76="Low")</formula>
    </cfRule>
    <cfRule type="cellIs" dxfId="6115" priority="405" stopIfTrue="1" operator="equal">
      <formula>"PI"</formula>
    </cfRule>
    <cfRule type="expression" dxfId="6114" priority="406" stopIfTrue="1">
      <formula>OR($R76="LI",$R76="Yellow",$R76="Medium")</formula>
    </cfRule>
    <cfRule type="expression" dxfId="6113" priority="407" stopIfTrue="1">
      <formula>OR($R76="NY",$R76="Not Yet")</formula>
    </cfRule>
    <cfRule type="cellIs" dxfId="6112" priority="408" stopIfTrue="1" operator="equal">
      <formula>"Out of Scope"</formula>
    </cfRule>
  </conditionalFormatting>
  <conditionalFormatting sqref="K76">
    <cfRule type="expression" dxfId="6111" priority="397" stopIfTrue="1">
      <formula>OR($R76="FI",$R76="Green",$R76="High")</formula>
    </cfRule>
    <cfRule type="expression" dxfId="6110" priority="398" stopIfTrue="1">
      <formula>OR($R76="NI",$R76="Red",$R76="Low")</formula>
    </cfRule>
    <cfRule type="cellIs" dxfId="6109" priority="399" stopIfTrue="1" operator="equal">
      <formula>"PI"</formula>
    </cfRule>
    <cfRule type="expression" dxfId="6108" priority="400" stopIfTrue="1">
      <formula>OR($R76="LI",$R76="Yellow",$R76="Medium")</formula>
    </cfRule>
    <cfRule type="expression" dxfId="6107" priority="401" stopIfTrue="1">
      <formula>OR($R76="NY",$R76="Not Yet")</formula>
    </cfRule>
    <cfRule type="cellIs" dxfId="6106" priority="402" stopIfTrue="1" operator="equal">
      <formula>"Out of Scope"</formula>
    </cfRule>
  </conditionalFormatting>
  <conditionalFormatting sqref="L76">
    <cfRule type="expression" dxfId="6105" priority="391" stopIfTrue="1">
      <formula>OR($R76="FI",$R76="Green",$R76="High")</formula>
    </cfRule>
    <cfRule type="expression" dxfId="6104" priority="392" stopIfTrue="1">
      <formula>OR($R76="NI",$R76="Red",$R76="Low")</formula>
    </cfRule>
    <cfRule type="cellIs" dxfId="6103" priority="393" stopIfTrue="1" operator="equal">
      <formula>"PI"</formula>
    </cfRule>
    <cfRule type="expression" dxfId="6102" priority="394" stopIfTrue="1">
      <formula>OR($R76="LI",$R76="Yellow",$R76="Medium")</formula>
    </cfRule>
    <cfRule type="expression" dxfId="6101" priority="395" stopIfTrue="1">
      <formula>OR($R76="NY",$R76="Not Yet")</formula>
    </cfRule>
    <cfRule type="cellIs" dxfId="6100" priority="396" stopIfTrue="1" operator="equal">
      <formula>"Out of Scope"</formula>
    </cfRule>
  </conditionalFormatting>
  <conditionalFormatting sqref="H88:L88">
    <cfRule type="expression" dxfId="6099" priority="385" stopIfTrue="1">
      <formula>OR(H88="FI",H88="Green",H88="High")</formula>
    </cfRule>
    <cfRule type="expression" dxfId="6098" priority="386" stopIfTrue="1">
      <formula>OR(H88="NI",H88="Red",H88="Low")</formula>
    </cfRule>
    <cfRule type="cellIs" dxfId="6097" priority="387" stopIfTrue="1" operator="equal">
      <formula>"PI"</formula>
    </cfRule>
    <cfRule type="expression" dxfId="6096" priority="388" stopIfTrue="1">
      <formula>OR(H88="LI",H88="Yellow",H88="Medium")</formula>
    </cfRule>
    <cfRule type="expression" dxfId="6095" priority="389" stopIfTrue="1">
      <formula>OR(H88="NY",H88="Not Yet")</formula>
    </cfRule>
    <cfRule type="cellIs" dxfId="6094" priority="390" stopIfTrue="1" operator="equal">
      <formula>"Out of Scope"</formula>
    </cfRule>
  </conditionalFormatting>
  <conditionalFormatting sqref="I88">
    <cfRule type="expression" dxfId="6093" priority="379" stopIfTrue="1">
      <formula>OR($R88="FI",$R88="Green",$R88="High")</formula>
    </cfRule>
    <cfRule type="expression" dxfId="6092" priority="380" stopIfTrue="1">
      <formula>OR($R88="NI",$R88="Red",$R88="Low")</formula>
    </cfRule>
    <cfRule type="cellIs" dxfId="6091" priority="381" stopIfTrue="1" operator="equal">
      <formula>"PI"</formula>
    </cfRule>
    <cfRule type="expression" dxfId="6090" priority="382" stopIfTrue="1">
      <formula>OR($R88="LI",$R88="Yellow",$R88="Medium")</formula>
    </cfRule>
    <cfRule type="expression" dxfId="6089" priority="383" stopIfTrue="1">
      <formula>OR($R88="NY",$R88="Not Yet")</formula>
    </cfRule>
    <cfRule type="cellIs" dxfId="6088" priority="384" stopIfTrue="1" operator="equal">
      <formula>"Out of Scope"</formula>
    </cfRule>
  </conditionalFormatting>
  <conditionalFormatting sqref="J88">
    <cfRule type="expression" dxfId="6087" priority="373" stopIfTrue="1">
      <formula>OR($R88="FI",$R88="Green",$R88="High")</formula>
    </cfRule>
    <cfRule type="expression" dxfId="6086" priority="374" stopIfTrue="1">
      <formula>OR($R88="NI",$R88="Red",$R88="Low")</formula>
    </cfRule>
    <cfRule type="cellIs" dxfId="6085" priority="375" stopIfTrue="1" operator="equal">
      <formula>"PI"</formula>
    </cfRule>
    <cfRule type="expression" dxfId="6084" priority="376" stopIfTrue="1">
      <formula>OR($R88="LI",$R88="Yellow",$R88="Medium")</formula>
    </cfRule>
    <cfRule type="expression" dxfId="6083" priority="377" stopIfTrue="1">
      <formula>OR($R88="NY",$R88="Not Yet")</formula>
    </cfRule>
    <cfRule type="cellIs" dxfId="6082" priority="378" stopIfTrue="1" operator="equal">
      <formula>"Out of Scope"</formula>
    </cfRule>
  </conditionalFormatting>
  <conditionalFormatting sqref="K88">
    <cfRule type="expression" dxfId="6081" priority="367" stopIfTrue="1">
      <formula>OR($R88="FI",$R88="Green",$R88="High")</formula>
    </cfRule>
    <cfRule type="expression" dxfId="6080" priority="368" stopIfTrue="1">
      <formula>OR($R88="NI",$R88="Red",$R88="Low")</formula>
    </cfRule>
    <cfRule type="cellIs" dxfId="6079" priority="369" stopIfTrue="1" operator="equal">
      <formula>"PI"</formula>
    </cfRule>
    <cfRule type="expression" dxfId="6078" priority="370" stopIfTrue="1">
      <formula>OR($R88="LI",$R88="Yellow",$R88="Medium")</formula>
    </cfRule>
    <cfRule type="expression" dxfId="6077" priority="371" stopIfTrue="1">
      <formula>OR($R88="NY",$R88="Not Yet")</formula>
    </cfRule>
    <cfRule type="cellIs" dxfId="6076" priority="372" stopIfTrue="1" operator="equal">
      <formula>"Out of Scope"</formula>
    </cfRule>
  </conditionalFormatting>
  <conditionalFormatting sqref="L88">
    <cfRule type="expression" dxfId="6075" priority="361" stopIfTrue="1">
      <formula>OR($R88="FI",$R88="Green",$R88="High")</formula>
    </cfRule>
    <cfRule type="expression" dxfId="6074" priority="362" stopIfTrue="1">
      <formula>OR($R88="NI",$R88="Red",$R88="Low")</formula>
    </cfRule>
    <cfRule type="cellIs" dxfId="6073" priority="363" stopIfTrue="1" operator="equal">
      <formula>"PI"</formula>
    </cfRule>
    <cfRule type="expression" dxfId="6072" priority="364" stopIfTrue="1">
      <formula>OR($R88="LI",$R88="Yellow",$R88="Medium")</formula>
    </cfRule>
    <cfRule type="expression" dxfId="6071" priority="365" stopIfTrue="1">
      <formula>OR($R88="NY",$R88="Not Yet")</formula>
    </cfRule>
    <cfRule type="cellIs" dxfId="6070" priority="366" stopIfTrue="1" operator="equal">
      <formula>"Out of Scope"</formula>
    </cfRule>
  </conditionalFormatting>
  <conditionalFormatting sqref="H100:L100">
    <cfRule type="expression" dxfId="6069" priority="355" stopIfTrue="1">
      <formula>OR(H100="FI",H100="Green",H100="High")</formula>
    </cfRule>
    <cfRule type="expression" dxfId="6068" priority="356" stopIfTrue="1">
      <formula>OR(H100="NI",H100="Red",H100="Low")</formula>
    </cfRule>
    <cfRule type="cellIs" dxfId="6067" priority="357" stopIfTrue="1" operator="equal">
      <formula>"PI"</formula>
    </cfRule>
    <cfRule type="expression" dxfId="6066" priority="358" stopIfTrue="1">
      <formula>OR(H100="LI",H100="Yellow",H100="Medium")</formula>
    </cfRule>
    <cfRule type="expression" dxfId="6065" priority="359" stopIfTrue="1">
      <formula>OR(H100="NY",H100="Not Yet")</formula>
    </cfRule>
    <cfRule type="cellIs" dxfId="6064" priority="360" stopIfTrue="1" operator="equal">
      <formula>"Out of Scope"</formula>
    </cfRule>
  </conditionalFormatting>
  <conditionalFormatting sqref="I100">
    <cfRule type="expression" dxfId="6063" priority="349" stopIfTrue="1">
      <formula>OR($R100="FI",$R100="Green",$R100="High")</formula>
    </cfRule>
    <cfRule type="expression" dxfId="6062" priority="350" stopIfTrue="1">
      <formula>OR($R100="NI",$R100="Red",$R100="Low")</formula>
    </cfRule>
    <cfRule type="cellIs" dxfId="6061" priority="351" stopIfTrue="1" operator="equal">
      <formula>"PI"</formula>
    </cfRule>
    <cfRule type="expression" dxfId="6060" priority="352" stopIfTrue="1">
      <formula>OR($R100="LI",$R100="Yellow",$R100="Medium")</formula>
    </cfRule>
    <cfRule type="expression" dxfId="6059" priority="353" stopIfTrue="1">
      <formula>OR($R100="NY",$R100="Not Yet")</formula>
    </cfRule>
    <cfRule type="cellIs" dxfId="6058" priority="354" stopIfTrue="1" operator="equal">
      <formula>"Out of Scope"</formula>
    </cfRule>
  </conditionalFormatting>
  <conditionalFormatting sqref="J100">
    <cfRule type="expression" dxfId="6057" priority="343" stopIfTrue="1">
      <formula>OR($R100="FI",$R100="Green",$R100="High")</formula>
    </cfRule>
    <cfRule type="expression" dxfId="6056" priority="344" stopIfTrue="1">
      <formula>OR($R100="NI",$R100="Red",$R100="Low")</formula>
    </cfRule>
    <cfRule type="cellIs" dxfId="6055" priority="345" stopIfTrue="1" operator="equal">
      <formula>"PI"</formula>
    </cfRule>
    <cfRule type="expression" dxfId="6054" priority="346" stopIfTrue="1">
      <formula>OR($R100="LI",$R100="Yellow",$R100="Medium")</formula>
    </cfRule>
    <cfRule type="expression" dxfId="6053" priority="347" stopIfTrue="1">
      <formula>OR($R100="NY",$R100="Not Yet")</formula>
    </cfRule>
    <cfRule type="cellIs" dxfId="6052" priority="348" stopIfTrue="1" operator="equal">
      <formula>"Out of Scope"</formula>
    </cfRule>
  </conditionalFormatting>
  <conditionalFormatting sqref="K100">
    <cfRule type="expression" dxfId="6051" priority="337" stopIfTrue="1">
      <formula>OR($R100="FI",$R100="Green",$R100="High")</formula>
    </cfRule>
    <cfRule type="expression" dxfId="6050" priority="338" stopIfTrue="1">
      <formula>OR($R100="NI",$R100="Red",$R100="Low")</formula>
    </cfRule>
    <cfRule type="cellIs" dxfId="6049" priority="339" stopIfTrue="1" operator="equal">
      <formula>"PI"</formula>
    </cfRule>
    <cfRule type="expression" dxfId="6048" priority="340" stopIfTrue="1">
      <formula>OR($R100="LI",$R100="Yellow",$R100="Medium")</formula>
    </cfRule>
    <cfRule type="expression" dxfId="6047" priority="341" stopIfTrue="1">
      <formula>OR($R100="NY",$R100="Not Yet")</formula>
    </cfRule>
    <cfRule type="cellIs" dxfId="6046" priority="342" stopIfTrue="1" operator="equal">
      <formula>"Out of Scope"</formula>
    </cfRule>
  </conditionalFormatting>
  <conditionalFormatting sqref="L100">
    <cfRule type="expression" dxfId="6045" priority="331" stopIfTrue="1">
      <formula>OR($R100="FI",$R100="Green",$R100="High")</formula>
    </cfRule>
    <cfRule type="expression" dxfId="6044" priority="332" stopIfTrue="1">
      <formula>OR($R100="NI",$R100="Red",$R100="Low")</formula>
    </cfRule>
    <cfRule type="cellIs" dxfId="6043" priority="333" stopIfTrue="1" operator="equal">
      <formula>"PI"</formula>
    </cfRule>
    <cfRule type="expression" dxfId="6042" priority="334" stopIfTrue="1">
      <formula>OR($R100="LI",$R100="Yellow",$R100="Medium")</formula>
    </cfRule>
    <cfRule type="expression" dxfId="6041" priority="335" stopIfTrue="1">
      <formula>OR($R100="NY",$R100="Not Yet")</formula>
    </cfRule>
    <cfRule type="cellIs" dxfId="6040" priority="336" stopIfTrue="1" operator="equal">
      <formula>"Out of Scope"</formula>
    </cfRule>
  </conditionalFormatting>
  <conditionalFormatting sqref="H111:L111">
    <cfRule type="expression" dxfId="6039" priority="325" stopIfTrue="1">
      <formula>OR(H111="FI",H111="Green",H111="High")</formula>
    </cfRule>
    <cfRule type="expression" dxfId="6038" priority="326" stopIfTrue="1">
      <formula>OR(H111="NI",H111="Red",H111="Low")</formula>
    </cfRule>
    <cfRule type="cellIs" dxfId="6037" priority="327" stopIfTrue="1" operator="equal">
      <formula>"PI"</formula>
    </cfRule>
    <cfRule type="expression" dxfId="6036" priority="328" stopIfTrue="1">
      <formula>OR(H111="LI",H111="Yellow",H111="Medium")</formula>
    </cfRule>
    <cfRule type="expression" dxfId="6035" priority="329" stopIfTrue="1">
      <formula>OR(H111="NY",H111="Not Yet")</formula>
    </cfRule>
    <cfRule type="cellIs" dxfId="6034" priority="330" stopIfTrue="1" operator="equal">
      <formula>"Out of Scope"</formula>
    </cfRule>
  </conditionalFormatting>
  <conditionalFormatting sqref="I111">
    <cfRule type="expression" dxfId="6033" priority="319" stopIfTrue="1">
      <formula>OR($R111="FI",$R111="Green",$R111="High")</formula>
    </cfRule>
    <cfRule type="expression" dxfId="6032" priority="320" stopIfTrue="1">
      <formula>OR($R111="NI",$R111="Red",$R111="Low")</formula>
    </cfRule>
    <cfRule type="cellIs" dxfId="6031" priority="321" stopIfTrue="1" operator="equal">
      <formula>"PI"</formula>
    </cfRule>
    <cfRule type="expression" dxfId="6030" priority="322" stopIfTrue="1">
      <formula>OR($R111="LI",$R111="Yellow",$R111="Medium")</formula>
    </cfRule>
    <cfRule type="expression" dxfId="6029" priority="323" stopIfTrue="1">
      <formula>OR($R111="NY",$R111="Not Yet")</formula>
    </cfRule>
    <cfRule type="cellIs" dxfId="6028" priority="324" stopIfTrue="1" operator="equal">
      <formula>"Out of Scope"</formula>
    </cfRule>
  </conditionalFormatting>
  <conditionalFormatting sqref="J111">
    <cfRule type="expression" dxfId="6027" priority="313" stopIfTrue="1">
      <formula>OR($R111="FI",$R111="Green",$R111="High")</formula>
    </cfRule>
    <cfRule type="expression" dxfId="6026" priority="314" stopIfTrue="1">
      <formula>OR($R111="NI",$R111="Red",$R111="Low")</formula>
    </cfRule>
    <cfRule type="cellIs" dxfId="6025" priority="315" stopIfTrue="1" operator="equal">
      <formula>"PI"</formula>
    </cfRule>
    <cfRule type="expression" dxfId="6024" priority="316" stopIfTrue="1">
      <formula>OR($R111="LI",$R111="Yellow",$R111="Medium")</formula>
    </cfRule>
    <cfRule type="expression" dxfId="6023" priority="317" stopIfTrue="1">
      <formula>OR($R111="NY",$R111="Not Yet")</formula>
    </cfRule>
    <cfRule type="cellIs" dxfId="6022" priority="318" stopIfTrue="1" operator="equal">
      <formula>"Out of Scope"</formula>
    </cfRule>
  </conditionalFormatting>
  <conditionalFormatting sqref="K111">
    <cfRule type="expression" dxfId="6021" priority="307" stopIfTrue="1">
      <formula>OR($R111="FI",$R111="Green",$R111="High")</formula>
    </cfRule>
    <cfRule type="expression" dxfId="6020" priority="308" stopIfTrue="1">
      <formula>OR($R111="NI",$R111="Red",$R111="Low")</formula>
    </cfRule>
    <cfRule type="cellIs" dxfId="6019" priority="309" stopIfTrue="1" operator="equal">
      <formula>"PI"</formula>
    </cfRule>
    <cfRule type="expression" dxfId="6018" priority="310" stopIfTrue="1">
      <formula>OR($R111="LI",$R111="Yellow",$R111="Medium")</formula>
    </cfRule>
    <cfRule type="expression" dxfId="6017" priority="311" stopIfTrue="1">
      <formula>OR($R111="NY",$R111="Not Yet")</formula>
    </cfRule>
    <cfRule type="cellIs" dxfId="6016" priority="312" stopIfTrue="1" operator="equal">
      <formula>"Out of Scope"</formula>
    </cfRule>
  </conditionalFormatting>
  <conditionalFormatting sqref="L111">
    <cfRule type="expression" dxfId="6015" priority="301" stopIfTrue="1">
      <formula>OR($R111="FI",$R111="Green",$R111="High")</formula>
    </cfRule>
    <cfRule type="expression" dxfId="6014" priority="302" stopIfTrue="1">
      <formula>OR($R111="NI",$R111="Red",$R111="Low")</formula>
    </cfRule>
    <cfRule type="cellIs" dxfId="6013" priority="303" stopIfTrue="1" operator="equal">
      <formula>"PI"</formula>
    </cfRule>
    <cfRule type="expression" dxfId="6012" priority="304" stopIfTrue="1">
      <formula>OR($R111="LI",$R111="Yellow",$R111="Medium")</formula>
    </cfRule>
    <cfRule type="expression" dxfId="6011" priority="305" stopIfTrue="1">
      <formula>OR($R111="NY",$R111="Not Yet")</formula>
    </cfRule>
    <cfRule type="cellIs" dxfId="6010" priority="306" stopIfTrue="1" operator="equal">
      <formula>"Out of Scope"</formula>
    </cfRule>
  </conditionalFormatting>
  <conditionalFormatting sqref="H122:L122">
    <cfRule type="expression" dxfId="6009" priority="295" stopIfTrue="1">
      <formula>OR(H122="FI",H122="Green",H122="High")</formula>
    </cfRule>
    <cfRule type="expression" dxfId="6008" priority="296" stopIfTrue="1">
      <formula>OR(H122="NI",H122="Red",H122="Low")</formula>
    </cfRule>
    <cfRule type="cellIs" dxfId="6007" priority="297" stopIfTrue="1" operator="equal">
      <formula>"PI"</formula>
    </cfRule>
    <cfRule type="expression" dxfId="6006" priority="298" stopIfTrue="1">
      <formula>OR(H122="LI",H122="Yellow",H122="Medium")</formula>
    </cfRule>
    <cfRule type="expression" dxfId="6005" priority="299" stopIfTrue="1">
      <formula>OR(H122="NY",H122="Not Yet")</formula>
    </cfRule>
    <cfRule type="cellIs" dxfId="6004" priority="300" stopIfTrue="1" operator="equal">
      <formula>"Out of Scope"</formula>
    </cfRule>
  </conditionalFormatting>
  <conditionalFormatting sqref="I122">
    <cfRule type="expression" dxfId="6003" priority="289" stopIfTrue="1">
      <formula>OR($R122="FI",$R122="Green",$R122="High")</formula>
    </cfRule>
    <cfRule type="expression" dxfId="6002" priority="290" stopIfTrue="1">
      <formula>OR($R122="NI",$R122="Red",$R122="Low")</formula>
    </cfRule>
    <cfRule type="cellIs" dxfId="6001" priority="291" stopIfTrue="1" operator="equal">
      <formula>"PI"</formula>
    </cfRule>
    <cfRule type="expression" dxfId="6000" priority="292" stopIfTrue="1">
      <formula>OR($R122="LI",$R122="Yellow",$R122="Medium")</formula>
    </cfRule>
    <cfRule type="expression" dxfId="5999" priority="293" stopIfTrue="1">
      <formula>OR($R122="NY",$R122="Not Yet")</formula>
    </cfRule>
    <cfRule type="cellIs" dxfId="5998" priority="294" stopIfTrue="1" operator="equal">
      <formula>"Out of Scope"</formula>
    </cfRule>
  </conditionalFormatting>
  <conditionalFormatting sqref="J122">
    <cfRule type="expression" dxfId="5997" priority="283" stopIfTrue="1">
      <formula>OR($R122="FI",$R122="Green",$R122="High")</formula>
    </cfRule>
    <cfRule type="expression" dxfId="5996" priority="284" stopIfTrue="1">
      <formula>OR($R122="NI",$R122="Red",$R122="Low")</formula>
    </cfRule>
    <cfRule type="cellIs" dxfId="5995" priority="285" stopIfTrue="1" operator="equal">
      <formula>"PI"</formula>
    </cfRule>
    <cfRule type="expression" dxfId="5994" priority="286" stopIfTrue="1">
      <formula>OR($R122="LI",$R122="Yellow",$R122="Medium")</formula>
    </cfRule>
    <cfRule type="expression" dxfId="5993" priority="287" stopIfTrue="1">
      <formula>OR($R122="NY",$R122="Not Yet")</formula>
    </cfRule>
    <cfRule type="cellIs" dxfId="5992" priority="288" stopIfTrue="1" operator="equal">
      <formula>"Out of Scope"</formula>
    </cfRule>
  </conditionalFormatting>
  <conditionalFormatting sqref="K122">
    <cfRule type="expression" dxfId="5991" priority="277" stopIfTrue="1">
      <formula>OR($R122="FI",$R122="Green",$R122="High")</formula>
    </cfRule>
    <cfRule type="expression" dxfId="5990" priority="278" stopIfTrue="1">
      <formula>OR($R122="NI",$R122="Red",$R122="Low")</formula>
    </cfRule>
    <cfRule type="cellIs" dxfId="5989" priority="279" stopIfTrue="1" operator="equal">
      <formula>"PI"</formula>
    </cfRule>
    <cfRule type="expression" dxfId="5988" priority="280" stopIfTrue="1">
      <formula>OR($R122="LI",$R122="Yellow",$R122="Medium")</formula>
    </cfRule>
    <cfRule type="expression" dxfId="5987" priority="281" stopIfTrue="1">
      <formula>OR($R122="NY",$R122="Not Yet")</formula>
    </cfRule>
    <cfRule type="cellIs" dxfId="5986" priority="282" stopIfTrue="1" operator="equal">
      <formula>"Out of Scope"</formula>
    </cfRule>
  </conditionalFormatting>
  <conditionalFormatting sqref="L122">
    <cfRule type="expression" dxfId="5985" priority="271" stopIfTrue="1">
      <formula>OR($R122="FI",$R122="Green",$R122="High")</formula>
    </cfRule>
    <cfRule type="expression" dxfId="5984" priority="272" stopIfTrue="1">
      <formula>OR($R122="NI",$R122="Red",$R122="Low")</formula>
    </cfRule>
    <cfRule type="cellIs" dxfId="5983" priority="273" stopIfTrue="1" operator="equal">
      <formula>"PI"</formula>
    </cfRule>
    <cfRule type="expression" dxfId="5982" priority="274" stopIfTrue="1">
      <formula>OR($R122="LI",$R122="Yellow",$R122="Medium")</formula>
    </cfRule>
    <cfRule type="expression" dxfId="5981" priority="275" stopIfTrue="1">
      <formula>OR($R122="NY",$R122="Not Yet")</formula>
    </cfRule>
    <cfRule type="cellIs" dxfId="5980" priority="276" stopIfTrue="1" operator="equal">
      <formula>"Out of Scope"</formula>
    </cfRule>
  </conditionalFormatting>
  <conditionalFormatting sqref="H133:L133">
    <cfRule type="expression" dxfId="5979" priority="265" stopIfTrue="1">
      <formula>OR(H133="FI",H133="Green",H133="High")</formula>
    </cfRule>
    <cfRule type="expression" dxfId="5978" priority="266" stopIfTrue="1">
      <formula>OR(H133="NI",H133="Red",H133="Low")</formula>
    </cfRule>
    <cfRule type="cellIs" dxfId="5977" priority="267" stopIfTrue="1" operator="equal">
      <formula>"PI"</formula>
    </cfRule>
    <cfRule type="expression" dxfId="5976" priority="268" stopIfTrue="1">
      <formula>OR(H133="LI",H133="Yellow",H133="Medium")</formula>
    </cfRule>
    <cfRule type="expression" dxfId="5975" priority="269" stopIfTrue="1">
      <formula>OR(H133="NY",H133="Not Yet")</formula>
    </cfRule>
    <cfRule type="cellIs" dxfId="5974" priority="270" stopIfTrue="1" operator="equal">
      <formula>"Out of Scope"</formula>
    </cfRule>
  </conditionalFormatting>
  <conditionalFormatting sqref="I133">
    <cfRule type="expression" dxfId="5973" priority="259" stopIfTrue="1">
      <formula>OR($R133="FI",$R133="Green",$R133="High")</formula>
    </cfRule>
    <cfRule type="expression" dxfId="5972" priority="260" stopIfTrue="1">
      <formula>OR($R133="NI",$R133="Red",$R133="Low")</formula>
    </cfRule>
    <cfRule type="cellIs" dxfId="5971" priority="261" stopIfTrue="1" operator="equal">
      <formula>"PI"</formula>
    </cfRule>
    <cfRule type="expression" dxfId="5970" priority="262" stopIfTrue="1">
      <formula>OR($R133="LI",$R133="Yellow",$R133="Medium")</formula>
    </cfRule>
    <cfRule type="expression" dxfId="5969" priority="263" stopIfTrue="1">
      <formula>OR($R133="NY",$R133="Not Yet")</formula>
    </cfRule>
    <cfRule type="cellIs" dxfId="5968" priority="264" stopIfTrue="1" operator="equal">
      <formula>"Out of Scope"</formula>
    </cfRule>
  </conditionalFormatting>
  <conditionalFormatting sqref="J133">
    <cfRule type="expression" dxfId="5967" priority="253" stopIfTrue="1">
      <formula>OR($R133="FI",$R133="Green",$R133="High")</formula>
    </cfRule>
    <cfRule type="expression" dxfId="5966" priority="254" stopIfTrue="1">
      <formula>OR($R133="NI",$R133="Red",$R133="Low")</formula>
    </cfRule>
    <cfRule type="cellIs" dxfId="5965" priority="255" stopIfTrue="1" operator="equal">
      <formula>"PI"</formula>
    </cfRule>
    <cfRule type="expression" dxfId="5964" priority="256" stopIfTrue="1">
      <formula>OR($R133="LI",$R133="Yellow",$R133="Medium")</formula>
    </cfRule>
    <cfRule type="expression" dxfId="5963" priority="257" stopIfTrue="1">
      <formula>OR($R133="NY",$R133="Not Yet")</formula>
    </cfRule>
    <cfRule type="cellIs" dxfId="5962" priority="258" stopIfTrue="1" operator="equal">
      <formula>"Out of Scope"</formula>
    </cfRule>
  </conditionalFormatting>
  <conditionalFormatting sqref="K133">
    <cfRule type="expression" dxfId="5961" priority="247" stopIfTrue="1">
      <formula>OR($R133="FI",$R133="Green",$R133="High")</formula>
    </cfRule>
    <cfRule type="expression" dxfId="5960" priority="248" stopIfTrue="1">
      <formula>OR($R133="NI",$R133="Red",$R133="Low")</formula>
    </cfRule>
    <cfRule type="cellIs" dxfId="5959" priority="249" stopIfTrue="1" operator="equal">
      <formula>"PI"</formula>
    </cfRule>
    <cfRule type="expression" dxfId="5958" priority="250" stopIfTrue="1">
      <formula>OR($R133="LI",$R133="Yellow",$R133="Medium")</formula>
    </cfRule>
    <cfRule type="expression" dxfId="5957" priority="251" stopIfTrue="1">
      <formula>OR($R133="NY",$R133="Not Yet")</formula>
    </cfRule>
    <cfRule type="cellIs" dxfId="5956" priority="252" stopIfTrue="1" operator="equal">
      <formula>"Out of Scope"</formula>
    </cfRule>
  </conditionalFormatting>
  <conditionalFormatting sqref="L133">
    <cfRule type="expression" dxfId="5955" priority="241" stopIfTrue="1">
      <formula>OR($R133="FI",$R133="Green",$R133="High")</formula>
    </cfRule>
    <cfRule type="expression" dxfId="5954" priority="242" stopIfTrue="1">
      <formula>OR($R133="NI",$R133="Red",$R133="Low")</formula>
    </cfRule>
    <cfRule type="cellIs" dxfId="5953" priority="243" stopIfTrue="1" operator="equal">
      <formula>"PI"</formula>
    </cfRule>
    <cfRule type="expression" dxfId="5952" priority="244" stopIfTrue="1">
      <formula>OR($R133="LI",$R133="Yellow",$R133="Medium")</formula>
    </cfRule>
    <cfRule type="expression" dxfId="5951" priority="245" stopIfTrue="1">
      <formula>OR($R133="NY",$R133="Not Yet")</formula>
    </cfRule>
    <cfRule type="cellIs" dxfId="5950" priority="246" stopIfTrue="1" operator="equal">
      <formula>"Out of Scope"</formula>
    </cfRule>
  </conditionalFormatting>
  <conditionalFormatting sqref="H143:L143">
    <cfRule type="expression" dxfId="5949" priority="235" stopIfTrue="1">
      <formula>OR(H143="FI",H143="Green",H143="High")</formula>
    </cfRule>
    <cfRule type="expression" dxfId="5948" priority="236" stopIfTrue="1">
      <formula>OR(H143="NI",H143="Red",H143="Low")</formula>
    </cfRule>
    <cfRule type="cellIs" dxfId="5947" priority="237" stopIfTrue="1" operator="equal">
      <formula>"PI"</formula>
    </cfRule>
    <cfRule type="expression" dxfId="5946" priority="238" stopIfTrue="1">
      <formula>OR(H143="LI",H143="Yellow",H143="Medium")</formula>
    </cfRule>
    <cfRule type="expression" dxfId="5945" priority="239" stopIfTrue="1">
      <formula>OR(H143="NY",H143="Not Yet")</formula>
    </cfRule>
    <cfRule type="cellIs" dxfId="5944" priority="240" stopIfTrue="1" operator="equal">
      <formula>"Out of Scope"</formula>
    </cfRule>
  </conditionalFormatting>
  <conditionalFormatting sqref="I143">
    <cfRule type="expression" dxfId="5943" priority="229" stopIfTrue="1">
      <formula>OR($R143="FI",$R143="Green",$R143="High")</formula>
    </cfRule>
    <cfRule type="expression" dxfId="5942" priority="230" stopIfTrue="1">
      <formula>OR($R143="NI",$R143="Red",$R143="Low")</formula>
    </cfRule>
    <cfRule type="cellIs" dxfId="5941" priority="231" stopIfTrue="1" operator="equal">
      <formula>"PI"</formula>
    </cfRule>
    <cfRule type="expression" dxfId="5940" priority="232" stopIfTrue="1">
      <formula>OR($R143="LI",$R143="Yellow",$R143="Medium")</formula>
    </cfRule>
    <cfRule type="expression" dxfId="5939" priority="233" stopIfTrue="1">
      <formula>OR($R143="NY",$R143="Not Yet")</formula>
    </cfRule>
    <cfRule type="cellIs" dxfId="5938" priority="234" stopIfTrue="1" operator="equal">
      <formula>"Out of Scope"</formula>
    </cfRule>
  </conditionalFormatting>
  <conditionalFormatting sqref="J143">
    <cfRule type="expression" dxfId="5937" priority="223" stopIfTrue="1">
      <formula>OR($R143="FI",$R143="Green",$R143="High")</formula>
    </cfRule>
    <cfRule type="expression" dxfId="5936" priority="224" stopIfTrue="1">
      <formula>OR($R143="NI",$R143="Red",$R143="Low")</formula>
    </cfRule>
    <cfRule type="cellIs" dxfId="5935" priority="225" stopIfTrue="1" operator="equal">
      <formula>"PI"</formula>
    </cfRule>
    <cfRule type="expression" dxfId="5934" priority="226" stopIfTrue="1">
      <formula>OR($R143="LI",$R143="Yellow",$R143="Medium")</formula>
    </cfRule>
    <cfRule type="expression" dxfId="5933" priority="227" stopIfTrue="1">
      <formula>OR($R143="NY",$R143="Not Yet")</formula>
    </cfRule>
    <cfRule type="cellIs" dxfId="5932" priority="228" stopIfTrue="1" operator="equal">
      <formula>"Out of Scope"</formula>
    </cfRule>
  </conditionalFormatting>
  <conditionalFormatting sqref="K143">
    <cfRule type="expression" dxfId="5931" priority="217" stopIfTrue="1">
      <formula>OR($R143="FI",$R143="Green",$R143="High")</formula>
    </cfRule>
    <cfRule type="expression" dxfId="5930" priority="218" stopIfTrue="1">
      <formula>OR($R143="NI",$R143="Red",$R143="Low")</formula>
    </cfRule>
    <cfRule type="cellIs" dxfId="5929" priority="219" stopIfTrue="1" operator="equal">
      <formula>"PI"</formula>
    </cfRule>
    <cfRule type="expression" dxfId="5928" priority="220" stopIfTrue="1">
      <formula>OR($R143="LI",$R143="Yellow",$R143="Medium")</formula>
    </cfRule>
    <cfRule type="expression" dxfId="5927" priority="221" stopIfTrue="1">
      <formula>OR($R143="NY",$R143="Not Yet")</formula>
    </cfRule>
    <cfRule type="cellIs" dxfId="5926" priority="222" stopIfTrue="1" operator="equal">
      <formula>"Out of Scope"</formula>
    </cfRule>
  </conditionalFormatting>
  <conditionalFormatting sqref="L143">
    <cfRule type="expression" dxfId="5925" priority="211" stopIfTrue="1">
      <formula>OR($R143="FI",$R143="Green",$R143="High")</formula>
    </cfRule>
    <cfRule type="expression" dxfId="5924" priority="212" stopIfTrue="1">
      <formula>OR($R143="NI",$R143="Red",$R143="Low")</formula>
    </cfRule>
    <cfRule type="cellIs" dxfId="5923" priority="213" stopIfTrue="1" operator="equal">
      <formula>"PI"</formula>
    </cfRule>
    <cfRule type="expression" dxfId="5922" priority="214" stopIfTrue="1">
      <formula>OR($R143="LI",$R143="Yellow",$R143="Medium")</formula>
    </cfRule>
    <cfRule type="expression" dxfId="5921" priority="215" stopIfTrue="1">
      <formula>OR($R143="NY",$R143="Not Yet")</formula>
    </cfRule>
    <cfRule type="cellIs" dxfId="5920" priority="216" stopIfTrue="1" operator="equal">
      <formula>"Out of Scope"</formula>
    </cfRule>
  </conditionalFormatting>
  <conditionalFormatting sqref="H153:L153">
    <cfRule type="expression" dxfId="5919" priority="205" stopIfTrue="1">
      <formula>OR(H153="FI",H153="Green",H153="High")</formula>
    </cfRule>
    <cfRule type="expression" dxfId="5918" priority="206" stopIfTrue="1">
      <formula>OR(H153="NI",H153="Red",H153="Low")</formula>
    </cfRule>
    <cfRule type="cellIs" dxfId="5917" priority="207" stopIfTrue="1" operator="equal">
      <formula>"PI"</formula>
    </cfRule>
    <cfRule type="expression" dxfId="5916" priority="208" stopIfTrue="1">
      <formula>OR(H153="LI",H153="Yellow",H153="Medium")</formula>
    </cfRule>
    <cfRule type="expression" dxfId="5915" priority="209" stopIfTrue="1">
      <formula>OR(H153="NY",H153="Not Yet")</formula>
    </cfRule>
    <cfRule type="cellIs" dxfId="5914" priority="210" stopIfTrue="1" operator="equal">
      <formula>"Out of Scope"</formula>
    </cfRule>
  </conditionalFormatting>
  <conditionalFormatting sqref="I153">
    <cfRule type="expression" dxfId="5913" priority="199" stopIfTrue="1">
      <formula>OR($R153="FI",$R153="Green",$R153="High")</formula>
    </cfRule>
    <cfRule type="expression" dxfId="5912" priority="200" stopIfTrue="1">
      <formula>OR($R153="NI",$R153="Red",$R153="Low")</formula>
    </cfRule>
    <cfRule type="cellIs" dxfId="5911" priority="201" stopIfTrue="1" operator="equal">
      <formula>"PI"</formula>
    </cfRule>
    <cfRule type="expression" dxfId="5910" priority="202" stopIfTrue="1">
      <formula>OR($R153="LI",$R153="Yellow",$R153="Medium")</formula>
    </cfRule>
    <cfRule type="expression" dxfId="5909" priority="203" stopIfTrue="1">
      <formula>OR($R153="NY",$R153="Not Yet")</formula>
    </cfRule>
    <cfRule type="cellIs" dxfId="5908" priority="204" stopIfTrue="1" operator="equal">
      <formula>"Out of Scope"</formula>
    </cfRule>
  </conditionalFormatting>
  <conditionalFormatting sqref="J153">
    <cfRule type="expression" dxfId="5907" priority="193" stopIfTrue="1">
      <formula>OR($R153="FI",$R153="Green",$R153="High")</formula>
    </cfRule>
    <cfRule type="expression" dxfId="5906" priority="194" stopIfTrue="1">
      <formula>OR($R153="NI",$R153="Red",$R153="Low")</formula>
    </cfRule>
    <cfRule type="cellIs" dxfId="5905" priority="195" stopIfTrue="1" operator="equal">
      <formula>"PI"</formula>
    </cfRule>
    <cfRule type="expression" dxfId="5904" priority="196" stopIfTrue="1">
      <formula>OR($R153="LI",$R153="Yellow",$R153="Medium")</formula>
    </cfRule>
    <cfRule type="expression" dxfId="5903" priority="197" stopIfTrue="1">
      <formula>OR($R153="NY",$R153="Not Yet")</formula>
    </cfRule>
    <cfRule type="cellIs" dxfId="5902" priority="198" stopIfTrue="1" operator="equal">
      <formula>"Out of Scope"</formula>
    </cfRule>
  </conditionalFormatting>
  <conditionalFormatting sqref="K153">
    <cfRule type="expression" dxfId="5901" priority="187" stopIfTrue="1">
      <formula>OR($R153="FI",$R153="Green",$R153="High")</formula>
    </cfRule>
    <cfRule type="expression" dxfId="5900" priority="188" stopIfTrue="1">
      <formula>OR($R153="NI",$R153="Red",$R153="Low")</formula>
    </cfRule>
    <cfRule type="cellIs" dxfId="5899" priority="189" stopIfTrue="1" operator="equal">
      <formula>"PI"</formula>
    </cfRule>
    <cfRule type="expression" dxfId="5898" priority="190" stopIfTrue="1">
      <formula>OR($R153="LI",$R153="Yellow",$R153="Medium")</formula>
    </cfRule>
    <cfRule type="expression" dxfId="5897" priority="191" stopIfTrue="1">
      <formula>OR($R153="NY",$R153="Not Yet")</formula>
    </cfRule>
    <cfRule type="cellIs" dxfId="5896" priority="192" stopIfTrue="1" operator="equal">
      <formula>"Out of Scope"</formula>
    </cfRule>
  </conditionalFormatting>
  <conditionalFormatting sqref="L153">
    <cfRule type="expression" dxfId="5895" priority="181" stopIfTrue="1">
      <formula>OR($R153="FI",$R153="Green",$R153="High")</formula>
    </cfRule>
    <cfRule type="expression" dxfId="5894" priority="182" stopIfTrue="1">
      <formula>OR($R153="NI",$R153="Red",$R153="Low")</formula>
    </cfRule>
    <cfRule type="cellIs" dxfId="5893" priority="183" stopIfTrue="1" operator="equal">
      <formula>"PI"</formula>
    </cfRule>
    <cfRule type="expression" dxfId="5892" priority="184" stopIfTrue="1">
      <formula>OR($R153="LI",$R153="Yellow",$R153="Medium")</formula>
    </cfRule>
    <cfRule type="expression" dxfId="5891" priority="185" stopIfTrue="1">
      <formula>OR($R153="NY",$R153="Not Yet")</formula>
    </cfRule>
    <cfRule type="cellIs" dxfId="5890" priority="186" stopIfTrue="1" operator="equal">
      <formula>"Out of Scope"</formula>
    </cfRule>
  </conditionalFormatting>
  <conditionalFormatting sqref="H164:L164">
    <cfRule type="expression" dxfId="5889" priority="175" stopIfTrue="1">
      <formula>OR(H164="FI",H164="Green",H164="High")</formula>
    </cfRule>
    <cfRule type="expression" dxfId="5888" priority="176" stopIfTrue="1">
      <formula>OR(H164="NI",H164="Red",H164="Low")</formula>
    </cfRule>
    <cfRule type="cellIs" dxfId="5887" priority="177" stopIfTrue="1" operator="equal">
      <formula>"PI"</formula>
    </cfRule>
    <cfRule type="expression" dxfId="5886" priority="178" stopIfTrue="1">
      <formula>OR(H164="LI",H164="Yellow",H164="Medium")</formula>
    </cfRule>
    <cfRule type="expression" dxfId="5885" priority="179" stopIfTrue="1">
      <formula>OR(H164="NY",H164="Not Yet")</formula>
    </cfRule>
    <cfRule type="cellIs" dxfId="5884" priority="180" stopIfTrue="1" operator="equal">
      <formula>"Out of Scope"</formula>
    </cfRule>
  </conditionalFormatting>
  <conditionalFormatting sqref="I164">
    <cfRule type="expression" dxfId="5883" priority="169" stopIfTrue="1">
      <formula>OR($R164="FI",$R164="Green",$R164="High")</formula>
    </cfRule>
    <cfRule type="expression" dxfId="5882" priority="170" stopIfTrue="1">
      <formula>OR($R164="NI",$R164="Red",$R164="Low")</formula>
    </cfRule>
    <cfRule type="cellIs" dxfId="5881" priority="171" stopIfTrue="1" operator="equal">
      <formula>"PI"</formula>
    </cfRule>
    <cfRule type="expression" dxfId="5880" priority="172" stopIfTrue="1">
      <formula>OR($R164="LI",$R164="Yellow",$R164="Medium")</formula>
    </cfRule>
    <cfRule type="expression" dxfId="5879" priority="173" stopIfTrue="1">
      <formula>OR($R164="NY",$R164="Not Yet")</formula>
    </cfRule>
    <cfRule type="cellIs" dxfId="5878" priority="174" stopIfTrue="1" operator="equal">
      <formula>"Out of Scope"</formula>
    </cfRule>
  </conditionalFormatting>
  <conditionalFormatting sqref="J164">
    <cfRule type="expression" dxfId="5877" priority="163" stopIfTrue="1">
      <formula>OR($R164="FI",$R164="Green",$R164="High")</formula>
    </cfRule>
    <cfRule type="expression" dxfId="5876" priority="164" stopIfTrue="1">
      <formula>OR($R164="NI",$R164="Red",$R164="Low")</formula>
    </cfRule>
    <cfRule type="cellIs" dxfId="5875" priority="165" stopIfTrue="1" operator="equal">
      <formula>"PI"</formula>
    </cfRule>
    <cfRule type="expression" dxfId="5874" priority="166" stopIfTrue="1">
      <formula>OR($R164="LI",$R164="Yellow",$R164="Medium")</formula>
    </cfRule>
    <cfRule type="expression" dxfId="5873" priority="167" stopIfTrue="1">
      <formula>OR($R164="NY",$R164="Not Yet")</formula>
    </cfRule>
    <cfRule type="cellIs" dxfId="5872" priority="168" stopIfTrue="1" operator="equal">
      <formula>"Out of Scope"</formula>
    </cfRule>
  </conditionalFormatting>
  <conditionalFormatting sqref="K164">
    <cfRule type="expression" dxfId="5871" priority="157" stopIfTrue="1">
      <formula>OR($R164="FI",$R164="Green",$R164="High")</formula>
    </cfRule>
    <cfRule type="expression" dxfId="5870" priority="158" stopIfTrue="1">
      <formula>OR($R164="NI",$R164="Red",$R164="Low")</formula>
    </cfRule>
    <cfRule type="cellIs" dxfId="5869" priority="159" stopIfTrue="1" operator="equal">
      <formula>"PI"</formula>
    </cfRule>
    <cfRule type="expression" dxfId="5868" priority="160" stopIfTrue="1">
      <formula>OR($R164="LI",$R164="Yellow",$R164="Medium")</formula>
    </cfRule>
    <cfRule type="expression" dxfId="5867" priority="161" stopIfTrue="1">
      <formula>OR($R164="NY",$R164="Not Yet")</formula>
    </cfRule>
    <cfRule type="cellIs" dxfId="5866" priority="162" stopIfTrue="1" operator="equal">
      <formula>"Out of Scope"</formula>
    </cfRule>
  </conditionalFormatting>
  <conditionalFormatting sqref="L164">
    <cfRule type="expression" dxfId="5865" priority="151" stopIfTrue="1">
      <formula>OR($R164="FI",$R164="Green",$R164="High")</formula>
    </cfRule>
    <cfRule type="expression" dxfId="5864" priority="152" stopIfTrue="1">
      <formula>OR($R164="NI",$R164="Red",$R164="Low")</formula>
    </cfRule>
    <cfRule type="cellIs" dxfId="5863" priority="153" stopIfTrue="1" operator="equal">
      <formula>"PI"</formula>
    </cfRule>
    <cfRule type="expression" dxfId="5862" priority="154" stopIfTrue="1">
      <formula>OR($R164="LI",$R164="Yellow",$R164="Medium")</formula>
    </cfRule>
    <cfRule type="expression" dxfId="5861" priority="155" stopIfTrue="1">
      <formula>OR($R164="NY",$R164="Not Yet")</formula>
    </cfRule>
    <cfRule type="cellIs" dxfId="5860" priority="156" stopIfTrue="1" operator="equal">
      <formula>"Out of Scope"</formula>
    </cfRule>
  </conditionalFormatting>
  <conditionalFormatting sqref="H175:L175">
    <cfRule type="expression" dxfId="5859" priority="145" stopIfTrue="1">
      <formula>OR(H175="FI",H175="Green",H175="High")</formula>
    </cfRule>
    <cfRule type="expression" dxfId="5858" priority="146" stopIfTrue="1">
      <formula>OR(H175="NI",H175="Red",H175="Low")</formula>
    </cfRule>
    <cfRule type="cellIs" dxfId="5857" priority="147" stopIfTrue="1" operator="equal">
      <formula>"PI"</formula>
    </cfRule>
    <cfRule type="expression" dxfId="5856" priority="148" stopIfTrue="1">
      <formula>OR(H175="LI",H175="Yellow",H175="Medium")</formula>
    </cfRule>
    <cfRule type="expression" dxfId="5855" priority="149" stopIfTrue="1">
      <formula>OR(H175="NY",H175="Not Yet")</formula>
    </cfRule>
    <cfRule type="cellIs" dxfId="5854" priority="150" stopIfTrue="1" operator="equal">
      <formula>"Out of Scope"</formula>
    </cfRule>
  </conditionalFormatting>
  <conditionalFormatting sqref="I175">
    <cfRule type="expression" dxfId="5853" priority="139" stopIfTrue="1">
      <formula>OR($R175="FI",$R175="Green",$R175="High")</formula>
    </cfRule>
    <cfRule type="expression" dxfId="5852" priority="140" stopIfTrue="1">
      <formula>OR($R175="NI",$R175="Red",$R175="Low")</formula>
    </cfRule>
    <cfRule type="cellIs" dxfId="5851" priority="141" stopIfTrue="1" operator="equal">
      <formula>"PI"</formula>
    </cfRule>
    <cfRule type="expression" dxfId="5850" priority="142" stopIfTrue="1">
      <formula>OR($R175="LI",$R175="Yellow",$R175="Medium")</formula>
    </cfRule>
    <cfRule type="expression" dxfId="5849" priority="143" stopIfTrue="1">
      <formula>OR($R175="NY",$R175="Not Yet")</formula>
    </cfRule>
    <cfRule type="cellIs" dxfId="5848" priority="144" stopIfTrue="1" operator="equal">
      <formula>"Out of Scope"</formula>
    </cfRule>
  </conditionalFormatting>
  <conditionalFormatting sqref="J175">
    <cfRule type="expression" dxfId="5847" priority="133" stopIfTrue="1">
      <formula>OR($R175="FI",$R175="Green",$R175="High")</formula>
    </cfRule>
    <cfRule type="expression" dxfId="5846" priority="134" stopIfTrue="1">
      <formula>OR($R175="NI",$R175="Red",$R175="Low")</formula>
    </cfRule>
    <cfRule type="cellIs" dxfId="5845" priority="135" stopIfTrue="1" operator="equal">
      <formula>"PI"</formula>
    </cfRule>
    <cfRule type="expression" dxfId="5844" priority="136" stopIfTrue="1">
      <formula>OR($R175="LI",$R175="Yellow",$R175="Medium")</formula>
    </cfRule>
    <cfRule type="expression" dxfId="5843" priority="137" stopIfTrue="1">
      <formula>OR($R175="NY",$R175="Not Yet")</formula>
    </cfRule>
    <cfRule type="cellIs" dxfId="5842" priority="138" stopIfTrue="1" operator="equal">
      <formula>"Out of Scope"</formula>
    </cfRule>
  </conditionalFormatting>
  <conditionalFormatting sqref="K175">
    <cfRule type="expression" dxfId="5841" priority="127" stopIfTrue="1">
      <formula>OR($R175="FI",$R175="Green",$R175="High")</formula>
    </cfRule>
    <cfRule type="expression" dxfId="5840" priority="128" stopIfTrue="1">
      <formula>OR($R175="NI",$R175="Red",$R175="Low")</formula>
    </cfRule>
    <cfRule type="cellIs" dxfId="5839" priority="129" stopIfTrue="1" operator="equal">
      <formula>"PI"</formula>
    </cfRule>
    <cfRule type="expression" dxfId="5838" priority="130" stopIfTrue="1">
      <formula>OR($R175="LI",$R175="Yellow",$R175="Medium")</formula>
    </cfRule>
    <cfRule type="expression" dxfId="5837" priority="131" stopIfTrue="1">
      <formula>OR($R175="NY",$R175="Not Yet")</formula>
    </cfRule>
    <cfRule type="cellIs" dxfId="5836" priority="132" stopIfTrue="1" operator="equal">
      <formula>"Out of Scope"</formula>
    </cfRule>
  </conditionalFormatting>
  <conditionalFormatting sqref="L175">
    <cfRule type="expression" dxfId="5835" priority="121" stopIfTrue="1">
      <formula>OR($R175="FI",$R175="Green",$R175="High")</formula>
    </cfRule>
    <cfRule type="expression" dxfId="5834" priority="122" stopIfTrue="1">
      <formula>OR($R175="NI",$R175="Red",$R175="Low")</formula>
    </cfRule>
    <cfRule type="cellIs" dxfId="5833" priority="123" stopIfTrue="1" operator="equal">
      <formula>"PI"</formula>
    </cfRule>
    <cfRule type="expression" dxfId="5832" priority="124" stopIfTrue="1">
      <formula>OR($R175="LI",$R175="Yellow",$R175="Medium")</formula>
    </cfRule>
    <cfRule type="expression" dxfId="5831" priority="125" stopIfTrue="1">
      <formula>OR($R175="NY",$R175="Not Yet")</formula>
    </cfRule>
    <cfRule type="cellIs" dxfId="5830" priority="126" stopIfTrue="1" operator="equal">
      <formula>"Out of Scope"</formula>
    </cfRule>
  </conditionalFormatting>
  <conditionalFormatting sqref="H185:L185">
    <cfRule type="expression" dxfId="5829" priority="115" stopIfTrue="1">
      <formula>OR(H185="FI",H185="Green",H185="High")</formula>
    </cfRule>
    <cfRule type="expression" dxfId="5828" priority="116" stopIfTrue="1">
      <formula>OR(H185="NI",H185="Red",H185="Low")</formula>
    </cfRule>
    <cfRule type="cellIs" dxfId="5827" priority="117" stopIfTrue="1" operator="equal">
      <formula>"PI"</formula>
    </cfRule>
    <cfRule type="expression" dxfId="5826" priority="118" stopIfTrue="1">
      <formula>OR(H185="LI",H185="Yellow",H185="Medium")</formula>
    </cfRule>
    <cfRule type="expression" dxfId="5825" priority="119" stopIfTrue="1">
      <formula>OR(H185="NY",H185="Not Yet")</formula>
    </cfRule>
    <cfRule type="cellIs" dxfId="5824" priority="120" stopIfTrue="1" operator="equal">
      <formula>"Out of Scope"</formula>
    </cfRule>
  </conditionalFormatting>
  <conditionalFormatting sqref="I185">
    <cfRule type="expression" dxfId="5823" priority="109" stopIfTrue="1">
      <formula>OR($R185="FI",$R185="Green",$R185="High")</formula>
    </cfRule>
    <cfRule type="expression" dxfId="5822" priority="110" stopIfTrue="1">
      <formula>OR($R185="NI",$R185="Red",$R185="Low")</formula>
    </cfRule>
    <cfRule type="cellIs" dxfId="5821" priority="111" stopIfTrue="1" operator="equal">
      <formula>"PI"</formula>
    </cfRule>
    <cfRule type="expression" dxfId="5820" priority="112" stopIfTrue="1">
      <formula>OR($R185="LI",$R185="Yellow",$R185="Medium")</formula>
    </cfRule>
    <cfRule type="expression" dxfId="5819" priority="113" stopIfTrue="1">
      <formula>OR($R185="NY",$R185="Not Yet")</formula>
    </cfRule>
    <cfRule type="cellIs" dxfId="5818" priority="114" stopIfTrue="1" operator="equal">
      <formula>"Out of Scope"</formula>
    </cfRule>
  </conditionalFormatting>
  <conditionalFormatting sqref="J185">
    <cfRule type="expression" dxfId="5817" priority="103" stopIfTrue="1">
      <formula>OR($R185="FI",$R185="Green",$R185="High")</formula>
    </cfRule>
    <cfRule type="expression" dxfId="5816" priority="104" stopIfTrue="1">
      <formula>OR($R185="NI",$R185="Red",$R185="Low")</formula>
    </cfRule>
    <cfRule type="cellIs" dxfId="5815" priority="105" stopIfTrue="1" operator="equal">
      <formula>"PI"</formula>
    </cfRule>
    <cfRule type="expression" dxfId="5814" priority="106" stopIfTrue="1">
      <formula>OR($R185="LI",$R185="Yellow",$R185="Medium")</formula>
    </cfRule>
    <cfRule type="expression" dxfId="5813" priority="107" stopIfTrue="1">
      <formula>OR($R185="NY",$R185="Not Yet")</formula>
    </cfRule>
    <cfRule type="cellIs" dxfId="5812" priority="108" stopIfTrue="1" operator="equal">
      <formula>"Out of Scope"</formula>
    </cfRule>
  </conditionalFormatting>
  <conditionalFormatting sqref="K185">
    <cfRule type="expression" dxfId="5811" priority="97" stopIfTrue="1">
      <formula>OR($R185="FI",$R185="Green",$R185="High")</formula>
    </cfRule>
    <cfRule type="expression" dxfId="5810" priority="98" stopIfTrue="1">
      <formula>OR($R185="NI",$R185="Red",$R185="Low")</formula>
    </cfRule>
    <cfRule type="cellIs" dxfId="5809" priority="99" stopIfTrue="1" operator="equal">
      <formula>"PI"</formula>
    </cfRule>
    <cfRule type="expression" dxfId="5808" priority="100" stopIfTrue="1">
      <formula>OR($R185="LI",$R185="Yellow",$R185="Medium")</formula>
    </cfRule>
    <cfRule type="expression" dxfId="5807" priority="101" stopIfTrue="1">
      <formula>OR($R185="NY",$R185="Not Yet")</formula>
    </cfRule>
    <cfRule type="cellIs" dxfId="5806" priority="102" stopIfTrue="1" operator="equal">
      <formula>"Out of Scope"</formula>
    </cfRule>
  </conditionalFormatting>
  <conditionalFormatting sqref="L185">
    <cfRule type="expression" dxfId="5805" priority="91" stopIfTrue="1">
      <formula>OR($R185="FI",$R185="Green",$R185="High")</formula>
    </cfRule>
    <cfRule type="expression" dxfId="5804" priority="92" stopIfTrue="1">
      <formula>OR($R185="NI",$R185="Red",$R185="Low")</formula>
    </cfRule>
    <cfRule type="cellIs" dxfId="5803" priority="93" stopIfTrue="1" operator="equal">
      <formula>"PI"</formula>
    </cfRule>
    <cfRule type="expression" dxfId="5802" priority="94" stopIfTrue="1">
      <formula>OR($R185="LI",$R185="Yellow",$R185="Medium")</formula>
    </cfRule>
    <cfRule type="expression" dxfId="5801" priority="95" stopIfTrue="1">
      <formula>OR($R185="NY",$R185="Not Yet")</formula>
    </cfRule>
    <cfRule type="cellIs" dxfId="5800" priority="96" stopIfTrue="1" operator="equal">
      <formula>"Out of Scope"</formula>
    </cfRule>
  </conditionalFormatting>
  <conditionalFormatting sqref="H195:L195">
    <cfRule type="expression" dxfId="5799" priority="85" stopIfTrue="1">
      <formula>OR(H195="FI",H195="Green",H195="High")</formula>
    </cfRule>
    <cfRule type="expression" dxfId="5798" priority="86" stopIfTrue="1">
      <formula>OR(H195="NI",H195="Red",H195="Low")</formula>
    </cfRule>
    <cfRule type="cellIs" dxfId="5797" priority="87" stopIfTrue="1" operator="equal">
      <formula>"PI"</formula>
    </cfRule>
    <cfRule type="expression" dxfId="5796" priority="88" stopIfTrue="1">
      <formula>OR(H195="LI",H195="Yellow",H195="Medium")</formula>
    </cfRule>
    <cfRule type="expression" dxfId="5795" priority="89" stopIfTrue="1">
      <formula>OR(H195="NY",H195="Not Yet")</formula>
    </cfRule>
    <cfRule type="cellIs" dxfId="5794" priority="90" stopIfTrue="1" operator="equal">
      <formula>"Out of Scope"</formula>
    </cfRule>
  </conditionalFormatting>
  <conditionalFormatting sqref="I195">
    <cfRule type="expression" dxfId="5793" priority="79" stopIfTrue="1">
      <formula>OR($R195="FI",$R195="Green",$R195="High")</formula>
    </cfRule>
    <cfRule type="expression" dxfId="5792" priority="80" stopIfTrue="1">
      <formula>OR($R195="NI",$R195="Red",$R195="Low")</formula>
    </cfRule>
    <cfRule type="cellIs" dxfId="5791" priority="81" stopIfTrue="1" operator="equal">
      <formula>"PI"</formula>
    </cfRule>
    <cfRule type="expression" dxfId="5790" priority="82" stopIfTrue="1">
      <formula>OR($R195="LI",$R195="Yellow",$R195="Medium")</formula>
    </cfRule>
    <cfRule type="expression" dxfId="5789" priority="83" stopIfTrue="1">
      <formula>OR($R195="NY",$R195="Not Yet")</formula>
    </cfRule>
    <cfRule type="cellIs" dxfId="5788" priority="84" stopIfTrue="1" operator="equal">
      <formula>"Out of Scope"</formula>
    </cfRule>
  </conditionalFormatting>
  <conditionalFormatting sqref="J195">
    <cfRule type="expression" dxfId="5787" priority="73" stopIfTrue="1">
      <formula>OR($R195="FI",$R195="Green",$R195="High")</formula>
    </cfRule>
    <cfRule type="expression" dxfId="5786" priority="74" stopIfTrue="1">
      <formula>OR($R195="NI",$R195="Red",$R195="Low")</formula>
    </cfRule>
    <cfRule type="cellIs" dxfId="5785" priority="75" stopIfTrue="1" operator="equal">
      <formula>"PI"</formula>
    </cfRule>
    <cfRule type="expression" dxfId="5784" priority="76" stopIfTrue="1">
      <formula>OR($R195="LI",$R195="Yellow",$R195="Medium")</formula>
    </cfRule>
    <cfRule type="expression" dxfId="5783" priority="77" stopIfTrue="1">
      <formula>OR($R195="NY",$R195="Not Yet")</formula>
    </cfRule>
    <cfRule type="cellIs" dxfId="5782" priority="78" stopIfTrue="1" operator="equal">
      <formula>"Out of Scope"</formula>
    </cfRule>
  </conditionalFormatting>
  <conditionalFormatting sqref="K195">
    <cfRule type="expression" dxfId="5781" priority="67" stopIfTrue="1">
      <formula>OR($R195="FI",$R195="Green",$R195="High")</formula>
    </cfRule>
    <cfRule type="expression" dxfId="5780" priority="68" stopIfTrue="1">
      <formula>OR($R195="NI",$R195="Red",$R195="Low")</formula>
    </cfRule>
    <cfRule type="cellIs" dxfId="5779" priority="69" stopIfTrue="1" operator="equal">
      <formula>"PI"</formula>
    </cfRule>
    <cfRule type="expression" dxfId="5778" priority="70" stopIfTrue="1">
      <formula>OR($R195="LI",$R195="Yellow",$R195="Medium")</formula>
    </cfRule>
    <cfRule type="expression" dxfId="5777" priority="71" stopIfTrue="1">
      <formula>OR($R195="NY",$R195="Not Yet")</formula>
    </cfRule>
    <cfRule type="cellIs" dxfId="5776" priority="72" stopIfTrue="1" operator="equal">
      <formula>"Out of Scope"</formula>
    </cfRule>
  </conditionalFormatting>
  <conditionalFormatting sqref="L195">
    <cfRule type="expression" dxfId="5775" priority="61" stopIfTrue="1">
      <formula>OR($R195="FI",$R195="Green",$R195="High")</formula>
    </cfRule>
    <cfRule type="expression" dxfId="5774" priority="62" stopIfTrue="1">
      <formula>OR($R195="NI",$R195="Red",$R195="Low")</formula>
    </cfRule>
    <cfRule type="cellIs" dxfId="5773" priority="63" stopIfTrue="1" operator="equal">
      <formula>"PI"</formula>
    </cfRule>
    <cfRule type="expression" dxfId="5772" priority="64" stopIfTrue="1">
      <formula>OR($R195="LI",$R195="Yellow",$R195="Medium")</formula>
    </cfRule>
    <cfRule type="expression" dxfId="5771" priority="65" stopIfTrue="1">
      <formula>OR($R195="NY",$R195="Not Yet")</formula>
    </cfRule>
    <cfRule type="cellIs" dxfId="5770" priority="66" stopIfTrue="1" operator="equal">
      <formula>"Out of Scope"</formula>
    </cfRule>
  </conditionalFormatting>
  <conditionalFormatting sqref="H207:L207">
    <cfRule type="expression" dxfId="5769" priority="55" stopIfTrue="1">
      <formula>OR(H207="FI",H207="Green",H207="High")</formula>
    </cfRule>
    <cfRule type="expression" dxfId="5768" priority="56" stopIfTrue="1">
      <formula>OR(H207="NI",H207="Red",H207="Low")</formula>
    </cfRule>
    <cfRule type="cellIs" dxfId="5767" priority="57" stopIfTrue="1" operator="equal">
      <formula>"PI"</formula>
    </cfRule>
    <cfRule type="expression" dxfId="5766" priority="58" stopIfTrue="1">
      <formula>OR(H207="LI",H207="Yellow",H207="Medium")</formula>
    </cfRule>
    <cfRule type="expression" dxfId="5765" priority="59" stopIfTrue="1">
      <formula>OR(H207="NY",H207="Not Yet")</formula>
    </cfRule>
    <cfRule type="cellIs" dxfId="5764" priority="60" stopIfTrue="1" operator="equal">
      <formula>"Out of Scope"</formula>
    </cfRule>
  </conditionalFormatting>
  <conditionalFormatting sqref="I207">
    <cfRule type="expression" dxfId="5763" priority="49" stopIfTrue="1">
      <formula>OR($R207="FI",$R207="Green",$R207="High")</formula>
    </cfRule>
    <cfRule type="expression" dxfId="5762" priority="50" stopIfTrue="1">
      <formula>OR($R207="NI",$R207="Red",$R207="Low")</formula>
    </cfRule>
    <cfRule type="cellIs" dxfId="5761" priority="51" stopIfTrue="1" operator="equal">
      <formula>"PI"</formula>
    </cfRule>
    <cfRule type="expression" dxfId="5760" priority="52" stopIfTrue="1">
      <formula>OR($R207="LI",$R207="Yellow",$R207="Medium")</formula>
    </cfRule>
    <cfRule type="expression" dxfId="5759" priority="53" stopIfTrue="1">
      <formula>OR($R207="NY",$R207="Not Yet")</formula>
    </cfRule>
    <cfRule type="cellIs" dxfId="5758" priority="54" stopIfTrue="1" operator="equal">
      <formula>"Out of Scope"</formula>
    </cfRule>
  </conditionalFormatting>
  <conditionalFormatting sqref="J207">
    <cfRule type="expression" dxfId="5757" priority="43" stopIfTrue="1">
      <formula>OR($R207="FI",$R207="Green",$R207="High")</formula>
    </cfRule>
    <cfRule type="expression" dxfId="5756" priority="44" stopIfTrue="1">
      <formula>OR($R207="NI",$R207="Red",$R207="Low")</formula>
    </cfRule>
    <cfRule type="cellIs" dxfId="5755" priority="45" stopIfTrue="1" operator="equal">
      <formula>"PI"</formula>
    </cfRule>
    <cfRule type="expression" dxfId="5754" priority="46" stopIfTrue="1">
      <formula>OR($R207="LI",$R207="Yellow",$R207="Medium")</formula>
    </cfRule>
    <cfRule type="expression" dxfId="5753" priority="47" stopIfTrue="1">
      <formula>OR($R207="NY",$R207="Not Yet")</formula>
    </cfRule>
    <cfRule type="cellIs" dxfId="5752" priority="48" stopIfTrue="1" operator="equal">
      <formula>"Out of Scope"</formula>
    </cfRule>
  </conditionalFormatting>
  <conditionalFormatting sqref="K207">
    <cfRule type="expression" dxfId="5751" priority="37" stopIfTrue="1">
      <formula>OR($R207="FI",$R207="Green",$R207="High")</formula>
    </cfRule>
    <cfRule type="expression" dxfId="5750" priority="38" stopIfTrue="1">
      <formula>OR($R207="NI",$R207="Red",$R207="Low")</formula>
    </cfRule>
    <cfRule type="cellIs" dxfId="5749" priority="39" stopIfTrue="1" operator="equal">
      <formula>"PI"</formula>
    </cfRule>
    <cfRule type="expression" dxfId="5748" priority="40" stopIfTrue="1">
      <formula>OR($R207="LI",$R207="Yellow",$R207="Medium")</formula>
    </cfRule>
    <cfRule type="expression" dxfId="5747" priority="41" stopIfTrue="1">
      <formula>OR($R207="NY",$R207="Not Yet")</formula>
    </cfRule>
    <cfRule type="cellIs" dxfId="5746" priority="42" stopIfTrue="1" operator="equal">
      <formula>"Out of Scope"</formula>
    </cfRule>
  </conditionalFormatting>
  <conditionalFormatting sqref="L207">
    <cfRule type="expression" dxfId="5745" priority="31" stopIfTrue="1">
      <formula>OR($R207="FI",$R207="Green",$R207="High")</formula>
    </cfRule>
    <cfRule type="expression" dxfId="5744" priority="32" stopIfTrue="1">
      <formula>OR($R207="NI",$R207="Red",$R207="Low")</formula>
    </cfRule>
    <cfRule type="cellIs" dxfId="5743" priority="33" stopIfTrue="1" operator="equal">
      <formula>"PI"</formula>
    </cfRule>
    <cfRule type="expression" dxfId="5742" priority="34" stopIfTrue="1">
      <formula>OR($R207="LI",$R207="Yellow",$R207="Medium")</formula>
    </cfRule>
    <cfRule type="expression" dxfId="5741" priority="35" stopIfTrue="1">
      <formula>OR($R207="NY",$R207="Not Yet")</formula>
    </cfRule>
    <cfRule type="cellIs" dxfId="5740" priority="36" stopIfTrue="1" operator="equal">
      <formula>"Out of Scope"</formula>
    </cfRule>
  </conditionalFormatting>
  <conditionalFormatting sqref="H218:L218">
    <cfRule type="expression" dxfId="5739" priority="25" stopIfTrue="1">
      <formula>OR(H218="FI",H218="Green",H218="High")</formula>
    </cfRule>
    <cfRule type="expression" dxfId="5738" priority="26" stopIfTrue="1">
      <formula>OR(H218="NI",H218="Red",H218="Low")</formula>
    </cfRule>
    <cfRule type="cellIs" dxfId="5737" priority="27" stopIfTrue="1" operator="equal">
      <formula>"PI"</formula>
    </cfRule>
    <cfRule type="expression" dxfId="5736" priority="28" stopIfTrue="1">
      <formula>OR(H218="LI",H218="Yellow",H218="Medium")</formula>
    </cfRule>
    <cfRule type="expression" dxfId="5735" priority="29" stopIfTrue="1">
      <formula>OR(H218="NY",H218="Not Yet")</formula>
    </cfRule>
    <cfRule type="cellIs" dxfId="5734" priority="30" stopIfTrue="1" operator="equal">
      <formula>"Out of Scope"</formula>
    </cfRule>
  </conditionalFormatting>
  <conditionalFormatting sqref="I218">
    <cfRule type="expression" dxfId="5733" priority="19" stopIfTrue="1">
      <formula>OR($R218="FI",$R218="Green",$R218="High")</formula>
    </cfRule>
    <cfRule type="expression" dxfId="5732" priority="20" stopIfTrue="1">
      <formula>OR($R218="NI",$R218="Red",$R218="Low")</formula>
    </cfRule>
    <cfRule type="cellIs" dxfId="5731" priority="21" stopIfTrue="1" operator="equal">
      <formula>"PI"</formula>
    </cfRule>
    <cfRule type="expression" dxfId="5730" priority="22" stopIfTrue="1">
      <formula>OR($R218="LI",$R218="Yellow",$R218="Medium")</formula>
    </cfRule>
    <cfRule type="expression" dxfId="5729" priority="23" stopIfTrue="1">
      <formula>OR($R218="NY",$R218="Not Yet")</formula>
    </cfRule>
    <cfRule type="cellIs" dxfId="5728" priority="24" stopIfTrue="1" operator="equal">
      <formula>"Out of Scope"</formula>
    </cfRule>
  </conditionalFormatting>
  <conditionalFormatting sqref="J218">
    <cfRule type="expression" dxfId="5727" priority="13" stopIfTrue="1">
      <formula>OR($R218="FI",$R218="Green",$R218="High")</formula>
    </cfRule>
    <cfRule type="expression" dxfId="5726" priority="14" stopIfTrue="1">
      <formula>OR($R218="NI",$R218="Red",$R218="Low")</formula>
    </cfRule>
    <cfRule type="cellIs" dxfId="5725" priority="15" stopIfTrue="1" operator="equal">
      <formula>"PI"</formula>
    </cfRule>
    <cfRule type="expression" dxfId="5724" priority="16" stopIfTrue="1">
      <formula>OR($R218="LI",$R218="Yellow",$R218="Medium")</formula>
    </cfRule>
    <cfRule type="expression" dxfId="5723" priority="17" stopIfTrue="1">
      <formula>OR($R218="NY",$R218="Not Yet")</formula>
    </cfRule>
    <cfRule type="cellIs" dxfId="5722" priority="18" stopIfTrue="1" operator="equal">
      <formula>"Out of Scope"</formula>
    </cfRule>
  </conditionalFormatting>
  <conditionalFormatting sqref="K218">
    <cfRule type="expression" dxfId="5721" priority="7" stopIfTrue="1">
      <formula>OR($R218="FI",$R218="Green",$R218="High")</formula>
    </cfRule>
    <cfRule type="expression" dxfId="5720" priority="8" stopIfTrue="1">
      <formula>OR($R218="NI",$R218="Red",$R218="Low")</formula>
    </cfRule>
    <cfRule type="cellIs" dxfId="5719" priority="9" stopIfTrue="1" operator="equal">
      <formula>"PI"</formula>
    </cfRule>
    <cfRule type="expression" dxfId="5718" priority="10" stopIfTrue="1">
      <formula>OR($R218="LI",$R218="Yellow",$R218="Medium")</formula>
    </cfRule>
    <cfRule type="expression" dxfId="5717" priority="11" stopIfTrue="1">
      <formula>OR($R218="NY",$R218="Not Yet")</formula>
    </cfRule>
    <cfRule type="cellIs" dxfId="5716" priority="12" stopIfTrue="1" operator="equal">
      <formula>"Out of Scope"</formula>
    </cfRule>
  </conditionalFormatting>
  <conditionalFormatting sqref="L218">
    <cfRule type="expression" dxfId="5715" priority="1" stopIfTrue="1">
      <formula>OR($R218="FI",$R218="Green",$R218="High")</formula>
    </cfRule>
    <cfRule type="expression" dxfId="5714" priority="2" stopIfTrue="1">
      <formula>OR($R218="NI",$R218="Red",$R218="Low")</formula>
    </cfRule>
    <cfRule type="cellIs" dxfId="5713" priority="3" stopIfTrue="1" operator="equal">
      <formula>"PI"</formula>
    </cfRule>
    <cfRule type="expression" dxfId="5712" priority="4" stopIfTrue="1">
      <formula>OR($R218="LI",$R218="Yellow",$R218="Medium")</formula>
    </cfRule>
    <cfRule type="expression" dxfId="5711" priority="5" stopIfTrue="1">
      <formula>OR($R218="NY",$R218="Not Yet")</formula>
    </cfRule>
    <cfRule type="cellIs" dxfId="5710" priority="6" stopIfTrue="1" operator="equal">
      <formula>"Out of Scope"</formula>
    </cfRule>
  </conditionalFormatting>
  <dataValidations count="8">
    <dataValidation type="list" allowBlank="1" showInputMessage="1" showErrorMessage="1" sqref="R209">
      <formula1>M225:M229</formula1>
    </dataValidation>
    <dataValidation type="list" allowBlank="1" showInputMessage="1" showErrorMessage="1" sqref="A1:R1">
      <formula1>PA_Rating</formula1>
    </dataValidation>
    <dataValidation type="list" allowBlank="1" showInputMessage="1" showErrorMessage="1" sqref="R4 R89 R196">
      <formula1>Goal_Rating</formula1>
    </dataValidation>
    <dataValidation type="list" allowBlank="1" showInputMessage="1" showErrorMessage="1" sqref="R5 R17 R29 R41 R53 R65 R77 R90 R101 R112 R123 R134 R144 R154 R165 R176 R186 R197 R208 H16:L16 H28:L28 H40:L40 H52:L52 H64:L64 H76:L76 H88:L88 H100:L100 H111:L111 H122:L122 H133:L133 H143:L143 H153:L153 H164:L164 H175:L175 H185:L185 H195:L195 H207:L207 H218:L218">
      <formula1>Practice_Characterization</formula1>
    </dataValidation>
    <dataValidation type="list" allowBlank="1" showInputMessage="1" showErrorMessage="1" sqref="A9:A16 A21:A28 A33:A40 A45:A52 A57:A64 A69:A76 A81:A88 A93:A100 A104:A111 A115:A122 A126:A133 A136:A143 A146:A153 A157:A164 A168:A175 A178:A185 A188:A195 A200:A207 A211:A218">
      <formula1>Status</formula1>
    </dataValidation>
    <dataValidation type="list" allowBlank="1" showInputMessage="1" showErrorMessage="1" sqref="R30:R31 R42:R43 R54:R55 R66:R67 R78:R79">
      <formula1>M45:M48</formula1>
    </dataValidation>
    <dataValidation type="list" allowBlank="1" showInputMessage="1" showErrorMessage="1" sqref="R102 R124 R155 R166">
      <formula1>M116:M120</formula1>
    </dataValidation>
    <dataValidation type="list" allowBlank="1" showInputMessage="1" showErrorMessage="1" sqref="N9:O15 N21:O27 N33:O39 N45:O51 N57:O63 N69:O75 N81:O87 N93:O99 N104:O110 N115:O121 N126:O132 N136:O142 N146:O152 N157:O163 N168:O174 N178:O184 N188:O194 N200:O206 N211:O21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9945"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9946"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9947"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9948"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995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Instructions!M257:M261</xm:f>
          </x14:formula1>
          <xm:sqref>R198</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tabColor indexed="29"/>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570312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7.7109375" style="57" customWidth="1"/>
    <col min="19" max="19" width="11.42578125" style="320" customWidth="1"/>
    <col min="20" max="16384" width="11.42578125" style="307"/>
  </cols>
  <sheetData>
    <row r="1" spans="1:20" ht="42"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32.25" hidden="1" customHeight="1" outlineLevel="2">
      <c r="A2" s="503" t="s">
        <v>1343</v>
      </c>
      <c r="B2" s="504"/>
      <c r="C2" s="504"/>
      <c r="D2" s="504"/>
      <c r="E2" s="504"/>
      <c r="F2" s="504"/>
      <c r="G2" s="504"/>
      <c r="H2" s="504"/>
      <c r="I2" s="504"/>
      <c r="J2" s="504"/>
      <c r="K2" s="504"/>
      <c r="L2" s="504"/>
      <c r="M2" s="504"/>
      <c r="N2" s="504"/>
      <c r="O2" s="504"/>
      <c r="P2" s="504"/>
      <c r="Q2" s="504"/>
      <c r="R2" s="505"/>
      <c r="S2" s="373"/>
      <c r="T2" s="378"/>
    </row>
    <row r="3" spans="1:20" s="312"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408"/>
      <c r="T3" s="409"/>
    </row>
    <row r="4" spans="1:20" s="308" customFormat="1" ht="39" customHeight="1">
      <c r="A4" s="233"/>
      <c r="B4" s="356" t="s">
        <v>420</v>
      </c>
      <c r="C4" s="357" t="s">
        <v>1244</v>
      </c>
      <c r="D4" s="240"/>
      <c r="E4" s="247"/>
      <c r="F4" s="235"/>
      <c r="G4" s="290"/>
      <c r="H4" s="347">
        <f>SUM(H5,H17,H29,H41)</f>
        <v>0</v>
      </c>
      <c r="I4" s="347">
        <f>SUM(I5,I17,I29,I41)</f>
        <v>0</v>
      </c>
      <c r="J4" s="347">
        <f>SUM(J5,J17,J29,J41)</f>
        <v>0</v>
      </c>
      <c r="K4" s="347">
        <f>SUM(K5,K17,K29,K41)</f>
        <v>0</v>
      </c>
      <c r="L4" s="347">
        <f>SUM(L5,L17,L29,L41)</f>
        <v>0</v>
      </c>
      <c r="M4" s="237"/>
      <c r="N4" s="237"/>
      <c r="O4" s="348">
        <f>SUM(H4:L4)/(COUNT(H4:L4)*4)</f>
        <v>0</v>
      </c>
      <c r="P4" s="290"/>
      <c r="Q4" s="235"/>
      <c r="R4" s="228"/>
      <c r="S4" s="349">
        <f>AVERAGE(S5:S41)</f>
        <v>0</v>
      </c>
      <c r="T4" s="403"/>
    </row>
    <row r="5" spans="1:20" s="309" customFormat="1" ht="20.25" collapsed="1">
      <c r="A5" s="250"/>
      <c r="B5" s="358" t="s">
        <v>364</v>
      </c>
      <c r="C5" s="359" t="s">
        <v>1245</v>
      </c>
      <c r="D5" s="251"/>
      <c r="E5" s="260"/>
      <c r="F5" s="252"/>
      <c r="G5" s="286"/>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1334</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1246</v>
      </c>
      <c r="D7" s="191"/>
      <c r="E7" s="192"/>
      <c r="F7" s="192"/>
      <c r="G7" s="279"/>
      <c r="H7" s="193"/>
      <c r="I7" s="193"/>
      <c r="J7" s="193"/>
      <c r="K7" s="193"/>
      <c r="L7" s="193"/>
      <c r="M7" s="279"/>
      <c r="N7" s="193"/>
      <c r="O7" s="193"/>
      <c r="P7" s="279"/>
      <c r="Q7" s="192"/>
      <c r="R7" s="194"/>
      <c r="S7" s="382"/>
      <c r="T7" s="383"/>
    </row>
    <row r="8" spans="1:20" s="310" customFormat="1" ht="25.5" hidden="1" outlineLevel="2">
      <c r="A8" s="4"/>
      <c r="B8" s="4"/>
      <c r="C8" s="337" t="s">
        <v>738</v>
      </c>
      <c r="D8" s="168"/>
      <c r="E8" s="181"/>
      <c r="F8" s="181"/>
      <c r="G8" s="287"/>
      <c r="H8" s="201"/>
      <c r="I8" s="201"/>
      <c r="J8" s="201"/>
      <c r="K8" s="201"/>
      <c r="L8" s="201"/>
      <c r="M8" s="286"/>
      <c r="N8" s="201"/>
      <c r="O8" s="201"/>
      <c r="P8" s="286"/>
      <c r="Q8" s="169"/>
      <c r="R8" s="177"/>
      <c r="S8" s="382"/>
      <c r="T8" s="396"/>
    </row>
    <row r="9" spans="1:20" s="310" customFormat="1" hidden="1" outlineLevel="1">
      <c r="A9" s="174"/>
      <c r="B9" s="336">
        <v>1</v>
      </c>
      <c r="C9" s="175"/>
      <c r="D9" s="168"/>
      <c r="E9" s="169"/>
      <c r="F9" s="172"/>
      <c r="G9" s="257"/>
      <c r="H9" s="170"/>
      <c r="I9" s="170"/>
      <c r="J9" s="170"/>
      <c r="K9" s="170"/>
      <c r="L9" s="170"/>
      <c r="M9" s="286"/>
      <c r="N9" s="170"/>
      <c r="O9" s="170"/>
      <c r="P9" s="286"/>
      <c r="Q9" s="169"/>
      <c r="R9" s="177"/>
      <c r="S9" s="382"/>
      <c r="T9" s="396"/>
    </row>
    <row r="10" spans="1:20" s="310" customFormat="1" hidden="1" outlineLevel="1">
      <c r="A10" s="174"/>
      <c r="B10" s="336">
        <v>2</v>
      </c>
      <c r="C10" s="175"/>
      <c r="D10" s="168"/>
      <c r="E10" s="169"/>
      <c r="F10" s="172"/>
      <c r="G10" s="257"/>
      <c r="H10" s="170"/>
      <c r="I10" s="170"/>
      <c r="J10" s="170"/>
      <c r="K10" s="170"/>
      <c r="L10" s="170"/>
      <c r="M10" s="286"/>
      <c r="N10" s="170"/>
      <c r="O10" s="170"/>
      <c r="P10" s="286"/>
      <c r="Q10" s="169"/>
      <c r="R10" s="177"/>
      <c r="S10" s="382"/>
      <c r="T10" s="396"/>
    </row>
    <row r="11" spans="1:20" s="310" customFormat="1" hidden="1" outlineLevel="1">
      <c r="A11" s="174"/>
      <c r="B11" s="336">
        <v>3</v>
      </c>
      <c r="C11" s="175"/>
      <c r="D11" s="168"/>
      <c r="E11" s="169"/>
      <c r="F11" s="169"/>
      <c r="G11" s="257"/>
      <c r="H11" s="170"/>
      <c r="I11" s="170"/>
      <c r="J11" s="170"/>
      <c r="K11" s="170"/>
      <c r="L11" s="170"/>
      <c r="M11" s="286"/>
      <c r="N11" s="170"/>
      <c r="O11" s="170"/>
      <c r="P11" s="286"/>
      <c r="Q11" s="169"/>
      <c r="R11" s="177"/>
      <c r="S11" s="382"/>
      <c r="T11" s="396"/>
    </row>
    <row r="12" spans="1:20" s="310" customFormat="1" hidden="1" outlineLevel="1">
      <c r="A12" s="174"/>
      <c r="B12" s="336">
        <v>4</v>
      </c>
      <c r="C12" s="175"/>
      <c r="D12" s="168"/>
      <c r="E12" s="169"/>
      <c r="F12" s="172"/>
      <c r="G12" s="257"/>
      <c r="H12" s="170"/>
      <c r="I12" s="170"/>
      <c r="J12" s="170"/>
      <c r="K12" s="170"/>
      <c r="L12" s="170"/>
      <c r="M12" s="286"/>
      <c r="N12" s="170"/>
      <c r="O12" s="170"/>
      <c r="P12" s="286"/>
      <c r="Q12" s="169"/>
      <c r="R12" s="177"/>
      <c r="S12" s="382"/>
      <c r="T12" s="396"/>
    </row>
    <row r="13" spans="1:20" s="310" customFormat="1" hidden="1" outlineLevel="1">
      <c r="A13" s="174"/>
      <c r="B13" s="336">
        <v>5</v>
      </c>
      <c r="C13" s="175"/>
      <c r="D13" s="168"/>
      <c r="E13" s="169"/>
      <c r="F13" s="169"/>
      <c r="G13" s="257"/>
      <c r="H13" s="170"/>
      <c r="I13" s="170"/>
      <c r="J13" s="170"/>
      <c r="K13" s="170"/>
      <c r="L13" s="170"/>
      <c r="M13" s="286"/>
      <c r="N13" s="170"/>
      <c r="O13" s="170"/>
      <c r="P13" s="286"/>
      <c r="Q13" s="169"/>
      <c r="R13" s="177"/>
      <c r="S13" s="382"/>
      <c r="T13" s="396"/>
    </row>
    <row r="14" spans="1:20" s="310" customFormat="1" hidden="1" outlineLevel="1">
      <c r="A14" s="174"/>
      <c r="B14" s="336">
        <v>6</v>
      </c>
      <c r="C14" s="175"/>
      <c r="D14" s="168"/>
      <c r="E14" s="169"/>
      <c r="F14" s="169"/>
      <c r="G14" s="257"/>
      <c r="H14" s="170"/>
      <c r="I14" s="170"/>
      <c r="J14" s="170"/>
      <c r="K14" s="170"/>
      <c r="L14" s="170"/>
      <c r="M14" s="286"/>
      <c r="N14" s="170"/>
      <c r="O14" s="170"/>
      <c r="P14" s="286"/>
      <c r="Q14" s="169"/>
      <c r="R14" s="177"/>
      <c r="S14" s="382"/>
      <c r="T14" s="396"/>
    </row>
    <row r="15" spans="1:20" s="311" customFormat="1" hidden="1" outlineLevel="1">
      <c r="A15" s="174"/>
      <c r="B15" s="336">
        <v>7</v>
      </c>
      <c r="C15" s="175"/>
      <c r="D15" s="168"/>
      <c r="E15" s="169"/>
      <c r="F15" s="169"/>
      <c r="G15" s="257"/>
      <c r="H15" s="170"/>
      <c r="I15" s="170"/>
      <c r="J15" s="170"/>
      <c r="K15" s="170"/>
      <c r="L15" s="170"/>
      <c r="M15" s="286"/>
      <c r="N15" s="170"/>
      <c r="O15" s="170"/>
      <c r="P15" s="286"/>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1247</v>
      </c>
      <c r="D17" s="251"/>
      <c r="E17" s="260"/>
      <c r="F17" s="252"/>
      <c r="G17" s="286"/>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1335</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1248</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4"/>
      <c r="B20" s="4"/>
      <c r="C20" s="337" t="s">
        <v>782</v>
      </c>
      <c r="D20" s="168"/>
      <c r="E20" s="181"/>
      <c r="F20" s="181"/>
      <c r="G20" s="287"/>
      <c r="H20" s="201"/>
      <c r="I20" s="201"/>
      <c r="J20" s="201"/>
      <c r="K20" s="201"/>
      <c r="L20" s="201"/>
      <c r="M20" s="286"/>
      <c r="N20" s="201"/>
      <c r="O20" s="201"/>
      <c r="P20" s="286"/>
      <c r="Q20" s="169"/>
      <c r="R20" s="177"/>
      <c r="S20" s="382"/>
      <c r="T20" s="396"/>
    </row>
    <row r="21" spans="1:20" s="310" customFormat="1" hidden="1" outlineLevel="1">
      <c r="A21" s="174"/>
      <c r="B21" s="336">
        <v>1</v>
      </c>
      <c r="C21" s="175"/>
      <c r="D21" s="168"/>
      <c r="E21" s="169"/>
      <c r="F21" s="172"/>
      <c r="G21" s="257"/>
      <c r="H21" s="170"/>
      <c r="I21" s="170"/>
      <c r="J21" s="170"/>
      <c r="K21" s="170"/>
      <c r="L21" s="170"/>
      <c r="M21" s="286"/>
      <c r="N21" s="170"/>
      <c r="O21" s="170"/>
      <c r="P21" s="286"/>
      <c r="Q21" s="169"/>
      <c r="R21" s="177"/>
      <c r="S21" s="382"/>
      <c r="T21" s="396"/>
    </row>
    <row r="22" spans="1:20" s="310" customFormat="1" hidden="1" outlineLevel="1">
      <c r="A22" s="174"/>
      <c r="B22" s="336">
        <v>2</v>
      </c>
      <c r="C22" s="175"/>
      <c r="D22" s="168"/>
      <c r="E22" s="169"/>
      <c r="F22" s="172"/>
      <c r="G22" s="257"/>
      <c r="H22" s="170"/>
      <c r="I22" s="170"/>
      <c r="J22" s="170"/>
      <c r="K22" s="170"/>
      <c r="L22" s="170"/>
      <c r="M22" s="286"/>
      <c r="N22" s="170"/>
      <c r="O22" s="170"/>
      <c r="P22" s="286"/>
      <c r="Q22" s="169"/>
      <c r="R22" s="177"/>
      <c r="S22" s="382"/>
      <c r="T22" s="396"/>
    </row>
    <row r="23" spans="1:20" s="310" customFormat="1" hidden="1" outlineLevel="1">
      <c r="A23" s="174"/>
      <c r="B23" s="336">
        <v>3</v>
      </c>
      <c r="C23" s="175"/>
      <c r="D23" s="168"/>
      <c r="E23" s="169"/>
      <c r="F23" s="169"/>
      <c r="G23" s="257"/>
      <c r="H23" s="170"/>
      <c r="I23" s="170"/>
      <c r="J23" s="170"/>
      <c r="K23" s="170"/>
      <c r="L23" s="170"/>
      <c r="M23" s="286"/>
      <c r="N23" s="170"/>
      <c r="O23" s="170"/>
      <c r="P23" s="286"/>
      <c r="Q23" s="169"/>
      <c r="R23" s="177"/>
      <c r="S23" s="382"/>
      <c r="T23" s="396"/>
    </row>
    <row r="24" spans="1:20" s="310" customFormat="1" hidden="1" outlineLevel="1">
      <c r="A24" s="174"/>
      <c r="B24" s="336">
        <v>4</v>
      </c>
      <c r="C24" s="175"/>
      <c r="D24" s="168"/>
      <c r="E24" s="169"/>
      <c r="F24" s="172"/>
      <c r="G24" s="257"/>
      <c r="H24" s="170"/>
      <c r="I24" s="170"/>
      <c r="J24" s="170"/>
      <c r="K24" s="170"/>
      <c r="L24" s="170"/>
      <c r="M24" s="286"/>
      <c r="N24" s="170"/>
      <c r="O24" s="170"/>
      <c r="P24" s="286"/>
      <c r="Q24" s="169"/>
      <c r="R24" s="177"/>
      <c r="S24" s="382"/>
      <c r="T24" s="396"/>
    </row>
    <row r="25" spans="1:20" s="310" customFormat="1" hidden="1" outlineLevel="1">
      <c r="A25" s="174"/>
      <c r="B25" s="336">
        <v>5</v>
      </c>
      <c r="C25" s="175"/>
      <c r="D25" s="168"/>
      <c r="E25" s="169"/>
      <c r="F25" s="169"/>
      <c r="G25" s="257"/>
      <c r="H25" s="170"/>
      <c r="I25" s="170"/>
      <c r="J25" s="170"/>
      <c r="K25" s="170"/>
      <c r="L25" s="170"/>
      <c r="M25" s="286"/>
      <c r="N25" s="170"/>
      <c r="O25" s="170"/>
      <c r="P25" s="286"/>
      <c r="Q25" s="169"/>
      <c r="R25" s="177"/>
      <c r="S25" s="382"/>
      <c r="T25" s="396"/>
    </row>
    <row r="26" spans="1:20" s="310" customFormat="1" hidden="1" outlineLevel="1">
      <c r="A26" s="174"/>
      <c r="B26" s="336">
        <v>6</v>
      </c>
      <c r="C26" s="175"/>
      <c r="D26" s="168"/>
      <c r="E26" s="169"/>
      <c r="F26" s="169"/>
      <c r="G26" s="257"/>
      <c r="H26" s="170"/>
      <c r="I26" s="170"/>
      <c r="J26" s="170"/>
      <c r="K26" s="170"/>
      <c r="L26" s="170"/>
      <c r="M26" s="286"/>
      <c r="N26" s="170"/>
      <c r="O26" s="170"/>
      <c r="P26" s="286"/>
      <c r="Q26" s="169"/>
      <c r="R26" s="177"/>
      <c r="S26" s="382"/>
      <c r="T26" s="396"/>
    </row>
    <row r="27" spans="1:20" s="311" customFormat="1" hidden="1" outlineLevel="1">
      <c r="A27" s="174"/>
      <c r="B27" s="336">
        <v>7</v>
      </c>
      <c r="C27" s="175"/>
      <c r="D27" s="168"/>
      <c r="E27" s="169"/>
      <c r="F27" s="169"/>
      <c r="G27" s="257"/>
      <c r="H27" s="170"/>
      <c r="I27" s="170"/>
      <c r="J27" s="170"/>
      <c r="K27" s="170"/>
      <c r="L27" s="170"/>
      <c r="M27" s="286"/>
      <c r="N27" s="170"/>
      <c r="O27" s="170"/>
      <c r="P27" s="286"/>
      <c r="Q27" s="454"/>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512</v>
      </c>
      <c r="D29" s="251"/>
      <c r="E29" s="260"/>
      <c r="F29" s="252"/>
      <c r="G29" s="286"/>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1336</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1249</v>
      </c>
      <c r="D31" s="191"/>
      <c r="E31" s="192"/>
      <c r="F31" s="192"/>
      <c r="G31" s="279"/>
      <c r="H31" s="193"/>
      <c r="I31" s="193"/>
      <c r="J31" s="193"/>
      <c r="K31" s="193"/>
      <c r="L31" s="193"/>
      <c r="M31" s="279"/>
      <c r="N31" s="193"/>
      <c r="O31" s="193"/>
      <c r="P31" s="279"/>
      <c r="Q31" s="192"/>
      <c r="R31" s="194"/>
      <c r="S31" s="382"/>
      <c r="T31" s="383"/>
    </row>
    <row r="32" spans="1:20" s="310" customFormat="1" ht="30" hidden="1" customHeight="1" outlineLevel="2">
      <c r="A32" s="4"/>
      <c r="B32" s="4"/>
      <c r="C32" s="337" t="s">
        <v>783</v>
      </c>
      <c r="D32" s="168"/>
      <c r="E32" s="181"/>
      <c r="F32" s="181"/>
      <c r="G32" s="287"/>
      <c r="H32" s="201"/>
      <c r="I32" s="201"/>
      <c r="J32" s="201"/>
      <c r="K32" s="201"/>
      <c r="L32" s="201"/>
      <c r="M32" s="286"/>
      <c r="N32" s="201"/>
      <c r="O32" s="201"/>
      <c r="P32" s="286"/>
      <c r="Q32" s="169"/>
      <c r="R32" s="177"/>
      <c r="S32" s="382"/>
      <c r="T32" s="396"/>
    </row>
    <row r="33" spans="1:20" s="310" customFormat="1" hidden="1" outlineLevel="1">
      <c r="A33" s="174"/>
      <c r="B33" s="336">
        <v>1</v>
      </c>
      <c r="C33" s="175"/>
      <c r="D33" s="168"/>
      <c r="E33" s="169"/>
      <c r="F33" s="172"/>
      <c r="G33" s="257"/>
      <c r="H33" s="170"/>
      <c r="I33" s="170"/>
      <c r="J33" s="170"/>
      <c r="K33" s="170"/>
      <c r="L33" s="170"/>
      <c r="M33" s="286"/>
      <c r="N33" s="170"/>
      <c r="O33" s="170"/>
      <c r="P33" s="286"/>
      <c r="Q33" s="169"/>
      <c r="R33" s="177"/>
      <c r="S33" s="382"/>
      <c r="T33" s="396"/>
    </row>
    <row r="34" spans="1:20" s="310" customFormat="1" hidden="1" outlineLevel="1">
      <c r="A34" s="174"/>
      <c r="B34" s="336">
        <v>2</v>
      </c>
      <c r="C34" s="175"/>
      <c r="D34" s="168"/>
      <c r="E34" s="169"/>
      <c r="F34" s="172"/>
      <c r="G34" s="257"/>
      <c r="H34" s="170"/>
      <c r="I34" s="170"/>
      <c r="J34" s="170"/>
      <c r="K34" s="170"/>
      <c r="L34" s="170"/>
      <c r="M34" s="286"/>
      <c r="N34" s="170"/>
      <c r="O34" s="170"/>
      <c r="P34" s="286"/>
      <c r="Q34" s="169"/>
      <c r="R34" s="177"/>
      <c r="S34" s="382"/>
      <c r="T34" s="396"/>
    </row>
    <row r="35" spans="1:20" s="310" customFormat="1" hidden="1" outlineLevel="1">
      <c r="A35" s="174"/>
      <c r="B35" s="336">
        <v>3</v>
      </c>
      <c r="C35" s="175"/>
      <c r="D35" s="168"/>
      <c r="E35" s="169"/>
      <c r="F35" s="169"/>
      <c r="G35" s="257"/>
      <c r="H35" s="170"/>
      <c r="I35" s="170"/>
      <c r="J35" s="170"/>
      <c r="K35" s="170"/>
      <c r="L35" s="170"/>
      <c r="M35" s="286"/>
      <c r="N35" s="170"/>
      <c r="O35" s="170"/>
      <c r="P35" s="286"/>
      <c r="Q35" s="169"/>
      <c r="R35" s="177"/>
      <c r="S35" s="382"/>
      <c r="T35" s="396"/>
    </row>
    <row r="36" spans="1:20" s="310" customFormat="1" hidden="1" outlineLevel="1">
      <c r="A36" s="174"/>
      <c r="B36" s="336">
        <v>4</v>
      </c>
      <c r="C36" s="175"/>
      <c r="D36" s="168"/>
      <c r="E36" s="169"/>
      <c r="F36" s="172"/>
      <c r="G36" s="257"/>
      <c r="H36" s="170"/>
      <c r="I36" s="170"/>
      <c r="J36" s="170"/>
      <c r="K36" s="170"/>
      <c r="L36" s="170"/>
      <c r="M36" s="286"/>
      <c r="N36" s="170"/>
      <c r="O36" s="170"/>
      <c r="P36" s="286"/>
      <c r="Q36" s="169"/>
      <c r="R36" s="177"/>
      <c r="S36" s="382"/>
      <c r="T36" s="396"/>
    </row>
    <row r="37" spans="1:20" s="310" customFormat="1" hidden="1" outlineLevel="1">
      <c r="A37" s="174"/>
      <c r="B37" s="336">
        <v>5</v>
      </c>
      <c r="C37" s="175"/>
      <c r="D37" s="168"/>
      <c r="E37" s="169"/>
      <c r="F37" s="169"/>
      <c r="G37" s="257"/>
      <c r="H37" s="170"/>
      <c r="I37" s="170"/>
      <c r="J37" s="170"/>
      <c r="K37" s="170"/>
      <c r="L37" s="170"/>
      <c r="M37" s="286"/>
      <c r="N37" s="170"/>
      <c r="O37" s="170"/>
      <c r="P37" s="286"/>
      <c r="Q37" s="169"/>
      <c r="R37" s="177"/>
      <c r="S37" s="382"/>
      <c r="T37" s="396"/>
    </row>
    <row r="38" spans="1:20" s="310" customFormat="1" hidden="1" outlineLevel="1">
      <c r="A38" s="174"/>
      <c r="B38" s="336">
        <v>6</v>
      </c>
      <c r="C38" s="175"/>
      <c r="D38" s="168"/>
      <c r="E38" s="169"/>
      <c r="F38" s="169"/>
      <c r="G38" s="257"/>
      <c r="H38" s="170"/>
      <c r="I38" s="170"/>
      <c r="J38" s="170"/>
      <c r="K38" s="170"/>
      <c r="L38" s="170"/>
      <c r="M38" s="286"/>
      <c r="N38" s="170"/>
      <c r="O38" s="170"/>
      <c r="P38" s="286"/>
      <c r="Q38" s="169"/>
      <c r="R38" s="177"/>
      <c r="S38" s="382"/>
      <c r="T38" s="396"/>
    </row>
    <row r="39" spans="1:20" s="311" customFormat="1" hidden="1" outlineLevel="1">
      <c r="A39" s="174"/>
      <c r="B39" s="336">
        <v>7</v>
      </c>
      <c r="C39" s="175"/>
      <c r="D39" s="168"/>
      <c r="E39" s="169"/>
      <c r="F39" s="169"/>
      <c r="G39" s="257"/>
      <c r="H39" s="170"/>
      <c r="I39" s="170"/>
      <c r="J39" s="170"/>
      <c r="K39" s="170"/>
      <c r="L39" s="170"/>
      <c r="M39" s="286"/>
      <c r="N39" s="170"/>
      <c r="O39" s="170"/>
      <c r="P39" s="286"/>
      <c r="Q39" s="454"/>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1" customHeight="1" collapsed="1">
      <c r="A41" s="250"/>
      <c r="B41" s="358" t="s">
        <v>367</v>
      </c>
      <c r="C41" s="359" t="s">
        <v>1250</v>
      </c>
      <c r="D41" s="251"/>
      <c r="E41" s="260"/>
      <c r="F41" s="252"/>
      <c r="G41" s="286"/>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1251</v>
      </c>
      <c r="D42" s="191"/>
      <c r="E42" s="192"/>
      <c r="F42" s="192"/>
      <c r="G42" s="279"/>
      <c r="H42" s="193"/>
      <c r="I42" s="193"/>
      <c r="J42" s="193"/>
      <c r="K42" s="193"/>
      <c r="L42" s="193"/>
      <c r="M42" s="279"/>
      <c r="N42" s="193"/>
      <c r="O42" s="193"/>
      <c r="P42" s="279"/>
      <c r="Q42" s="192"/>
      <c r="R42" s="194"/>
      <c r="S42" s="382"/>
      <c r="T42" s="383"/>
    </row>
    <row r="43" spans="1:20" s="310" customFormat="1" ht="89.25" hidden="1" outlineLevel="2">
      <c r="A43" s="2"/>
      <c r="B43" s="2"/>
      <c r="C43" s="337" t="s">
        <v>1252</v>
      </c>
      <c r="D43" s="191"/>
      <c r="E43" s="192"/>
      <c r="F43" s="192"/>
      <c r="G43" s="279"/>
      <c r="H43" s="193"/>
      <c r="I43" s="193"/>
      <c r="J43" s="193"/>
      <c r="K43" s="193"/>
      <c r="L43" s="193"/>
      <c r="M43" s="279"/>
      <c r="N43" s="193"/>
      <c r="O43" s="193"/>
      <c r="P43" s="279"/>
      <c r="Q43" s="192"/>
      <c r="R43" s="194"/>
      <c r="S43" s="382"/>
      <c r="T43" s="383"/>
    </row>
    <row r="44" spans="1:20" s="310" customFormat="1" ht="38.25" hidden="1" outlineLevel="2">
      <c r="A44" s="4"/>
      <c r="B44" s="4"/>
      <c r="C44" s="337" t="s">
        <v>784</v>
      </c>
      <c r="D44" s="168"/>
      <c r="E44" s="181"/>
      <c r="F44" s="181"/>
      <c r="G44" s="287"/>
      <c r="H44" s="201"/>
      <c r="I44" s="201"/>
      <c r="J44" s="201"/>
      <c r="K44" s="201"/>
      <c r="L44" s="201"/>
      <c r="M44" s="286"/>
      <c r="N44" s="201"/>
      <c r="O44" s="201"/>
      <c r="P44" s="286"/>
      <c r="Q44" s="169"/>
      <c r="R44" s="177"/>
      <c r="S44" s="382"/>
      <c r="T44" s="396"/>
    </row>
    <row r="45" spans="1:20" s="310" customFormat="1" hidden="1" outlineLevel="1">
      <c r="A45" s="174"/>
      <c r="B45" s="336">
        <v>1</v>
      </c>
      <c r="C45" s="175"/>
      <c r="D45" s="168"/>
      <c r="E45" s="169"/>
      <c r="F45" s="172"/>
      <c r="G45" s="257"/>
      <c r="H45" s="170"/>
      <c r="I45" s="170"/>
      <c r="J45" s="170"/>
      <c r="K45" s="170"/>
      <c r="L45" s="170"/>
      <c r="M45" s="286"/>
      <c r="N45" s="170"/>
      <c r="O45" s="170"/>
      <c r="P45" s="286"/>
      <c r="Q45" s="169"/>
      <c r="R45" s="177"/>
      <c r="S45" s="382"/>
      <c r="T45" s="396"/>
    </row>
    <row r="46" spans="1:20" s="310" customFormat="1" hidden="1" outlineLevel="1">
      <c r="A46" s="174"/>
      <c r="B46" s="336">
        <v>2</v>
      </c>
      <c r="C46" s="175"/>
      <c r="D46" s="168"/>
      <c r="E46" s="169"/>
      <c r="F46" s="172"/>
      <c r="G46" s="257"/>
      <c r="H46" s="170"/>
      <c r="I46" s="170"/>
      <c r="J46" s="170"/>
      <c r="K46" s="170"/>
      <c r="L46" s="170"/>
      <c r="M46" s="286"/>
      <c r="N46" s="170"/>
      <c r="O46" s="170"/>
      <c r="P46" s="286"/>
      <c r="Q46" s="169"/>
      <c r="R46" s="177"/>
      <c r="S46" s="382"/>
      <c r="T46" s="396"/>
    </row>
    <row r="47" spans="1:20" s="310" customFormat="1" hidden="1" outlineLevel="1">
      <c r="A47" s="174"/>
      <c r="B47" s="336">
        <v>3</v>
      </c>
      <c r="C47" s="175"/>
      <c r="D47" s="168"/>
      <c r="E47" s="169"/>
      <c r="F47" s="169"/>
      <c r="G47" s="257"/>
      <c r="H47" s="170"/>
      <c r="I47" s="170"/>
      <c r="J47" s="170"/>
      <c r="K47" s="170"/>
      <c r="L47" s="170"/>
      <c r="M47" s="286"/>
      <c r="N47" s="170"/>
      <c r="O47" s="170"/>
      <c r="P47" s="286"/>
      <c r="Q47" s="169"/>
      <c r="R47" s="177"/>
      <c r="S47" s="382"/>
      <c r="T47" s="396"/>
    </row>
    <row r="48" spans="1:20" s="310" customFormat="1" hidden="1" outlineLevel="1">
      <c r="A48" s="174"/>
      <c r="B48" s="336">
        <v>4</v>
      </c>
      <c r="C48" s="175"/>
      <c r="D48" s="168"/>
      <c r="E48" s="169"/>
      <c r="F48" s="172"/>
      <c r="G48" s="257"/>
      <c r="H48" s="170"/>
      <c r="I48" s="170"/>
      <c r="J48" s="170"/>
      <c r="K48" s="170"/>
      <c r="L48" s="170"/>
      <c r="M48" s="286"/>
      <c r="N48" s="170"/>
      <c r="O48" s="170"/>
      <c r="P48" s="286"/>
      <c r="Q48" s="169"/>
      <c r="R48" s="177"/>
      <c r="S48" s="382"/>
      <c r="T48" s="396"/>
    </row>
    <row r="49" spans="1:20" s="310" customFormat="1" hidden="1" outlineLevel="1">
      <c r="A49" s="174"/>
      <c r="B49" s="336">
        <v>5</v>
      </c>
      <c r="C49" s="175"/>
      <c r="D49" s="168"/>
      <c r="E49" s="169"/>
      <c r="F49" s="169"/>
      <c r="G49" s="257"/>
      <c r="H49" s="170"/>
      <c r="I49" s="170"/>
      <c r="J49" s="170"/>
      <c r="K49" s="170"/>
      <c r="L49" s="170"/>
      <c r="M49" s="286"/>
      <c r="N49" s="170"/>
      <c r="O49" s="170"/>
      <c r="P49" s="286"/>
      <c r="Q49" s="169"/>
      <c r="R49" s="177"/>
      <c r="S49" s="382"/>
      <c r="T49" s="396"/>
    </row>
    <row r="50" spans="1:20" s="310" customFormat="1" hidden="1" outlineLevel="1">
      <c r="A50" s="174"/>
      <c r="B50" s="336">
        <v>6</v>
      </c>
      <c r="C50" s="175"/>
      <c r="D50" s="168"/>
      <c r="E50" s="169"/>
      <c r="F50" s="169"/>
      <c r="G50" s="257"/>
      <c r="H50" s="170"/>
      <c r="I50" s="170"/>
      <c r="J50" s="170"/>
      <c r="K50" s="170"/>
      <c r="L50" s="170"/>
      <c r="M50" s="286"/>
      <c r="N50" s="170"/>
      <c r="O50" s="170"/>
      <c r="P50" s="286"/>
      <c r="Q50" s="169"/>
      <c r="R50" s="177"/>
      <c r="S50" s="382"/>
      <c r="T50" s="396"/>
    </row>
    <row r="51" spans="1:20" s="311" customFormat="1" hidden="1" outlineLevel="1">
      <c r="A51" s="174"/>
      <c r="B51" s="336">
        <v>7</v>
      </c>
      <c r="C51" s="175"/>
      <c r="D51" s="168"/>
      <c r="E51" s="169"/>
      <c r="F51" s="169"/>
      <c r="G51" s="257"/>
      <c r="H51" s="170"/>
      <c r="I51" s="170"/>
      <c r="J51" s="170"/>
      <c r="K51" s="170"/>
      <c r="L51" s="170"/>
      <c r="M51" s="286"/>
      <c r="N51" s="170"/>
      <c r="O51" s="170"/>
      <c r="P51" s="286"/>
      <c r="Q51" s="454"/>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8" customFormat="1" ht="36">
      <c r="A53" s="233"/>
      <c r="B53" s="356" t="s">
        <v>354</v>
      </c>
      <c r="C53" s="357" t="s">
        <v>1253</v>
      </c>
      <c r="D53" s="240"/>
      <c r="E53" s="247"/>
      <c r="F53" s="235"/>
      <c r="G53" s="290"/>
      <c r="H53" s="347">
        <f>SUM(H54,H66,H78)</f>
        <v>0</v>
      </c>
      <c r="I53" s="347">
        <f>SUM(I54,I66,I78)</f>
        <v>0</v>
      </c>
      <c r="J53" s="347">
        <f>SUM(J54,J66,J78)</f>
        <v>0</v>
      </c>
      <c r="K53" s="347">
        <f>SUM(K54,K66,K78)</f>
        <v>0</v>
      </c>
      <c r="L53" s="347">
        <f>SUM(L54,L66,L78)</f>
        <v>0</v>
      </c>
      <c r="M53" s="237"/>
      <c r="N53" s="237"/>
      <c r="O53" s="348">
        <f>SUM(H53:L53)/(COUNT(H53:L53)*3)</f>
        <v>0</v>
      </c>
      <c r="P53" s="290"/>
      <c r="Q53" s="235"/>
      <c r="R53" s="228"/>
      <c r="S53" s="349">
        <f>AVERAGE(S54:S78)</f>
        <v>0</v>
      </c>
      <c r="T53" s="403"/>
    </row>
    <row r="54" spans="1:20" s="309" customFormat="1" ht="20.25" collapsed="1">
      <c r="A54" s="250"/>
      <c r="B54" s="358" t="s">
        <v>368</v>
      </c>
      <c r="C54" s="359" t="s">
        <v>1254</v>
      </c>
      <c r="D54" s="251"/>
      <c r="E54" s="260"/>
      <c r="F54" s="252"/>
      <c r="G54" s="286"/>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25.5" hidden="1" outlineLevel="2">
      <c r="A55" s="2"/>
      <c r="B55" s="2"/>
      <c r="C55" s="337" t="s">
        <v>1255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1256</v>
      </c>
      <c r="D56" s="191"/>
      <c r="E56" s="192"/>
      <c r="F56" s="192"/>
      <c r="G56" s="279"/>
      <c r="H56" s="193"/>
      <c r="I56" s="193"/>
      <c r="J56" s="193"/>
      <c r="K56" s="193"/>
      <c r="L56" s="193"/>
      <c r="M56" s="279"/>
      <c r="N56" s="193"/>
      <c r="O56" s="193"/>
      <c r="P56" s="279"/>
      <c r="Q56" s="192"/>
      <c r="R56" s="194"/>
      <c r="S56" s="382"/>
      <c r="T56" s="383"/>
    </row>
    <row r="57" spans="1:20" s="310" customFormat="1" ht="51" hidden="1" outlineLevel="2">
      <c r="A57" s="4"/>
      <c r="B57" s="4"/>
      <c r="C57" s="337" t="s">
        <v>785</v>
      </c>
      <c r="D57" s="168"/>
      <c r="E57" s="181"/>
      <c r="F57" s="181"/>
      <c r="G57" s="287"/>
      <c r="H57" s="201"/>
      <c r="I57" s="201"/>
      <c r="J57" s="201"/>
      <c r="K57" s="201"/>
      <c r="L57" s="201"/>
      <c r="M57" s="286"/>
      <c r="N57" s="201"/>
      <c r="O57" s="201"/>
      <c r="P57" s="286"/>
      <c r="Q57" s="169"/>
      <c r="R57" s="177"/>
      <c r="S57" s="382"/>
      <c r="T57" s="396"/>
    </row>
    <row r="58" spans="1:20" s="310" customFormat="1" hidden="1" outlineLevel="1">
      <c r="A58" s="174"/>
      <c r="B58" s="336">
        <v>1</v>
      </c>
      <c r="C58" s="175"/>
      <c r="D58" s="168"/>
      <c r="E58" s="169"/>
      <c r="F58" s="172"/>
      <c r="G58" s="257"/>
      <c r="H58" s="170"/>
      <c r="I58" s="170"/>
      <c r="J58" s="170"/>
      <c r="K58" s="170"/>
      <c r="L58" s="170"/>
      <c r="M58" s="286"/>
      <c r="N58" s="170"/>
      <c r="O58" s="170"/>
      <c r="P58" s="286"/>
      <c r="Q58" s="169"/>
      <c r="R58" s="177"/>
      <c r="S58" s="382"/>
      <c r="T58" s="396"/>
    </row>
    <row r="59" spans="1:20" s="310" customFormat="1" hidden="1" outlineLevel="1">
      <c r="A59" s="174"/>
      <c r="B59" s="336">
        <v>2</v>
      </c>
      <c r="C59" s="175"/>
      <c r="D59" s="168"/>
      <c r="E59" s="169"/>
      <c r="F59" s="172"/>
      <c r="G59" s="257"/>
      <c r="H59" s="170"/>
      <c r="I59" s="170"/>
      <c r="J59" s="170"/>
      <c r="K59" s="170"/>
      <c r="L59" s="170"/>
      <c r="M59" s="286"/>
      <c r="N59" s="170"/>
      <c r="O59" s="170"/>
      <c r="P59" s="286"/>
      <c r="Q59" s="169"/>
      <c r="R59" s="177"/>
      <c r="S59" s="382"/>
      <c r="T59" s="396"/>
    </row>
    <row r="60" spans="1:20" s="310" customFormat="1" hidden="1" outlineLevel="1">
      <c r="A60" s="174"/>
      <c r="B60" s="336">
        <v>3</v>
      </c>
      <c r="C60" s="175"/>
      <c r="D60" s="168"/>
      <c r="E60" s="169"/>
      <c r="F60" s="169"/>
      <c r="G60" s="257"/>
      <c r="H60" s="170"/>
      <c r="I60" s="170"/>
      <c r="J60" s="170"/>
      <c r="K60" s="170"/>
      <c r="L60" s="170"/>
      <c r="M60" s="286"/>
      <c r="N60" s="170"/>
      <c r="O60" s="170"/>
      <c r="P60" s="286"/>
      <c r="Q60" s="169"/>
      <c r="R60" s="177"/>
      <c r="S60" s="382"/>
      <c r="T60" s="396"/>
    </row>
    <row r="61" spans="1:20" s="310" customFormat="1" hidden="1" outlineLevel="1">
      <c r="A61" s="174"/>
      <c r="B61" s="336">
        <v>4</v>
      </c>
      <c r="C61" s="175"/>
      <c r="D61" s="168"/>
      <c r="E61" s="169"/>
      <c r="F61" s="172"/>
      <c r="G61" s="257"/>
      <c r="H61" s="170"/>
      <c r="I61" s="170"/>
      <c r="J61" s="170"/>
      <c r="K61" s="170"/>
      <c r="L61" s="170"/>
      <c r="M61" s="286"/>
      <c r="N61" s="170"/>
      <c r="O61" s="170"/>
      <c r="P61" s="286"/>
      <c r="Q61" s="169"/>
      <c r="R61" s="177"/>
      <c r="S61" s="382"/>
      <c r="T61" s="396"/>
    </row>
    <row r="62" spans="1:20" s="310" customFormat="1" hidden="1" outlineLevel="1">
      <c r="A62" s="174"/>
      <c r="B62" s="336">
        <v>5</v>
      </c>
      <c r="C62" s="175"/>
      <c r="D62" s="168"/>
      <c r="E62" s="169"/>
      <c r="F62" s="169"/>
      <c r="G62" s="257"/>
      <c r="H62" s="170"/>
      <c r="I62" s="170"/>
      <c r="J62" s="170"/>
      <c r="K62" s="170"/>
      <c r="L62" s="170"/>
      <c r="M62" s="286"/>
      <c r="N62" s="170"/>
      <c r="O62" s="170"/>
      <c r="P62" s="286"/>
      <c r="Q62" s="169"/>
      <c r="R62" s="177"/>
      <c r="S62" s="382"/>
      <c r="T62" s="396"/>
    </row>
    <row r="63" spans="1:20" s="310" customFormat="1" hidden="1" outlineLevel="1">
      <c r="A63" s="174"/>
      <c r="B63" s="336">
        <v>6</v>
      </c>
      <c r="C63" s="175"/>
      <c r="D63" s="168"/>
      <c r="E63" s="169"/>
      <c r="F63" s="169"/>
      <c r="G63" s="257"/>
      <c r="H63" s="170"/>
      <c r="I63" s="170"/>
      <c r="J63" s="170"/>
      <c r="K63" s="170"/>
      <c r="L63" s="170"/>
      <c r="M63" s="286"/>
      <c r="N63" s="170"/>
      <c r="O63" s="170"/>
      <c r="P63" s="286"/>
      <c r="Q63" s="169"/>
      <c r="R63" s="177"/>
      <c r="S63" s="382"/>
      <c r="T63" s="396"/>
    </row>
    <row r="64" spans="1:20" s="311" customFormat="1" hidden="1" outlineLevel="1">
      <c r="A64" s="174"/>
      <c r="B64" s="336">
        <v>7</v>
      </c>
      <c r="C64" s="175"/>
      <c r="D64" s="168"/>
      <c r="E64" s="169"/>
      <c r="F64" s="169"/>
      <c r="G64" s="257"/>
      <c r="H64" s="170"/>
      <c r="I64" s="170"/>
      <c r="J64" s="170"/>
      <c r="K64" s="170"/>
      <c r="L64" s="170"/>
      <c r="M64" s="286"/>
      <c r="N64" s="170"/>
      <c r="O64" s="170"/>
      <c r="P64" s="286"/>
      <c r="Q64" s="454"/>
      <c r="R64" s="222"/>
      <c r="S64" s="382"/>
      <c r="T64" s="407"/>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50"/>
      <c r="B66" s="358" t="s">
        <v>369</v>
      </c>
      <c r="C66" s="359" t="s">
        <v>1257</v>
      </c>
      <c r="D66" s="251"/>
      <c r="E66" s="260"/>
      <c r="F66" s="252"/>
      <c r="G66" s="286"/>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1258</v>
      </c>
      <c r="D67" s="191"/>
      <c r="E67" s="192"/>
      <c r="F67" s="192"/>
      <c r="G67" s="279"/>
      <c r="H67" s="193"/>
      <c r="I67" s="193"/>
      <c r="J67" s="193"/>
      <c r="K67" s="193"/>
      <c r="L67" s="193"/>
      <c r="M67" s="279"/>
      <c r="N67" s="193"/>
      <c r="O67" s="193"/>
      <c r="P67" s="279"/>
      <c r="Q67" s="192"/>
      <c r="R67" s="194"/>
      <c r="S67" s="382"/>
      <c r="T67" s="383"/>
    </row>
    <row r="68" spans="1:20" s="310" customFormat="1" ht="76.5" hidden="1" outlineLevel="2">
      <c r="A68" s="2"/>
      <c r="B68" s="2"/>
      <c r="C68" s="337" t="s">
        <v>1259</v>
      </c>
      <c r="D68" s="191"/>
      <c r="E68" s="192"/>
      <c r="F68" s="192"/>
      <c r="G68" s="279"/>
      <c r="H68" s="193"/>
      <c r="I68" s="193"/>
      <c r="J68" s="193"/>
      <c r="K68" s="193"/>
      <c r="L68" s="193"/>
      <c r="M68" s="279"/>
      <c r="N68" s="193"/>
      <c r="O68" s="193"/>
      <c r="P68" s="279"/>
      <c r="Q68" s="192"/>
      <c r="R68" s="194"/>
      <c r="S68" s="382"/>
      <c r="T68" s="383"/>
    </row>
    <row r="69" spans="1:20" s="310" customFormat="1" ht="44.25" hidden="1" customHeight="1" outlineLevel="2">
      <c r="A69" s="4"/>
      <c r="B69" s="4"/>
      <c r="C69" s="337" t="s">
        <v>786</v>
      </c>
      <c r="D69" s="168"/>
      <c r="E69" s="181"/>
      <c r="F69" s="181"/>
      <c r="G69" s="287"/>
      <c r="H69" s="201"/>
      <c r="I69" s="201"/>
      <c r="J69" s="201"/>
      <c r="K69" s="201"/>
      <c r="L69" s="201"/>
      <c r="M69" s="286"/>
      <c r="N69" s="201"/>
      <c r="O69" s="201"/>
      <c r="P69" s="286"/>
      <c r="Q69" s="169"/>
      <c r="R69" s="177"/>
      <c r="S69" s="382"/>
      <c r="T69" s="396"/>
    </row>
    <row r="70" spans="1:20" s="310" customFormat="1" hidden="1" outlineLevel="1">
      <c r="A70" s="174"/>
      <c r="B70" s="336">
        <v>1</v>
      </c>
      <c r="C70" s="175"/>
      <c r="D70" s="168"/>
      <c r="E70" s="169"/>
      <c r="F70" s="172"/>
      <c r="G70" s="257"/>
      <c r="H70" s="170"/>
      <c r="I70" s="170"/>
      <c r="J70" s="170"/>
      <c r="K70" s="170"/>
      <c r="L70" s="170"/>
      <c r="M70" s="286"/>
      <c r="N70" s="170"/>
      <c r="O70" s="170"/>
      <c r="P70" s="286"/>
      <c r="Q70" s="169"/>
      <c r="R70" s="177"/>
      <c r="S70" s="382"/>
      <c r="T70" s="396"/>
    </row>
    <row r="71" spans="1:20" s="310" customFormat="1" hidden="1" outlineLevel="1">
      <c r="A71" s="174"/>
      <c r="B71" s="336">
        <v>2</v>
      </c>
      <c r="C71" s="175"/>
      <c r="D71" s="168"/>
      <c r="E71" s="169"/>
      <c r="F71" s="172"/>
      <c r="G71" s="257"/>
      <c r="H71" s="170"/>
      <c r="I71" s="170"/>
      <c r="J71" s="170"/>
      <c r="K71" s="170"/>
      <c r="L71" s="170"/>
      <c r="M71" s="286"/>
      <c r="N71" s="170"/>
      <c r="O71" s="170"/>
      <c r="P71" s="286"/>
      <c r="Q71" s="169"/>
      <c r="R71" s="177"/>
      <c r="S71" s="382"/>
      <c r="T71" s="396"/>
    </row>
    <row r="72" spans="1:20" s="310" customFormat="1" hidden="1" outlineLevel="1">
      <c r="A72" s="174"/>
      <c r="B72" s="336">
        <v>3</v>
      </c>
      <c r="C72" s="175"/>
      <c r="D72" s="168"/>
      <c r="E72" s="169"/>
      <c r="F72" s="169"/>
      <c r="G72" s="257"/>
      <c r="H72" s="170"/>
      <c r="I72" s="170"/>
      <c r="J72" s="170"/>
      <c r="K72" s="170"/>
      <c r="L72" s="170"/>
      <c r="M72" s="286"/>
      <c r="N72" s="170"/>
      <c r="O72" s="170"/>
      <c r="P72" s="286"/>
      <c r="Q72" s="169"/>
      <c r="R72" s="177"/>
      <c r="S72" s="382"/>
      <c r="T72" s="396"/>
    </row>
    <row r="73" spans="1:20" s="310" customFormat="1" hidden="1" outlineLevel="1">
      <c r="A73" s="174"/>
      <c r="B73" s="336">
        <v>4</v>
      </c>
      <c r="C73" s="175"/>
      <c r="D73" s="168"/>
      <c r="E73" s="169"/>
      <c r="F73" s="172"/>
      <c r="G73" s="257"/>
      <c r="H73" s="170"/>
      <c r="I73" s="170"/>
      <c r="J73" s="170"/>
      <c r="K73" s="170"/>
      <c r="L73" s="170"/>
      <c r="M73" s="286"/>
      <c r="N73" s="170"/>
      <c r="O73" s="170"/>
      <c r="P73" s="286"/>
      <c r="Q73" s="169"/>
      <c r="R73" s="177"/>
      <c r="S73" s="382"/>
      <c r="T73" s="396"/>
    </row>
    <row r="74" spans="1:20" s="310" customFormat="1" hidden="1" outlineLevel="1">
      <c r="A74" s="174"/>
      <c r="B74" s="336">
        <v>5</v>
      </c>
      <c r="C74" s="175"/>
      <c r="D74" s="168"/>
      <c r="E74" s="169"/>
      <c r="F74" s="169"/>
      <c r="G74" s="257"/>
      <c r="H74" s="170"/>
      <c r="I74" s="170"/>
      <c r="J74" s="170"/>
      <c r="K74" s="170"/>
      <c r="L74" s="170"/>
      <c r="M74" s="286"/>
      <c r="N74" s="170"/>
      <c r="O74" s="170"/>
      <c r="P74" s="286"/>
      <c r="Q74" s="169"/>
      <c r="R74" s="177"/>
      <c r="S74" s="382"/>
      <c r="T74" s="396"/>
    </row>
    <row r="75" spans="1:20" s="310" customFormat="1" hidden="1" outlineLevel="1">
      <c r="A75" s="174"/>
      <c r="B75" s="336">
        <v>6</v>
      </c>
      <c r="C75" s="175"/>
      <c r="D75" s="168"/>
      <c r="E75" s="169"/>
      <c r="F75" s="169"/>
      <c r="G75" s="257"/>
      <c r="H75" s="170"/>
      <c r="I75" s="170"/>
      <c r="J75" s="170"/>
      <c r="K75" s="170"/>
      <c r="L75" s="170"/>
      <c r="M75" s="286"/>
      <c r="N75" s="170"/>
      <c r="O75" s="170"/>
      <c r="P75" s="286"/>
      <c r="Q75" s="169"/>
      <c r="R75" s="177"/>
      <c r="S75" s="382"/>
      <c r="T75" s="396"/>
    </row>
    <row r="76" spans="1:20" s="311" customFormat="1" hidden="1" outlineLevel="1">
      <c r="A76" s="174"/>
      <c r="B76" s="336">
        <v>7</v>
      </c>
      <c r="C76" s="175"/>
      <c r="D76" s="168"/>
      <c r="E76" s="169"/>
      <c r="F76" s="169"/>
      <c r="G76" s="257"/>
      <c r="H76" s="170"/>
      <c r="I76" s="170"/>
      <c r="J76" s="170"/>
      <c r="K76" s="170"/>
      <c r="L76" s="170"/>
      <c r="M76" s="286"/>
      <c r="N76" s="170"/>
      <c r="O76" s="170"/>
      <c r="P76" s="286"/>
      <c r="Q76" s="454"/>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20.25" collapsed="1">
      <c r="A78" s="250"/>
      <c r="B78" s="358" t="s">
        <v>370</v>
      </c>
      <c r="C78" s="359" t="s">
        <v>513</v>
      </c>
      <c r="D78" s="251"/>
      <c r="E78" s="260"/>
      <c r="F78" s="252"/>
      <c r="G78" s="286"/>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86"/>
      <c r="Q78" s="443" t="str">
        <f>IF(COUNTA(Q81:Q89)=0,"",COUNTA(Q81:Q89))</f>
        <v/>
      </c>
      <c r="R78" s="229"/>
      <c r="S78" s="351">
        <f>IF(R78=Instructions!$B$25,Instructions!$C$25,IF(R78=Instructions!$B$26,Instructions!$C$26,IF(R78=Instructions!$B$27,Instructions!$C$27,0)))</f>
        <v>0</v>
      </c>
      <c r="T78" s="404"/>
    </row>
    <row r="79" spans="1:20" s="310" customFormat="1" ht="63.75" hidden="1" outlineLevel="2">
      <c r="A79" s="2"/>
      <c r="B79" s="2"/>
      <c r="C79" s="337" t="s">
        <v>1260</v>
      </c>
      <c r="D79" s="191"/>
      <c r="E79" s="192"/>
      <c r="F79" s="192"/>
      <c r="G79" s="279"/>
      <c r="H79" s="193"/>
      <c r="I79" s="193"/>
      <c r="J79" s="193"/>
      <c r="K79" s="193"/>
      <c r="L79" s="193"/>
      <c r="M79" s="279"/>
      <c r="N79" s="193"/>
      <c r="O79" s="193"/>
      <c r="P79" s="279"/>
      <c r="Q79" s="192"/>
      <c r="R79" s="194"/>
      <c r="S79" s="382"/>
      <c r="T79" s="383"/>
    </row>
    <row r="80" spans="1:20" s="310" customFormat="1" ht="76.5" hidden="1" outlineLevel="2">
      <c r="A80" s="2"/>
      <c r="B80" s="2"/>
      <c r="C80" s="337" t="s">
        <v>787</v>
      </c>
      <c r="D80" s="191"/>
      <c r="E80" s="192"/>
      <c r="F80" s="192"/>
      <c r="G80" s="279"/>
      <c r="H80" s="193"/>
      <c r="I80" s="193"/>
      <c r="J80" s="193"/>
      <c r="K80" s="193"/>
      <c r="L80" s="193"/>
      <c r="M80" s="279"/>
      <c r="N80" s="193"/>
      <c r="O80" s="193"/>
      <c r="P80" s="279"/>
      <c r="Q80" s="192"/>
      <c r="R80" s="194"/>
      <c r="S80" s="382"/>
      <c r="T80" s="383"/>
    </row>
    <row r="81" spans="1:20" s="310" customFormat="1" ht="25.5" hidden="1" outlineLevel="2">
      <c r="A81" s="4"/>
      <c r="B81" s="4"/>
      <c r="C81" s="337" t="s">
        <v>788</v>
      </c>
      <c r="D81" s="168"/>
      <c r="E81" s="181"/>
      <c r="F81" s="181"/>
      <c r="G81" s="287"/>
      <c r="H81" s="201"/>
      <c r="I81" s="201"/>
      <c r="J81" s="201"/>
      <c r="K81" s="201"/>
      <c r="L81" s="201"/>
      <c r="M81" s="286"/>
      <c r="N81" s="201"/>
      <c r="O81" s="201"/>
      <c r="P81" s="286"/>
      <c r="Q81" s="169"/>
      <c r="R81" s="177"/>
      <c r="S81" s="382"/>
      <c r="T81" s="396"/>
    </row>
    <row r="82" spans="1:20" s="310" customFormat="1" hidden="1" outlineLevel="1">
      <c r="A82" s="174"/>
      <c r="B82" s="336">
        <v>1</v>
      </c>
      <c r="C82" s="175"/>
      <c r="D82" s="168"/>
      <c r="E82" s="169"/>
      <c r="F82" s="172"/>
      <c r="G82" s="257"/>
      <c r="H82" s="170"/>
      <c r="I82" s="170"/>
      <c r="J82" s="170"/>
      <c r="K82" s="170"/>
      <c r="L82" s="170"/>
      <c r="M82" s="286"/>
      <c r="N82" s="170"/>
      <c r="O82" s="170"/>
      <c r="P82" s="286"/>
      <c r="Q82" s="169"/>
      <c r="R82" s="177"/>
      <c r="S82" s="382"/>
      <c r="T82" s="396"/>
    </row>
    <row r="83" spans="1:20" s="310" customFormat="1" hidden="1" outlineLevel="1">
      <c r="A83" s="174"/>
      <c r="B83" s="336">
        <v>2</v>
      </c>
      <c r="C83" s="175"/>
      <c r="D83" s="168"/>
      <c r="E83" s="169"/>
      <c r="F83" s="172"/>
      <c r="G83" s="257"/>
      <c r="H83" s="170"/>
      <c r="I83" s="170"/>
      <c r="J83" s="170"/>
      <c r="K83" s="170"/>
      <c r="L83" s="170"/>
      <c r="M83" s="286"/>
      <c r="N83" s="170"/>
      <c r="O83" s="170"/>
      <c r="P83" s="286"/>
      <c r="Q83" s="169"/>
      <c r="R83" s="177"/>
      <c r="S83" s="382"/>
      <c r="T83" s="396"/>
    </row>
    <row r="84" spans="1:20" s="310" customFormat="1" hidden="1" outlineLevel="1">
      <c r="A84" s="174"/>
      <c r="B84" s="336">
        <v>3</v>
      </c>
      <c r="C84" s="175"/>
      <c r="D84" s="168"/>
      <c r="E84" s="169"/>
      <c r="F84" s="169"/>
      <c r="G84" s="257"/>
      <c r="H84" s="170"/>
      <c r="I84" s="170"/>
      <c r="J84" s="170"/>
      <c r="K84" s="170"/>
      <c r="L84" s="170"/>
      <c r="M84" s="286"/>
      <c r="N84" s="170"/>
      <c r="O84" s="170"/>
      <c r="P84" s="286"/>
      <c r="Q84" s="169"/>
      <c r="R84" s="177"/>
      <c r="S84" s="382"/>
      <c r="T84" s="396"/>
    </row>
    <row r="85" spans="1:20" s="310" customFormat="1" hidden="1" outlineLevel="1">
      <c r="A85" s="174"/>
      <c r="B85" s="336">
        <v>4</v>
      </c>
      <c r="C85" s="175"/>
      <c r="D85" s="168"/>
      <c r="E85" s="169"/>
      <c r="F85" s="172"/>
      <c r="G85" s="257"/>
      <c r="H85" s="170"/>
      <c r="I85" s="170"/>
      <c r="J85" s="170"/>
      <c r="K85" s="170"/>
      <c r="L85" s="170"/>
      <c r="M85" s="286"/>
      <c r="N85" s="170"/>
      <c r="O85" s="170"/>
      <c r="P85" s="286"/>
      <c r="Q85" s="169"/>
      <c r="R85" s="177"/>
      <c r="S85" s="382"/>
      <c r="T85" s="396"/>
    </row>
    <row r="86" spans="1:20" s="310" customFormat="1" hidden="1" outlineLevel="1">
      <c r="A86" s="174"/>
      <c r="B86" s="336">
        <v>5</v>
      </c>
      <c r="C86" s="175"/>
      <c r="D86" s="168"/>
      <c r="E86" s="169"/>
      <c r="F86" s="169"/>
      <c r="G86" s="257"/>
      <c r="H86" s="170"/>
      <c r="I86" s="170"/>
      <c r="J86" s="170"/>
      <c r="K86" s="170"/>
      <c r="L86" s="170"/>
      <c r="M86" s="286"/>
      <c r="N86" s="170"/>
      <c r="O86" s="170"/>
      <c r="P86" s="286"/>
      <c r="Q86" s="169"/>
      <c r="R86" s="177"/>
      <c r="S86" s="382"/>
      <c r="T86" s="396"/>
    </row>
    <row r="87" spans="1:20" s="310" customFormat="1" hidden="1" outlineLevel="1">
      <c r="A87" s="174"/>
      <c r="B87" s="336">
        <v>6</v>
      </c>
      <c r="C87" s="175"/>
      <c r="D87" s="168"/>
      <c r="E87" s="169"/>
      <c r="F87" s="169"/>
      <c r="G87" s="257"/>
      <c r="H87" s="170"/>
      <c r="I87" s="170"/>
      <c r="J87" s="170"/>
      <c r="K87" s="170"/>
      <c r="L87" s="170"/>
      <c r="M87" s="286"/>
      <c r="N87" s="170"/>
      <c r="O87" s="170"/>
      <c r="P87" s="286"/>
      <c r="Q87" s="169"/>
      <c r="R87" s="177"/>
      <c r="S87" s="382"/>
      <c r="T87" s="396"/>
    </row>
    <row r="88" spans="1:20" s="311" customFormat="1" hidden="1" outlineLevel="1">
      <c r="A88" s="174"/>
      <c r="B88" s="336">
        <v>7</v>
      </c>
      <c r="C88" s="175"/>
      <c r="D88" s="168"/>
      <c r="E88" s="169"/>
      <c r="F88" s="169"/>
      <c r="G88" s="257"/>
      <c r="H88" s="170"/>
      <c r="I88" s="170"/>
      <c r="J88" s="170"/>
      <c r="K88" s="170"/>
      <c r="L88" s="170"/>
      <c r="M88" s="286"/>
      <c r="N88" s="170"/>
      <c r="O88" s="170"/>
      <c r="P88" s="286"/>
      <c r="Q88" s="454"/>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12" customFormat="1" ht="27.75">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409"/>
    </row>
    <row r="91" spans="1:20" s="313" customFormat="1" ht="31.5" collapsed="1">
      <c r="A91" s="243"/>
      <c r="B91" s="341" t="s">
        <v>489</v>
      </c>
      <c r="C91" s="335" t="s">
        <v>506</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10"/>
    </row>
    <row r="92" spans="1:20" s="312" customFormat="1" ht="38.25" hidden="1" outlineLevel="2">
      <c r="A92" s="178"/>
      <c r="B92" s="4"/>
      <c r="C92" s="337" t="s">
        <v>1397</v>
      </c>
      <c r="D92" s="168"/>
      <c r="E92" s="169"/>
      <c r="F92" s="169"/>
      <c r="G92" s="257"/>
      <c r="H92" s="170"/>
      <c r="I92" s="170"/>
      <c r="J92" s="170"/>
      <c r="K92" s="170"/>
      <c r="L92" s="170"/>
      <c r="M92" s="245"/>
      <c r="N92" s="170"/>
      <c r="O92" s="170"/>
      <c r="P92" s="245"/>
      <c r="Q92" s="456"/>
      <c r="R92" s="171"/>
      <c r="S92" s="408"/>
      <c r="T92" s="409"/>
    </row>
    <row r="93" spans="1:20" s="312" customFormat="1" ht="206.25" hidden="1" customHeight="1" outlineLevel="2">
      <c r="A93" s="178"/>
      <c r="B93" s="4"/>
      <c r="C93" s="337" t="s">
        <v>789</v>
      </c>
      <c r="D93" s="168"/>
      <c r="E93" s="169"/>
      <c r="F93" s="169"/>
      <c r="G93" s="257"/>
      <c r="H93" s="170"/>
      <c r="I93" s="170"/>
      <c r="J93" s="170"/>
      <c r="K93" s="170"/>
      <c r="L93" s="170"/>
      <c r="M93" s="245"/>
      <c r="N93" s="170"/>
      <c r="O93" s="170"/>
      <c r="P93" s="245"/>
      <c r="Q93" s="169"/>
      <c r="R93" s="171"/>
      <c r="S93" s="408"/>
      <c r="T93" s="409"/>
    </row>
    <row r="94" spans="1:20" s="312" customFormat="1" hidden="1" outlineLevel="1">
      <c r="A94" s="174"/>
      <c r="B94" s="336">
        <v>1</v>
      </c>
      <c r="C94" s="175"/>
      <c r="D94" s="168"/>
      <c r="E94" s="169"/>
      <c r="F94" s="172"/>
      <c r="G94" s="257"/>
      <c r="H94" s="170"/>
      <c r="I94" s="170"/>
      <c r="J94" s="170"/>
      <c r="K94" s="170"/>
      <c r="L94" s="170"/>
      <c r="M94" s="245"/>
      <c r="N94" s="170"/>
      <c r="O94" s="170"/>
      <c r="P94" s="245"/>
      <c r="Q94" s="169"/>
      <c r="R94" s="171"/>
      <c r="S94" s="408"/>
      <c r="T94" s="409"/>
    </row>
    <row r="95" spans="1:20" s="312" customFormat="1" hidden="1" outlineLevel="1">
      <c r="A95" s="174"/>
      <c r="B95" s="336">
        <v>2</v>
      </c>
      <c r="C95" s="175"/>
      <c r="D95" s="168"/>
      <c r="E95" s="169"/>
      <c r="F95" s="172"/>
      <c r="G95" s="257"/>
      <c r="H95" s="170"/>
      <c r="I95" s="170"/>
      <c r="J95" s="170"/>
      <c r="K95" s="170"/>
      <c r="L95" s="170"/>
      <c r="M95" s="245"/>
      <c r="N95" s="170"/>
      <c r="O95" s="170"/>
      <c r="P95" s="245"/>
      <c r="Q95" s="169"/>
      <c r="R95" s="171"/>
      <c r="S95" s="408"/>
      <c r="T95" s="409"/>
    </row>
    <row r="96" spans="1:20" s="312" customFormat="1" hidden="1" outlineLevel="1">
      <c r="A96" s="174"/>
      <c r="B96" s="336">
        <v>3</v>
      </c>
      <c r="C96" s="175"/>
      <c r="D96" s="168"/>
      <c r="E96" s="169"/>
      <c r="F96" s="169"/>
      <c r="G96" s="257"/>
      <c r="H96" s="170"/>
      <c r="I96" s="170"/>
      <c r="J96" s="170"/>
      <c r="K96" s="170"/>
      <c r="L96" s="170"/>
      <c r="M96" s="245"/>
      <c r="N96" s="170"/>
      <c r="O96" s="170"/>
      <c r="P96" s="245"/>
      <c r="Q96" s="169"/>
      <c r="R96" s="171"/>
      <c r="S96" s="408"/>
      <c r="T96" s="409"/>
    </row>
    <row r="97" spans="1:20" s="312" customFormat="1" hidden="1" outlineLevel="1">
      <c r="A97" s="174"/>
      <c r="B97" s="336">
        <v>4</v>
      </c>
      <c r="C97" s="175"/>
      <c r="D97" s="168"/>
      <c r="E97" s="169"/>
      <c r="F97" s="172"/>
      <c r="G97" s="257"/>
      <c r="H97" s="170"/>
      <c r="I97" s="170"/>
      <c r="J97" s="170"/>
      <c r="K97" s="170"/>
      <c r="L97" s="170"/>
      <c r="M97" s="245"/>
      <c r="N97" s="170"/>
      <c r="O97" s="170"/>
      <c r="P97" s="245"/>
      <c r="Q97" s="169"/>
      <c r="R97" s="171"/>
      <c r="S97" s="408"/>
      <c r="T97" s="409"/>
    </row>
    <row r="98" spans="1:20" s="312" customFormat="1" hidden="1" outlineLevel="1">
      <c r="A98" s="174"/>
      <c r="B98" s="336">
        <v>5</v>
      </c>
      <c r="C98" s="175"/>
      <c r="D98" s="168"/>
      <c r="E98" s="169"/>
      <c r="F98" s="169"/>
      <c r="G98" s="257"/>
      <c r="H98" s="170"/>
      <c r="I98" s="170"/>
      <c r="J98" s="170"/>
      <c r="K98" s="170"/>
      <c r="L98" s="170"/>
      <c r="M98" s="245"/>
      <c r="N98" s="170"/>
      <c r="O98" s="170"/>
      <c r="P98" s="245"/>
      <c r="Q98" s="169"/>
      <c r="R98" s="171"/>
      <c r="S98" s="408"/>
      <c r="T98" s="409"/>
    </row>
    <row r="99" spans="1:20" s="312" customFormat="1" hidden="1" outlineLevel="1">
      <c r="A99" s="174"/>
      <c r="B99" s="336">
        <v>6</v>
      </c>
      <c r="C99" s="175"/>
      <c r="D99" s="168"/>
      <c r="E99" s="169"/>
      <c r="F99" s="169"/>
      <c r="G99" s="257"/>
      <c r="H99" s="170"/>
      <c r="I99" s="170"/>
      <c r="J99" s="170"/>
      <c r="K99" s="170"/>
      <c r="L99" s="170"/>
      <c r="M99" s="245"/>
      <c r="N99" s="170"/>
      <c r="O99" s="170"/>
      <c r="P99" s="245"/>
      <c r="Q99" s="169"/>
      <c r="R99" s="171"/>
      <c r="S99" s="408"/>
      <c r="T99" s="409"/>
    </row>
    <row r="100" spans="1:20" s="312"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408"/>
      <c r="T100" s="409"/>
    </row>
    <row r="101" spans="1:20" s="312"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408"/>
      <c r="T101" s="409"/>
    </row>
    <row r="102" spans="1:20" s="313" customFormat="1" ht="21.75" customHeight="1" collapsed="1">
      <c r="A102" s="243"/>
      <c r="B102" s="341" t="s">
        <v>380</v>
      </c>
      <c r="C102" s="335" t="s">
        <v>186</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10"/>
    </row>
    <row r="103" spans="1:20" s="305" customFormat="1" ht="89.25" hidden="1" outlineLevel="2">
      <c r="A103" s="178"/>
      <c r="B103" s="4"/>
      <c r="C103" s="363" t="s">
        <v>1419</v>
      </c>
      <c r="D103" s="168"/>
      <c r="E103" s="169"/>
      <c r="F103" s="169"/>
      <c r="G103" s="257"/>
      <c r="H103" s="170"/>
      <c r="I103" s="170"/>
      <c r="J103" s="170"/>
      <c r="K103" s="170"/>
      <c r="L103" s="170"/>
      <c r="M103" s="245"/>
      <c r="N103" s="170"/>
      <c r="O103" s="170"/>
      <c r="P103" s="245"/>
      <c r="Q103" s="169"/>
      <c r="R103" s="171"/>
      <c r="S103" s="374"/>
    </row>
    <row r="104" spans="1:20" s="312" customFormat="1" ht="218.25" hidden="1" customHeight="1" outlineLevel="2">
      <c r="A104" s="178"/>
      <c r="B104" s="4"/>
      <c r="C104" s="337" t="s">
        <v>790</v>
      </c>
      <c r="D104" s="168"/>
      <c r="E104" s="169"/>
      <c r="F104" s="169"/>
      <c r="G104" s="257"/>
      <c r="H104" s="170"/>
      <c r="I104" s="170"/>
      <c r="J104" s="170"/>
      <c r="K104" s="170"/>
      <c r="L104" s="170"/>
      <c r="M104" s="245"/>
      <c r="N104" s="170"/>
      <c r="O104" s="170"/>
      <c r="P104" s="245"/>
      <c r="Q104" s="169"/>
      <c r="R104" s="171"/>
      <c r="S104" s="408"/>
      <c r="T104" s="409"/>
    </row>
    <row r="105" spans="1:20" s="312"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408"/>
      <c r="T105" s="409"/>
    </row>
    <row r="106" spans="1:20" s="312"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408"/>
      <c r="T106" s="409"/>
    </row>
    <row r="107" spans="1:20" s="312"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408"/>
      <c r="T107" s="409"/>
    </row>
    <row r="108" spans="1:20" s="312"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408"/>
      <c r="T108" s="409"/>
    </row>
    <row r="109" spans="1:20" s="312"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408"/>
      <c r="T109" s="409"/>
    </row>
    <row r="110" spans="1:20" s="312"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408"/>
      <c r="T110" s="409"/>
    </row>
    <row r="111" spans="1:20" s="312"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408"/>
      <c r="T111" s="409"/>
    </row>
    <row r="112" spans="1:20" s="312"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408"/>
      <c r="T112" s="409"/>
    </row>
    <row r="113" spans="1:20" s="313" customFormat="1" ht="31.5" collapsed="1">
      <c r="A113" s="243"/>
      <c r="B113" s="341" t="s">
        <v>382</v>
      </c>
      <c r="C113" s="335" t="s">
        <v>187</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10"/>
    </row>
    <row r="114" spans="1:20" s="312" customFormat="1" ht="38.25" hidden="1" outlineLevel="2">
      <c r="A114" s="178"/>
      <c r="B114" s="4"/>
      <c r="C114" s="363" t="s">
        <v>1434</v>
      </c>
      <c r="D114" s="168"/>
      <c r="E114" s="169"/>
      <c r="F114" s="169"/>
      <c r="G114" s="257"/>
      <c r="H114" s="170"/>
      <c r="I114" s="170"/>
      <c r="J114" s="170"/>
      <c r="K114" s="170"/>
      <c r="L114" s="170"/>
      <c r="M114" s="245"/>
      <c r="N114" s="170"/>
      <c r="O114" s="170"/>
      <c r="P114" s="245"/>
      <c r="Q114" s="456"/>
      <c r="R114" s="457"/>
      <c r="S114" s="408"/>
      <c r="T114" s="409"/>
    </row>
    <row r="115" spans="1:20" s="312" customFormat="1" ht="202.5" hidden="1" customHeight="1" outlineLevel="2">
      <c r="A115" s="178"/>
      <c r="B115" s="4"/>
      <c r="C115" s="337" t="s">
        <v>791</v>
      </c>
      <c r="D115" s="168"/>
      <c r="E115" s="169"/>
      <c r="F115" s="169"/>
      <c r="G115" s="257"/>
      <c r="H115" s="170"/>
      <c r="I115" s="170"/>
      <c r="J115" s="170"/>
      <c r="K115" s="170"/>
      <c r="L115" s="170"/>
      <c r="M115" s="245"/>
      <c r="N115" s="170"/>
      <c r="O115" s="170"/>
      <c r="P115" s="245"/>
      <c r="Q115" s="169"/>
      <c r="R115" s="171"/>
      <c r="S115" s="408"/>
      <c r="T115" s="409"/>
    </row>
    <row r="116" spans="1:20" s="312"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408"/>
      <c r="T116" s="409"/>
    </row>
    <row r="117" spans="1:20" s="312"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408"/>
      <c r="T117" s="409"/>
    </row>
    <row r="118" spans="1:20" s="312"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408"/>
      <c r="T118" s="409"/>
    </row>
    <row r="119" spans="1:20" s="312"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408"/>
      <c r="T119" s="409"/>
    </row>
    <row r="120" spans="1:20" s="312"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408"/>
      <c r="T120" s="409"/>
    </row>
    <row r="121" spans="1:20" s="312"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408"/>
      <c r="T121" s="409"/>
    </row>
    <row r="122" spans="1:20" s="312"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408"/>
      <c r="T122" s="409"/>
    </row>
    <row r="123" spans="1:20" s="312"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408"/>
      <c r="T123" s="409"/>
    </row>
    <row r="124" spans="1:20" s="313" customFormat="1" ht="31.5" collapsed="1">
      <c r="A124" s="243"/>
      <c r="B124" s="341" t="s">
        <v>384</v>
      </c>
      <c r="C124" s="335" t="s">
        <v>188</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10"/>
    </row>
    <row r="125" spans="1:20"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s="312" customFormat="1" ht="180.75" hidden="1" customHeight="1" outlineLevel="2">
      <c r="A126" s="178"/>
      <c r="B126" s="4"/>
      <c r="C126" s="337" t="s">
        <v>792</v>
      </c>
      <c r="D126" s="168"/>
      <c r="E126" s="169"/>
      <c r="F126" s="169"/>
      <c r="G126" s="257"/>
      <c r="H126" s="170"/>
      <c r="I126" s="170"/>
      <c r="J126" s="170"/>
      <c r="K126" s="170"/>
      <c r="L126" s="170"/>
      <c r="M126" s="245"/>
      <c r="N126" s="170"/>
      <c r="O126" s="170"/>
      <c r="P126" s="245"/>
      <c r="Q126" s="169"/>
      <c r="R126" s="171"/>
      <c r="S126" s="408"/>
      <c r="T126" s="409"/>
    </row>
    <row r="127" spans="1:20" s="312"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408"/>
      <c r="T127" s="409"/>
    </row>
    <row r="128" spans="1:20" s="312"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408"/>
      <c r="T128" s="409"/>
    </row>
    <row r="129" spans="1:20" s="312"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408"/>
      <c r="T129" s="409"/>
    </row>
    <row r="130" spans="1:20" s="312"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408"/>
      <c r="T130" s="409"/>
    </row>
    <row r="131" spans="1:20" s="312"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408"/>
      <c r="T131" s="409"/>
    </row>
    <row r="132" spans="1:20" s="312"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408"/>
      <c r="T132" s="409"/>
    </row>
    <row r="133" spans="1:20" s="312"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408"/>
      <c r="T133" s="409"/>
    </row>
    <row r="134" spans="1:20" s="312"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408"/>
      <c r="T134" s="409"/>
    </row>
    <row r="135" spans="1:20" s="313" customFormat="1" ht="31.5" collapsed="1">
      <c r="A135" s="243"/>
      <c r="B135" s="341" t="s">
        <v>386</v>
      </c>
      <c r="C135" s="335" t="s">
        <v>189</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10"/>
    </row>
    <row r="136" spans="1:20" s="312" customFormat="1" ht="280.5" hidden="1" customHeight="1" outlineLevel="2">
      <c r="A136" s="178"/>
      <c r="B136" s="4"/>
      <c r="C136" s="337" t="s">
        <v>793</v>
      </c>
      <c r="D136" s="168"/>
      <c r="E136" s="169"/>
      <c r="F136" s="169"/>
      <c r="G136" s="257"/>
      <c r="H136" s="170"/>
      <c r="I136" s="170"/>
      <c r="J136" s="170"/>
      <c r="K136" s="170"/>
      <c r="L136" s="170"/>
      <c r="M136" s="245"/>
      <c r="N136" s="170"/>
      <c r="O136" s="170"/>
      <c r="P136" s="245"/>
      <c r="Q136" s="169"/>
      <c r="R136" s="171"/>
      <c r="S136" s="408"/>
      <c r="T136" s="409"/>
    </row>
    <row r="137" spans="1:20" s="312"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408"/>
      <c r="T137" s="409"/>
    </row>
    <row r="138" spans="1:20" s="312"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408"/>
      <c r="T138" s="409"/>
    </row>
    <row r="139" spans="1:20" s="312"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408"/>
      <c r="T139" s="409"/>
    </row>
    <row r="140" spans="1:20" s="312"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408"/>
      <c r="T140" s="409"/>
    </row>
    <row r="141" spans="1:20" s="312"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408"/>
      <c r="T141" s="409"/>
    </row>
    <row r="142" spans="1:20" s="312"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408"/>
      <c r="T142" s="409"/>
    </row>
    <row r="143" spans="1:20" s="312"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408"/>
      <c r="T143" s="409"/>
    </row>
    <row r="144" spans="1:20" s="312"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408"/>
      <c r="T144" s="409"/>
    </row>
    <row r="145" spans="1:20" s="313"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10"/>
    </row>
    <row r="146" spans="1:20" s="312" customFormat="1" ht="252" hidden="1" customHeight="1" outlineLevel="2">
      <c r="A146" s="178"/>
      <c r="B146" s="4"/>
      <c r="C146" s="337" t="s">
        <v>794</v>
      </c>
      <c r="D146" s="168"/>
      <c r="E146" s="169"/>
      <c r="F146" s="169"/>
      <c r="G146" s="257"/>
      <c r="H146" s="170"/>
      <c r="I146" s="170"/>
      <c r="J146" s="170"/>
      <c r="K146" s="170"/>
      <c r="L146" s="170"/>
      <c r="M146" s="245"/>
      <c r="N146" s="170"/>
      <c r="O146" s="170"/>
      <c r="P146" s="245"/>
      <c r="Q146" s="169"/>
      <c r="R146" s="171"/>
      <c r="S146" s="408"/>
      <c r="T146" s="409"/>
    </row>
    <row r="147" spans="1:20" s="312"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408"/>
      <c r="T147" s="409"/>
    </row>
    <row r="148" spans="1:20" s="312"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408"/>
      <c r="T148" s="409"/>
    </row>
    <row r="149" spans="1:20" s="312"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408"/>
      <c r="T149" s="409"/>
    </row>
    <row r="150" spans="1:20" s="312"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408"/>
      <c r="T150" s="409"/>
    </row>
    <row r="151" spans="1:20" s="312"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408"/>
      <c r="T151" s="409"/>
    </row>
    <row r="152" spans="1:20" s="312"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408"/>
      <c r="T152" s="409"/>
    </row>
    <row r="153" spans="1:20" s="312"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408"/>
      <c r="T153" s="409"/>
    </row>
    <row r="154" spans="1:20" s="312"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408"/>
      <c r="T154" s="409"/>
    </row>
    <row r="155" spans="1:20" s="313" customFormat="1" ht="31.5" collapsed="1">
      <c r="A155" s="243"/>
      <c r="B155" s="341" t="s">
        <v>389</v>
      </c>
      <c r="C155" s="335" t="s">
        <v>190</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10"/>
    </row>
    <row r="156" spans="1:20"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s="312" customFormat="1" ht="295.5" hidden="1" customHeight="1" outlineLevel="2">
      <c r="A157" s="178"/>
      <c r="B157" s="4"/>
      <c r="C157" s="337" t="s">
        <v>795</v>
      </c>
      <c r="D157" s="168"/>
      <c r="E157" s="169"/>
      <c r="F157" s="169"/>
      <c r="G157" s="257"/>
      <c r="H157" s="170"/>
      <c r="I157" s="170"/>
      <c r="J157" s="170"/>
      <c r="K157" s="170"/>
      <c r="L157" s="170"/>
      <c r="M157" s="245"/>
      <c r="N157" s="170"/>
      <c r="O157" s="170"/>
      <c r="P157" s="245"/>
      <c r="Q157" s="169"/>
      <c r="R157" s="171"/>
      <c r="S157" s="408"/>
      <c r="T157" s="409"/>
    </row>
    <row r="158" spans="1:20" s="312"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408"/>
      <c r="T158" s="409"/>
    </row>
    <row r="159" spans="1:20" s="312"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408"/>
      <c r="T159" s="409"/>
    </row>
    <row r="160" spans="1:20" s="312"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408"/>
      <c r="T160" s="409"/>
    </row>
    <row r="161" spans="1:20" s="312"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408"/>
      <c r="T161" s="409"/>
    </row>
    <row r="162" spans="1:20" s="312"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408"/>
      <c r="T162" s="409"/>
    </row>
    <row r="163" spans="1:20" s="312"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408"/>
      <c r="T163" s="409"/>
    </row>
    <row r="164" spans="1:20" s="312"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408"/>
      <c r="T164" s="409"/>
    </row>
    <row r="165" spans="1:20" s="312"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408"/>
      <c r="T165" s="409"/>
    </row>
    <row r="166" spans="1:20" s="313" customFormat="1" ht="31.5" collapsed="1">
      <c r="A166" s="243"/>
      <c r="B166" s="341" t="s">
        <v>391</v>
      </c>
      <c r="C166" s="335" t="s">
        <v>241</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10"/>
    </row>
    <row r="167" spans="1:20"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s="312" customFormat="1" ht="183" hidden="1" customHeight="1" outlineLevel="2">
      <c r="A168" s="178"/>
      <c r="B168" s="4"/>
      <c r="C168" s="337" t="s">
        <v>796</v>
      </c>
      <c r="D168" s="168"/>
      <c r="E168" s="169"/>
      <c r="F168" s="169"/>
      <c r="G168" s="257"/>
      <c r="H168" s="170"/>
      <c r="I168" s="170"/>
      <c r="J168" s="170"/>
      <c r="K168" s="170"/>
      <c r="L168" s="170"/>
      <c r="M168" s="245"/>
      <c r="N168" s="170"/>
      <c r="O168" s="170"/>
      <c r="P168" s="245"/>
      <c r="Q168" s="169"/>
      <c r="R168" s="171"/>
      <c r="S168" s="408"/>
      <c r="T168" s="409"/>
    </row>
    <row r="169" spans="1:20" s="312"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408"/>
      <c r="T169" s="409"/>
    </row>
    <row r="170" spans="1:20" s="312"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408"/>
      <c r="T170" s="409"/>
    </row>
    <row r="171" spans="1:20" s="312"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408"/>
      <c r="T171" s="409"/>
    </row>
    <row r="172" spans="1:20" s="312"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408"/>
      <c r="T172" s="409"/>
    </row>
    <row r="173" spans="1:20" s="312"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408"/>
      <c r="T173" s="409"/>
    </row>
    <row r="174" spans="1:20" s="312"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408"/>
      <c r="T174" s="409"/>
    </row>
    <row r="175" spans="1:20" s="312"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408"/>
      <c r="T175" s="409"/>
    </row>
    <row r="176" spans="1:20" s="312"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408"/>
      <c r="T176" s="409"/>
    </row>
    <row r="177" spans="1:20" s="313"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10"/>
    </row>
    <row r="178" spans="1:20" s="312" customFormat="1" ht="202.5" hidden="1" customHeight="1" outlineLevel="2">
      <c r="A178" s="178"/>
      <c r="B178" s="4"/>
      <c r="C178" s="363" t="s">
        <v>798</v>
      </c>
      <c r="D178" s="168"/>
      <c r="E178" s="169"/>
      <c r="F178" s="169"/>
      <c r="G178" s="257"/>
      <c r="H178" s="170"/>
      <c r="I178" s="170"/>
      <c r="J178" s="170"/>
      <c r="K178" s="170"/>
      <c r="L178" s="170"/>
      <c r="M178" s="245"/>
      <c r="N178" s="170"/>
      <c r="O178" s="170"/>
      <c r="P178" s="245"/>
      <c r="Q178" s="169"/>
      <c r="R178" s="171"/>
      <c r="S178" s="408"/>
      <c r="T178" s="409"/>
    </row>
    <row r="179" spans="1:20" s="312"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408"/>
      <c r="T179" s="409"/>
    </row>
    <row r="180" spans="1:20" s="312"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408"/>
      <c r="T180" s="409"/>
    </row>
    <row r="181" spans="1:20" s="312"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408"/>
      <c r="T181" s="409"/>
    </row>
    <row r="182" spans="1:20" s="312"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408"/>
      <c r="T182" s="409"/>
    </row>
    <row r="183" spans="1:20" s="312"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408"/>
      <c r="T183" s="409"/>
    </row>
    <row r="184" spans="1:20" s="312"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408"/>
      <c r="T184" s="409"/>
    </row>
    <row r="185" spans="1:20" s="312"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408"/>
      <c r="T185" s="409"/>
    </row>
    <row r="186" spans="1:20" s="312"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408"/>
      <c r="T186" s="409"/>
    </row>
    <row r="187" spans="1:20" s="313" customFormat="1" ht="31.5" collapsed="1">
      <c r="A187" s="243"/>
      <c r="B187" s="341" t="s">
        <v>393</v>
      </c>
      <c r="C187" s="335" t="s">
        <v>191</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10"/>
    </row>
    <row r="188" spans="1:20" s="312" customFormat="1" ht="140.25" hidden="1" customHeight="1" outlineLevel="2">
      <c r="A188" s="178"/>
      <c r="B188" s="4"/>
      <c r="C188" s="337" t="s">
        <v>614</v>
      </c>
      <c r="D188" s="168"/>
      <c r="E188" s="169"/>
      <c r="F188" s="169"/>
      <c r="G188" s="257"/>
      <c r="H188" s="170"/>
      <c r="I188" s="170"/>
      <c r="J188" s="170"/>
      <c r="K188" s="170"/>
      <c r="L188" s="170"/>
      <c r="M188" s="245"/>
      <c r="N188" s="170"/>
      <c r="O188" s="170"/>
      <c r="P188" s="245"/>
      <c r="Q188" s="169"/>
      <c r="R188" s="171"/>
      <c r="S188" s="408"/>
      <c r="T188" s="409"/>
    </row>
    <row r="189" spans="1:20" s="312"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408"/>
      <c r="T189" s="409"/>
    </row>
    <row r="190" spans="1:20" s="312"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408"/>
      <c r="T190" s="409"/>
    </row>
    <row r="191" spans="1:20" s="312"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408"/>
      <c r="T191" s="409"/>
    </row>
    <row r="192" spans="1:20" s="312"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408"/>
      <c r="T192" s="409"/>
    </row>
    <row r="193" spans="1:20" s="312"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408"/>
      <c r="T193" s="409"/>
    </row>
    <row r="194" spans="1:20" s="312"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408"/>
      <c r="T194" s="409"/>
    </row>
    <row r="195" spans="1:20" s="312"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408"/>
      <c r="T195" s="409"/>
    </row>
    <row r="196" spans="1:20" s="312"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408"/>
      <c r="T196" s="409"/>
    </row>
    <row r="197" spans="1:20" s="312"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409"/>
    </row>
    <row r="198" spans="1:20" s="313" customFormat="1" ht="15.75" collapsed="1">
      <c r="A198" s="243"/>
      <c r="B198" s="341" t="s">
        <v>395</v>
      </c>
      <c r="C198" s="335" t="s">
        <v>192</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10"/>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12" customFormat="1" ht="206.25" hidden="1" customHeight="1" outlineLevel="2">
      <c r="A200" s="178"/>
      <c r="B200" s="4"/>
      <c r="C200" s="337" t="s">
        <v>763</v>
      </c>
      <c r="D200" s="168"/>
      <c r="E200" s="169"/>
      <c r="F200" s="169"/>
      <c r="G200" s="257"/>
      <c r="H200" s="170"/>
      <c r="I200" s="170"/>
      <c r="J200" s="170"/>
      <c r="K200" s="170"/>
      <c r="L200" s="170"/>
      <c r="M200" s="245"/>
      <c r="N200" s="170"/>
      <c r="O200" s="170"/>
      <c r="P200" s="245"/>
      <c r="Q200" s="169"/>
      <c r="R200" s="171"/>
      <c r="S200" s="408"/>
      <c r="T200" s="409"/>
    </row>
    <row r="201" spans="1:20" s="312"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408"/>
      <c r="T201" s="409"/>
    </row>
    <row r="202" spans="1:20" s="312"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408"/>
      <c r="T202" s="409"/>
    </row>
    <row r="203" spans="1:20" s="312"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408"/>
      <c r="T203" s="409"/>
    </row>
    <row r="204" spans="1:20" s="312"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408"/>
      <c r="T204" s="409"/>
    </row>
    <row r="205" spans="1:20" s="312"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408"/>
      <c r="T205" s="409"/>
    </row>
    <row r="206" spans="1:20" s="312"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408"/>
      <c r="T206" s="409"/>
    </row>
    <row r="207" spans="1:20" s="312"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408"/>
      <c r="T207" s="409"/>
    </row>
    <row r="208" spans="1:20" s="312"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408"/>
      <c r="T208" s="409"/>
    </row>
    <row r="209" spans="1:20" s="313"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10"/>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12" customFormat="1" ht="196.5" hidden="1" customHeight="1" outlineLevel="2">
      <c r="A211" s="178"/>
      <c r="B211" s="375"/>
      <c r="C211" s="352" t="s">
        <v>797</v>
      </c>
      <c r="D211" s="168"/>
      <c r="E211" s="169"/>
      <c r="F211" s="169"/>
      <c r="G211" s="257"/>
      <c r="H211" s="170"/>
      <c r="I211" s="170"/>
      <c r="J211" s="170"/>
      <c r="K211" s="170"/>
      <c r="L211" s="170"/>
      <c r="M211" s="245"/>
      <c r="N211" s="170"/>
      <c r="O211" s="170"/>
      <c r="P211" s="245"/>
      <c r="Q211" s="169"/>
      <c r="R211" s="171"/>
      <c r="S211" s="408"/>
      <c r="T211" s="409"/>
    </row>
    <row r="212" spans="1:20" s="312"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408"/>
      <c r="T212" s="409"/>
    </row>
    <row r="213" spans="1:20" s="312"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408"/>
      <c r="T213" s="409"/>
    </row>
    <row r="214" spans="1:20" s="312"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408"/>
      <c r="T214" s="409"/>
    </row>
    <row r="215" spans="1:20" s="312"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408"/>
      <c r="T215" s="409"/>
    </row>
    <row r="216" spans="1:20" s="312"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408"/>
      <c r="T216" s="409"/>
    </row>
    <row r="217" spans="1:20" s="312"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408"/>
      <c r="T217" s="409"/>
    </row>
    <row r="218" spans="1:20" s="312"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408"/>
      <c r="T218" s="409"/>
    </row>
    <row r="219" spans="1:20" s="312"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408"/>
      <c r="T219" s="409"/>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5709" priority="2615" stopIfTrue="1" operator="equal">
      <formula>"NR"</formula>
    </cfRule>
    <cfRule type="cellIs" dxfId="5708" priority="2616" stopIfTrue="1" operator="equal">
      <formula>"U"</formula>
    </cfRule>
    <cfRule type="cellIs" dxfId="5707" priority="2617" stopIfTrue="1" operator="equal">
      <formula>"S"</formula>
    </cfRule>
  </conditionalFormatting>
  <conditionalFormatting sqref="R4">
    <cfRule type="cellIs" dxfId="5706" priority="694" stopIfTrue="1" operator="equal">
      <formula>"NR"</formula>
    </cfRule>
    <cfRule type="cellIs" dxfId="5705" priority="695" stopIfTrue="1" operator="equal">
      <formula>"U"</formula>
    </cfRule>
    <cfRule type="cellIs" dxfId="5704" priority="696" stopIfTrue="1" operator="equal">
      <formula>"S"</formula>
    </cfRule>
  </conditionalFormatting>
  <conditionalFormatting sqref="R53">
    <cfRule type="cellIs" dxfId="5703" priority="691" stopIfTrue="1" operator="equal">
      <formula>"NR"</formula>
    </cfRule>
    <cfRule type="cellIs" dxfId="5702" priority="692" stopIfTrue="1" operator="equal">
      <formula>"U"</formula>
    </cfRule>
    <cfRule type="cellIs" dxfId="5701" priority="693" stopIfTrue="1" operator="equal">
      <formula>"S"</formula>
    </cfRule>
  </conditionalFormatting>
  <conditionalFormatting sqref="R90">
    <cfRule type="cellIs" dxfId="5700" priority="688" stopIfTrue="1" operator="equal">
      <formula>"NR"</formula>
    </cfRule>
    <cfRule type="cellIs" dxfId="5699" priority="689" stopIfTrue="1" operator="equal">
      <formula>"U"</formula>
    </cfRule>
    <cfRule type="cellIs" dxfId="5698" priority="690" stopIfTrue="1" operator="equal">
      <formula>"S"</formula>
    </cfRule>
  </conditionalFormatting>
  <conditionalFormatting sqref="R197">
    <cfRule type="cellIs" dxfId="5697" priority="685" stopIfTrue="1" operator="equal">
      <formula>"NR"</formula>
    </cfRule>
    <cfRule type="cellIs" dxfId="5696" priority="686" stopIfTrue="1" operator="equal">
      <formula>"U"</formula>
    </cfRule>
    <cfRule type="cellIs" dxfId="5695" priority="687" stopIfTrue="1" operator="equal">
      <formula>"S"</formula>
    </cfRule>
  </conditionalFormatting>
  <conditionalFormatting sqref="R5">
    <cfRule type="expression" dxfId="5694" priority="679" stopIfTrue="1">
      <formula>OR($R5="FI",$R5="Green",$R5="High")</formula>
    </cfRule>
    <cfRule type="expression" dxfId="5693" priority="680" stopIfTrue="1">
      <formula>OR($R5="NI",$R5="Red",$R5="Low")</formula>
    </cfRule>
    <cfRule type="cellIs" dxfId="5692" priority="681" stopIfTrue="1" operator="equal">
      <formula>"PI"</formula>
    </cfRule>
    <cfRule type="expression" dxfId="5691" priority="682" stopIfTrue="1">
      <formula>OR($R5="LI",$R5="Yellow",$R5="Medium")</formula>
    </cfRule>
    <cfRule type="expression" dxfId="5690" priority="683" stopIfTrue="1">
      <formula>OR($R5="NY",$R5="Not Yet")</formula>
    </cfRule>
    <cfRule type="cellIs" dxfId="5689" priority="684" stopIfTrue="1" operator="equal">
      <formula>"Out of Scope"</formula>
    </cfRule>
  </conditionalFormatting>
  <conditionalFormatting sqref="R17">
    <cfRule type="expression" dxfId="5688" priority="673" stopIfTrue="1">
      <formula>OR($R17="FI",$R17="Green",$R17="High")</formula>
    </cfRule>
    <cfRule type="expression" dxfId="5687" priority="674" stopIfTrue="1">
      <formula>OR($R17="NI",$R17="Red",$R17="Low")</formula>
    </cfRule>
    <cfRule type="cellIs" dxfId="5686" priority="675" stopIfTrue="1" operator="equal">
      <formula>"PI"</formula>
    </cfRule>
    <cfRule type="expression" dxfId="5685" priority="676" stopIfTrue="1">
      <formula>OR($R17="LI",$R17="Yellow",$R17="Medium")</formula>
    </cfRule>
    <cfRule type="expression" dxfId="5684" priority="677" stopIfTrue="1">
      <formula>OR($R17="NY",$R17="Not Yet")</formula>
    </cfRule>
    <cfRule type="cellIs" dxfId="5683" priority="678" stopIfTrue="1" operator="equal">
      <formula>"Out of Scope"</formula>
    </cfRule>
  </conditionalFormatting>
  <conditionalFormatting sqref="R29">
    <cfRule type="expression" dxfId="5682" priority="667" stopIfTrue="1">
      <formula>OR($R29="FI",$R29="Green",$R29="High")</formula>
    </cfRule>
    <cfRule type="expression" dxfId="5681" priority="668" stopIfTrue="1">
      <formula>OR($R29="NI",$R29="Red",$R29="Low")</formula>
    </cfRule>
    <cfRule type="cellIs" dxfId="5680" priority="669" stopIfTrue="1" operator="equal">
      <formula>"PI"</formula>
    </cfRule>
    <cfRule type="expression" dxfId="5679" priority="670" stopIfTrue="1">
      <formula>OR($R29="LI",$R29="Yellow",$R29="Medium")</formula>
    </cfRule>
    <cfRule type="expression" dxfId="5678" priority="671" stopIfTrue="1">
      <formula>OR($R29="NY",$R29="Not Yet")</formula>
    </cfRule>
    <cfRule type="cellIs" dxfId="5677" priority="672" stopIfTrue="1" operator="equal">
      <formula>"Out of Scope"</formula>
    </cfRule>
  </conditionalFormatting>
  <conditionalFormatting sqref="R41">
    <cfRule type="expression" dxfId="5676" priority="661" stopIfTrue="1">
      <formula>OR($R41="FI",$R41="Green",$R41="High")</formula>
    </cfRule>
    <cfRule type="expression" dxfId="5675" priority="662" stopIfTrue="1">
      <formula>OR($R41="NI",$R41="Red",$R41="Low")</formula>
    </cfRule>
    <cfRule type="cellIs" dxfId="5674" priority="663" stopIfTrue="1" operator="equal">
      <formula>"PI"</formula>
    </cfRule>
    <cfRule type="expression" dxfId="5673" priority="664" stopIfTrue="1">
      <formula>OR($R41="LI",$R41="Yellow",$R41="Medium")</formula>
    </cfRule>
    <cfRule type="expression" dxfId="5672" priority="665" stopIfTrue="1">
      <formula>OR($R41="NY",$R41="Not Yet")</formula>
    </cfRule>
    <cfRule type="cellIs" dxfId="5671" priority="666" stopIfTrue="1" operator="equal">
      <formula>"Out of Scope"</formula>
    </cfRule>
  </conditionalFormatting>
  <conditionalFormatting sqref="R54">
    <cfRule type="expression" dxfId="5670" priority="655" stopIfTrue="1">
      <formula>OR($R54="FI",$R54="Green",$R54="High")</formula>
    </cfRule>
    <cfRule type="expression" dxfId="5669" priority="656" stopIfTrue="1">
      <formula>OR($R54="NI",$R54="Red",$R54="Low")</formula>
    </cfRule>
    <cfRule type="cellIs" dxfId="5668" priority="657" stopIfTrue="1" operator="equal">
      <formula>"PI"</formula>
    </cfRule>
    <cfRule type="expression" dxfId="5667" priority="658" stopIfTrue="1">
      <formula>OR($R54="LI",$R54="Yellow",$R54="Medium")</formula>
    </cfRule>
    <cfRule type="expression" dxfId="5666" priority="659" stopIfTrue="1">
      <formula>OR($R54="NY",$R54="Not Yet")</formula>
    </cfRule>
    <cfRule type="cellIs" dxfId="5665" priority="660" stopIfTrue="1" operator="equal">
      <formula>"Out of Scope"</formula>
    </cfRule>
  </conditionalFormatting>
  <conditionalFormatting sqref="R66">
    <cfRule type="expression" dxfId="5664" priority="649" stopIfTrue="1">
      <formula>OR($R66="FI",$R66="Green",$R66="High")</formula>
    </cfRule>
    <cfRule type="expression" dxfId="5663" priority="650" stopIfTrue="1">
      <formula>OR($R66="NI",$R66="Red",$R66="Low")</formula>
    </cfRule>
    <cfRule type="cellIs" dxfId="5662" priority="651" stopIfTrue="1" operator="equal">
      <formula>"PI"</formula>
    </cfRule>
    <cfRule type="expression" dxfId="5661" priority="652" stopIfTrue="1">
      <formula>OR($R66="LI",$R66="Yellow",$R66="Medium")</formula>
    </cfRule>
    <cfRule type="expression" dxfId="5660" priority="653" stopIfTrue="1">
      <formula>OR($R66="NY",$R66="Not Yet")</formula>
    </cfRule>
    <cfRule type="cellIs" dxfId="5659" priority="654" stopIfTrue="1" operator="equal">
      <formula>"Out of Scope"</formula>
    </cfRule>
  </conditionalFormatting>
  <conditionalFormatting sqref="R78">
    <cfRule type="expression" dxfId="5658" priority="643" stopIfTrue="1">
      <formula>OR($R78="FI",$R78="Green",$R78="High")</formula>
    </cfRule>
    <cfRule type="expression" dxfId="5657" priority="644" stopIfTrue="1">
      <formula>OR($R78="NI",$R78="Red",$R78="Low")</formula>
    </cfRule>
    <cfRule type="cellIs" dxfId="5656" priority="645" stopIfTrue="1" operator="equal">
      <formula>"PI"</formula>
    </cfRule>
    <cfRule type="expression" dxfId="5655" priority="646" stopIfTrue="1">
      <formula>OR($R78="LI",$R78="Yellow",$R78="Medium")</formula>
    </cfRule>
    <cfRule type="expression" dxfId="5654" priority="647" stopIfTrue="1">
      <formula>OR($R78="NY",$R78="Not Yet")</formula>
    </cfRule>
    <cfRule type="cellIs" dxfId="5653" priority="648" stopIfTrue="1" operator="equal">
      <formula>"Out of Scope"</formula>
    </cfRule>
  </conditionalFormatting>
  <conditionalFormatting sqref="R91">
    <cfRule type="expression" dxfId="5652" priority="637" stopIfTrue="1">
      <formula>OR($R91="FI",$R91="Green",$R91="High")</formula>
    </cfRule>
    <cfRule type="expression" dxfId="5651" priority="638" stopIfTrue="1">
      <formula>OR($R91="NI",$R91="Red",$R91="Low")</formula>
    </cfRule>
    <cfRule type="cellIs" dxfId="5650" priority="639" stopIfTrue="1" operator="equal">
      <formula>"PI"</formula>
    </cfRule>
    <cfRule type="expression" dxfId="5649" priority="640" stopIfTrue="1">
      <formula>OR($R91="LI",$R91="Yellow",$R91="Medium")</formula>
    </cfRule>
    <cfRule type="expression" dxfId="5648" priority="641" stopIfTrue="1">
      <formula>OR($R91="NY",$R91="Not Yet")</formula>
    </cfRule>
    <cfRule type="cellIs" dxfId="5647" priority="642" stopIfTrue="1" operator="equal">
      <formula>"Out of Scope"</formula>
    </cfRule>
  </conditionalFormatting>
  <conditionalFormatting sqref="R102">
    <cfRule type="expression" dxfId="5646" priority="631" stopIfTrue="1">
      <formula>OR($R102="FI",$R102="Green",$R102="High")</formula>
    </cfRule>
    <cfRule type="expression" dxfId="5645" priority="632" stopIfTrue="1">
      <formula>OR($R102="NI",$R102="Red",$R102="Low")</formula>
    </cfRule>
    <cfRule type="cellIs" dxfId="5644" priority="633" stopIfTrue="1" operator="equal">
      <formula>"PI"</formula>
    </cfRule>
    <cfRule type="expression" dxfId="5643" priority="634" stopIfTrue="1">
      <formula>OR($R102="LI",$R102="Yellow",$R102="Medium")</formula>
    </cfRule>
    <cfRule type="expression" dxfId="5642" priority="635" stopIfTrue="1">
      <formula>OR($R102="NY",$R102="Not Yet")</formula>
    </cfRule>
    <cfRule type="cellIs" dxfId="5641" priority="636" stopIfTrue="1" operator="equal">
      <formula>"Out of Scope"</formula>
    </cfRule>
  </conditionalFormatting>
  <conditionalFormatting sqref="R113">
    <cfRule type="expression" dxfId="5640" priority="625" stopIfTrue="1">
      <formula>OR($R113="FI",$R113="Green",$R113="High")</formula>
    </cfRule>
    <cfRule type="expression" dxfId="5639" priority="626" stopIfTrue="1">
      <formula>OR($R113="NI",$R113="Red",$R113="Low")</formula>
    </cfRule>
    <cfRule type="cellIs" dxfId="5638" priority="627" stopIfTrue="1" operator="equal">
      <formula>"PI"</formula>
    </cfRule>
    <cfRule type="expression" dxfId="5637" priority="628" stopIfTrue="1">
      <formula>OR($R113="LI",$R113="Yellow",$R113="Medium")</formula>
    </cfRule>
    <cfRule type="expression" dxfId="5636" priority="629" stopIfTrue="1">
      <formula>OR($R113="NY",$R113="Not Yet")</formula>
    </cfRule>
    <cfRule type="cellIs" dxfId="5635" priority="630" stopIfTrue="1" operator="equal">
      <formula>"Out of Scope"</formula>
    </cfRule>
  </conditionalFormatting>
  <conditionalFormatting sqref="R124">
    <cfRule type="expression" dxfId="5634" priority="619" stopIfTrue="1">
      <formula>OR($R124="FI",$R124="Green",$R124="High")</formula>
    </cfRule>
    <cfRule type="expression" dxfId="5633" priority="620" stopIfTrue="1">
      <formula>OR($R124="NI",$R124="Red",$R124="Low")</formula>
    </cfRule>
    <cfRule type="cellIs" dxfId="5632" priority="621" stopIfTrue="1" operator="equal">
      <formula>"PI"</formula>
    </cfRule>
    <cfRule type="expression" dxfId="5631" priority="622" stopIfTrue="1">
      <formula>OR($R124="LI",$R124="Yellow",$R124="Medium")</formula>
    </cfRule>
    <cfRule type="expression" dxfId="5630" priority="623" stopIfTrue="1">
      <formula>OR($R124="NY",$R124="Not Yet")</formula>
    </cfRule>
    <cfRule type="cellIs" dxfId="5629" priority="624" stopIfTrue="1" operator="equal">
      <formula>"Out of Scope"</formula>
    </cfRule>
  </conditionalFormatting>
  <conditionalFormatting sqref="R135">
    <cfRule type="expression" dxfId="5628" priority="613" stopIfTrue="1">
      <formula>OR($R135="FI",$R135="Green",$R135="High")</formula>
    </cfRule>
    <cfRule type="expression" dxfId="5627" priority="614" stopIfTrue="1">
      <formula>OR($R135="NI",$R135="Red",$R135="Low")</formula>
    </cfRule>
    <cfRule type="cellIs" dxfId="5626" priority="615" stopIfTrue="1" operator="equal">
      <formula>"PI"</formula>
    </cfRule>
    <cfRule type="expression" dxfId="5625" priority="616" stopIfTrue="1">
      <formula>OR($R135="LI",$R135="Yellow",$R135="Medium")</formula>
    </cfRule>
    <cfRule type="expression" dxfId="5624" priority="617" stopIfTrue="1">
      <formula>OR($R135="NY",$R135="Not Yet")</formula>
    </cfRule>
    <cfRule type="cellIs" dxfId="5623" priority="618" stopIfTrue="1" operator="equal">
      <formula>"Out of Scope"</formula>
    </cfRule>
  </conditionalFormatting>
  <conditionalFormatting sqref="R145">
    <cfRule type="expression" dxfId="5622" priority="607" stopIfTrue="1">
      <formula>OR($R145="FI",$R145="Green",$R145="High")</formula>
    </cfRule>
    <cfRule type="expression" dxfId="5621" priority="608" stopIfTrue="1">
      <formula>OR($R145="NI",$R145="Red",$R145="Low")</formula>
    </cfRule>
    <cfRule type="cellIs" dxfId="5620" priority="609" stopIfTrue="1" operator="equal">
      <formula>"PI"</formula>
    </cfRule>
    <cfRule type="expression" dxfId="5619" priority="610" stopIfTrue="1">
      <formula>OR($R145="LI",$R145="Yellow",$R145="Medium")</formula>
    </cfRule>
    <cfRule type="expression" dxfId="5618" priority="611" stopIfTrue="1">
      <formula>OR($R145="NY",$R145="Not Yet")</formula>
    </cfRule>
    <cfRule type="cellIs" dxfId="5617" priority="612" stopIfTrue="1" operator="equal">
      <formula>"Out of Scope"</formula>
    </cfRule>
  </conditionalFormatting>
  <conditionalFormatting sqref="R155">
    <cfRule type="expression" dxfId="5616" priority="601" stopIfTrue="1">
      <formula>OR($R155="FI",$R155="Green",$R155="High")</formula>
    </cfRule>
    <cfRule type="expression" dxfId="5615" priority="602" stopIfTrue="1">
      <formula>OR($R155="NI",$R155="Red",$R155="Low")</formula>
    </cfRule>
    <cfRule type="cellIs" dxfId="5614" priority="603" stopIfTrue="1" operator="equal">
      <formula>"PI"</formula>
    </cfRule>
    <cfRule type="expression" dxfId="5613" priority="604" stopIfTrue="1">
      <formula>OR($R155="LI",$R155="Yellow",$R155="Medium")</formula>
    </cfRule>
    <cfRule type="expression" dxfId="5612" priority="605" stopIfTrue="1">
      <formula>OR($R155="NY",$R155="Not Yet")</formula>
    </cfRule>
    <cfRule type="cellIs" dxfId="5611" priority="606" stopIfTrue="1" operator="equal">
      <formula>"Out of Scope"</formula>
    </cfRule>
  </conditionalFormatting>
  <conditionalFormatting sqref="R166">
    <cfRule type="expression" dxfId="5610" priority="595" stopIfTrue="1">
      <formula>OR($R166="FI",$R166="Green",$R166="High")</formula>
    </cfRule>
    <cfRule type="expression" dxfId="5609" priority="596" stopIfTrue="1">
      <formula>OR($R166="NI",$R166="Red",$R166="Low")</formula>
    </cfRule>
    <cfRule type="cellIs" dxfId="5608" priority="597" stopIfTrue="1" operator="equal">
      <formula>"PI"</formula>
    </cfRule>
    <cfRule type="expression" dxfId="5607" priority="598" stopIfTrue="1">
      <formula>OR($R166="LI",$R166="Yellow",$R166="Medium")</formula>
    </cfRule>
    <cfRule type="expression" dxfId="5606" priority="599" stopIfTrue="1">
      <formula>OR($R166="NY",$R166="Not Yet")</formula>
    </cfRule>
    <cfRule type="cellIs" dxfId="5605" priority="600" stopIfTrue="1" operator="equal">
      <formula>"Out of Scope"</formula>
    </cfRule>
  </conditionalFormatting>
  <conditionalFormatting sqref="R177">
    <cfRule type="expression" dxfId="5604" priority="589" stopIfTrue="1">
      <formula>OR($R177="FI",$R177="Green",$R177="High")</formula>
    </cfRule>
    <cfRule type="expression" dxfId="5603" priority="590" stopIfTrue="1">
      <formula>OR($R177="NI",$R177="Red",$R177="Low")</formula>
    </cfRule>
    <cfRule type="cellIs" dxfId="5602" priority="591" stopIfTrue="1" operator="equal">
      <formula>"PI"</formula>
    </cfRule>
    <cfRule type="expression" dxfId="5601" priority="592" stopIfTrue="1">
      <formula>OR($R177="LI",$R177="Yellow",$R177="Medium")</formula>
    </cfRule>
    <cfRule type="expression" dxfId="5600" priority="593" stopIfTrue="1">
      <formula>OR($R177="NY",$R177="Not Yet")</formula>
    </cfRule>
    <cfRule type="cellIs" dxfId="5599" priority="594" stopIfTrue="1" operator="equal">
      <formula>"Out of Scope"</formula>
    </cfRule>
  </conditionalFormatting>
  <conditionalFormatting sqref="R187">
    <cfRule type="expression" dxfId="5598" priority="583" stopIfTrue="1">
      <formula>OR($R187="FI",$R187="Green",$R187="High")</formula>
    </cfRule>
    <cfRule type="expression" dxfId="5597" priority="584" stopIfTrue="1">
      <formula>OR($R187="NI",$R187="Red",$R187="Low")</formula>
    </cfRule>
    <cfRule type="cellIs" dxfId="5596" priority="585" stopIfTrue="1" operator="equal">
      <formula>"PI"</formula>
    </cfRule>
    <cfRule type="expression" dxfId="5595" priority="586" stopIfTrue="1">
      <formula>OR($R187="LI",$R187="Yellow",$R187="Medium")</formula>
    </cfRule>
    <cfRule type="expression" dxfId="5594" priority="587" stopIfTrue="1">
      <formula>OR($R187="NY",$R187="Not Yet")</formula>
    </cfRule>
    <cfRule type="cellIs" dxfId="5593" priority="588" stopIfTrue="1" operator="equal">
      <formula>"Out of Scope"</formula>
    </cfRule>
  </conditionalFormatting>
  <conditionalFormatting sqref="R198">
    <cfRule type="expression" dxfId="5592" priority="577" stopIfTrue="1">
      <formula>OR($R198="FI",$R198="Green",$R198="High")</formula>
    </cfRule>
    <cfRule type="expression" dxfId="5591" priority="578" stopIfTrue="1">
      <formula>OR($R198="NI",$R198="Red",$R198="Low")</formula>
    </cfRule>
    <cfRule type="cellIs" dxfId="5590" priority="579" stopIfTrue="1" operator="equal">
      <formula>"PI"</formula>
    </cfRule>
    <cfRule type="expression" dxfId="5589" priority="580" stopIfTrue="1">
      <formula>OR($R198="LI",$R198="Yellow",$R198="Medium")</formula>
    </cfRule>
    <cfRule type="expression" dxfId="5588" priority="581" stopIfTrue="1">
      <formula>OR($R198="NY",$R198="Not Yet")</formula>
    </cfRule>
    <cfRule type="cellIs" dxfId="5587" priority="582" stopIfTrue="1" operator="equal">
      <formula>"Out of Scope"</formula>
    </cfRule>
  </conditionalFormatting>
  <conditionalFormatting sqref="R209">
    <cfRule type="expression" dxfId="5586" priority="571" stopIfTrue="1">
      <formula>OR($R209="FI",$R209="Green",$R209="High")</formula>
    </cfRule>
    <cfRule type="expression" dxfId="5585" priority="572" stopIfTrue="1">
      <formula>OR($R209="NI",$R209="Red",$R209="Low")</formula>
    </cfRule>
    <cfRule type="cellIs" dxfId="5584" priority="573" stopIfTrue="1" operator="equal">
      <formula>"PI"</formula>
    </cfRule>
    <cfRule type="expression" dxfId="5583" priority="574" stopIfTrue="1">
      <formula>OR($R209="LI",$R209="Yellow",$R209="Medium")</formula>
    </cfRule>
    <cfRule type="expression" dxfId="5582" priority="575" stopIfTrue="1">
      <formula>OR($R209="NY",$R209="Not Yet")</formula>
    </cfRule>
    <cfRule type="cellIs" dxfId="5581" priority="576" stopIfTrue="1" operator="equal">
      <formula>"Out of Scope"</formula>
    </cfRule>
  </conditionalFormatting>
  <conditionalFormatting sqref="H16:L16">
    <cfRule type="expression" dxfId="5580" priority="565" stopIfTrue="1">
      <formula>OR(H16="FI",H16="Green",H16="High")</formula>
    </cfRule>
    <cfRule type="expression" dxfId="5579" priority="566" stopIfTrue="1">
      <formula>OR(H16="NI",H16="Red",H16="Low")</formula>
    </cfRule>
    <cfRule type="cellIs" dxfId="5578" priority="567" stopIfTrue="1" operator="equal">
      <formula>"PI"</formula>
    </cfRule>
    <cfRule type="expression" dxfId="5577" priority="568" stopIfTrue="1">
      <formula>OR(H16="LI",H16="Yellow",H16="Medium")</formula>
    </cfRule>
    <cfRule type="expression" dxfId="5576" priority="569" stopIfTrue="1">
      <formula>OR(H16="NY",H16="Not Yet")</formula>
    </cfRule>
    <cfRule type="cellIs" dxfId="5575" priority="570" stopIfTrue="1" operator="equal">
      <formula>"Out of Scope"</formula>
    </cfRule>
  </conditionalFormatting>
  <conditionalFormatting sqref="I16">
    <cfRule type="expression" dxfId="5574" priority="559" stopIfTrue="1">
      <formula>OR($R16="FI",$R16="Green",$R16="High")</formula>
    </cfRule>
    <cfRule type="expression" dxfId="5573" priority="560" stopIfTrue="1">
      <formula>OR($R16="NI",$R16="Red",$R16="Low")</formula>
    </cfRule>
    <cfRule type="cellIs" dxfId="5572" priority="561" stopIfTrue="1" operator="equal">
      <formula>"PI"</formula>
    </cfRule>
    <cfRule type="expression" dxfId="5571" priority="562" stopIfTrue="1">
      <formula>OR($R16="LI",$R16="Yellow",$R16="Medium")</formula>
    </cfRule>
    <cfRule type="expression" dxfId="5570" priority="563" stopIfTrue="1">
      <formula>OR($R16="NY",$R16="Not Yet")</formula>
    </cfRule>
    <cfRule type="cellIs" dxfId="5569" priority="564" stopIfTrue="1" operator="equal">
      <formula>"Out of Scope"</formula>
    </cfRule>
  </conditionalFormatting>
  <conditionalFormatting sqref="J16">
    <cfRule type="expression" dxfId="5568" priority="553" stopIfTrue="1">
      <formula>OR($R16="FI",$R16="Green",$R16="High")</formula>
    </cfRule>
    <cfRule type="expression" dxfId="5567" priority="554" stopIfTrue="1">
      <formula>OR($R16="NI",$R16="Red",$R16="Low")</formula>
    </cfRule>
    <cfRule type="cellIs" dxfId="5566" priority="555" stopIfTrue="1" operator="equal">
      <formula>"PI"</formula>
    </cfRule>
    <cfRule type="expression" dxfId="5565" priority="556" stopIfTrue="1">
      <formula>OR($R16="LI",$R16="Yellow",$R16="Medium")</formula>
    </cfRule>
    <cfRule type="expression" dxfId="5564" priority="557" stopIfTrue="1">
      <formula>OR($R16="NY",$R16="Not Yet")</formula>
    </cfRule>
    <cfRule type="cellIs" dxfId="5563" priority="558" stopIfTrue="1" operator="equal">
      <formula>"Out of Scope"</formula>
    </cfRule>
  </conditionalFormatting>
  <conditionalFormatting sqref="K16">
    <cfRule type="expression" dxfId="5562" priority="547" stopIfTrue="1">
      <formula>OR($R16="FI",$R16="Green",$R16="High")</formula>
    </cfRule>
    <cfRule type="expression" dxfId="5561" priority="548" stopIfTrue="1">
      <formula>OR($R16="NI",$R16="Red",$R16="Low")</formula>
    </cfRule>
    <cfRule type="cellIs" dxfId="5560" priority="549" stopIfTrue="1" operator="equal">
      <formula>"PI"</formula>
    </cfRule>
    <cfRule type="expression" dxfId="5559" priority="550" stopIfTrue="1">
      <formula>OR($R16="LI",$R16="Yellow",$R16="Medium")</formula>
    </cfRule>
    <cfRule type="expression" dxfId="5558" priority="551" stopIfTrue="1">
      <formula>OR($R16="NY",$R16="Not Yet")</formula>
    </cfRule>
    <cfRule type="cellIs" dxfId="5557" priority="552" stopIfTrue="1" operator="equal">
      <formula>"Out of Scope"</formula>
    </cfRule>
  </conditionalFormatting>
  <conditionalFormatting sqref="L16">
    <cfRule type="expression" dxfId="5556" priority="541" stopIfTrue="1">
      <formula>OR($R16="FI",$R16="Green",$R16="High")</formula>
    </cfRule>
    <cfRule type="expression" dxfId="5555" priority="542" stopIfTrue="1">
      <formula>OR($R16="NI",$R16="Red",$R16="Low")</formula>
    </cfRule>
    <cfRule type="cellIs" dxfId="5554" priority="543" stopIfTrue="1" operator="equal">
      <formula>"PI"</formula>
    </cfRule>
    <cfRule type="expression" dxfId="5553" priority="544" stopIfTrue="1">
      <formula>OR($R16="LI",$R16="Yellow",$R16="Medium")</formula>
    </cfRule>
    <cfRule type="expression" dxfId="5552" priority="545" stopIfTrue="1">
      <formula>OR($R16="NY",$R16="Not Yet")</formula>
    </cfRule>
    <cfRule type="cellIs" dxfId="5551" priority="546" stopIfTrue="1" operator="equal">
      <formula>"Out of Scope"</formula>
    </cfRule>
  </conditionalFormatting>
  <conditionalFormatting sqref="H28:L28">
    <cfRule type="expression" dxfId="5550" priority="535" stopIfTrue="1">
      <formula>OR(H28="FI",H28="Green",H28="High")</formula>
    </cfRule>
    <cfRule type="expression" dxfId="5549" priority="536" stopIfTrue="1">
      <formula>OR(H28="NI",H28="Red",H28="Low")</formula>
    </cfRule>
    <cfRule type="cellIs" dxfId="5548" priority="537" stopIfTrue="1" operator="equal">
      <formula>"PI"</formula>
    </cfRule>
    <cfRule type="expression" dxfId="5547" priority="538" stopIfTrue="1">
      <formula>OR(H28="LI",H28="Yellow",H28="Medium")</formula>
    </cfRule>
    <cfRule type="expression" dxfId="5546" priority="539" stopIfTrue="1">
      <formula>OR(H28="NY",H28="Not Yet")</formula>
    </cfRule>
    <cfRule type="cellIs" dxfId="5545" priority="540" stopIfTrue="1" operator="equal">
      <formula>"Out of Scope"</formula>
    </cfRule>
  </conditionalFormatting>
  <conditionalFormatting sqref="I28">
    <cfRule type="expression" dxfId="5544" priority="529" stopIfTrue="1">
      <formula>OR($R28="FI",$R28="Green",$R28="High")</formula>
    </cfRule>
    <cfRule type="expression" dxfId="5543" priority="530" stopIfTrue="1">
      <formula>OR($R28="NI",$R28="Red",$R28="Low")</formula>
    </cfRule>
    <cfRule type="cellIs" dxfId="5542" priority="531" stopIfTrue="1" operator="equal">
      <formula>"PI"</formula>
    </cfRule>
    <cfRule type="expression" dxfId="5541" priority="532" stopIfTrue="1">
      <formula>OR($R28="LI",$R28="Yellow",$R28="Medium")</formula>
    </cfRule>
    <cfRule type="expression" dxfId="5540" priority="533" stopIfTrue="1">
      <formula>OR($R28="NY",$R28="Not Yet")</formula>
    </cfRule>
    <cfRule type="cellIs" dxfId="5539" priority="534" stopIfTrue="1" operator="equal">
      <formula>"Out of Scope"</formula>
    </cfRule>
  </conditionalFormatting>
  <conditionalFormatting sqref="J28">
    <cfRule type="expression" dxfId="5538" priority="523" stopIfTrue="1">
      <formula>OR($R28="FI",$R28="Green",$R28="High")</formula>
    </cfRule>
    <cfRule type="expression" dxfId="5537" priority="524" stopIfTrue="1">
      <formula>OR($R28="NI",$R28="Red",$R28="Low")</formula>
    </cfRule>
    <cfRule type="cellIs" dxfId="5536" priority="525" stopIfTrue="1" operator="equal">
      <formula>"PI"</formula>
    </cfRule>
    <cfRule type="expression" dxfId="5535" priority="526" stopIfTrue="1">
      <formula>OR($R28="LI",$R28="Yellow",$R28="Medium")</formula>
    </cfRule>
    <cfRule type="expression" dxfId="5534" priority="527" stopIfTrue="1">
      <formula>OR($R28="NY",$R28="Not Yet")</formula>
    </cfRule>
    <cfRule type="cellIs" dxfId="5533" priority="528" stopIfTrue="1" operator="equal">
      <formula>"Out of Scope"</formula>
    </cfRule>
  </conditionalFormatting>
  <conditionalFormatting sqref="K28">
    <cfRule type="expression" dxfId="5532" priority="517" stopIfTrue="1">
      <formula>OR($R28="FI",$R28="Green",$R28="High")</formula>
    </cfRule>
    <cfRule type="expression" dxfId="5531" priority="518" stopIfTrue="1">
      <formula>OR($R28="NI",$R28="Red",$R28="Low")</formula>
    </cfRule>
    <cfRule type="cellIs" dxfId="5530" priority="519" stopIfTrue="1" operator="equal">
      <formula>"PI"</formula>
    </cfRule>
    <cfRule type="expression" dxfId="5529" priority="520" stopIfTrue="1">
      <formula>OR($R28="LI",$R28="Yellow",$R28="Medium")</formula>
    </cfRule>
    <cfRule type="expression" dxfId="5528" priority="521" stopIfTrue="1">
      <formula>OR($R28="NY",$R28="Not Yet")</formula>
    </cfRule>
    <cfRule type="cellIs" dxfId="5527" priority="522" stopIfTrue="1" operator="equal">
      <formula>"Out of Scope"</formula>
    </cfRule>
  </conditionalFormatting>
  <conditionalFormatting sqref="L28">
    <cfRule type="expression" dxfId="5526" priority="511" stopIfTrue="1">
      <formula>OR($R28="FI",$R28="Green",$R28="High")</formula>
    </cfRule>
    <cfRule type="expression" dxfId="5525" priority="512" stopIfTrue="1">
      <formula>OR($R28="NI",$R28="Red",$R28="Low")</formula>
    </cfRule>
    <cfRule type="cellIs" dxfId="5524" priority="513" stopIfTrue="1" operator="equal">
      <formula>"PI"</formula>
    </cfRule>
    <cfRule type="expression" dxfId="5523" priority="514" stopIfTrue="1">
      <formula>OR($R28="LI",$R28="Yellow",$R28="Medium")</formula>
    </cfRule>
    <cfRule type="expression" dxfId="5522" priority="515" stopIfTrue="1">
      <formula>OR($R28="NY",$R28="Not Yet")</formula>
    </cfRule>
    <cfRule type="cellIs" dxfId="5521" priority="516" stopIfTrue="1" operator="equal">
      <formula>"Out of Scope"</formula>
    </cfRule>
  </conditionalFormatting>
  <conditionalFormatting sqref="H40:L40">
    <cfRule type="expression" dxfId="5520" priority="505" stopIfTrue="1">
      <formula>OR(H40="FI",H40="Green",H40="High")</formula>
    </cfRule>
    <cfRule type="expression" dxfId="5519" priority="506" stopIfTrue="1">
      <formula>OR(H40="NI",H40="Red",H40="Low")</formula>
    </cfRule>
    <cfRule type="cellIs" dxfId="5518" priority="507" stopIfTrue="1" operator="equal">
      <formula>"PI"</formula>
    </cfRule>
    <cfRule type="expression" dxfId="5517" priority="508" stopIfTrue="1">
      <formula>OR(H40="LI",H40="Yellow",H40="Medium")</formula>
    </cfRule>
    <cfRule type="expression" dxfId="5516" priority="509" stopIfTrue="1">
      <formula>OR(H40="NY",H40="Not Yet")</formula>
    </cfRule>
    <cfRule type="cellIs" dxfId="5515" priority="510" stopIfTrue="1" operator="equal">
      <formula>"Out of Scope"</formula>
    </cfRule>
  </conditionalFormatting>
  <conditionalFormatting sqref="I40">
    <cfRule type="expression" dxfId="5514" priority="499" stopIfTrue="1">
      <formula>OR($R40="FI",$R40="Green",$R40="High")</formula>
    </cfRule>
    <cfRule type="expression" dxfId="5513" priority="500" stopIfTrue="1">
      <formula>OR($R40="NI",$R40="Red",$R40="Low")</formula>
    </cfRule>
    <cfRule type="cellIs" dxfId="5512" priority="501" stopIfTrue="1" operator="equal">
      <formula>"PI"</formula>
    </cfRule>
    <cfRule type="expression" dxfId="5511" priority="502" stopIfTrue="1">
      <formula>OR($R40="LI",$R40="Yellow",$R40="Medium")</formula>
    </cfRule>
    <cfRule type="expression" dxfId="5510" priority="503" stopIfTrue="1">
      <formula>OR($R40="NY",$R40="Not Yet")</formula>
    </cfRule>
    <cfRule type="cellIs" dxfId="5509" priority="504" stopIfTrue="1" operator="equal">
      <formula>"Out of Scope"</formula>
    </cfRule>
  </conditionalFormatting>
  <conditionalFormatting sqref="J40">
    <cfRule type="expression" dxfId="5508" priority="493" stopIfTrue="1">
      <formula>OR($R40="FI",$R40="Green",$R40="High")</formula>
    </cfRule>
    <cfRule type="expression" dxfId="5507" priority="494" stopIfTrue="1">
      <formula>OR($R40="NI",$R40="Red",$R40="Low")</formula>
    </cfRule>
    <cfRule type="cellIs" dxfId="5506" priority="495" stopIfTrue="1" operator="equal">
      <formula>"PI"</formula>
    </cfRule>
    <cfRule type="expression" dxfId="5505" priority="496" stopIfTrue="1">
      <formula>OR($R40="LI",$R40="Yellow",$R40="Medium")</formula>
    </cfRule>
    <cfRule type="expression" dxfId="5504" priority="497" stopIfTrue="1">
      <formula>OR($R40="NY",$R40="Not Yet")</formula>
    </cfRule>
    <cfRule type="cellIs" dxfId="5503" priority="498" stopIfTrue="1" operator="equal">
      <formula>"Out of Scope"</formula>
    </cfRule>
  </conditionalFormatting>
  <conditionalFormatting sqref="K40">
    <cfRule type="expression" dxfId="5502" priority="487" stopIfTrue="1">
      <formula>OR($R40="FI",$R40="Green",$R40="High")</formula>
    </cfRule>
    <cfRule type="expression" dxfId="5501" priority="488" stopIfTrue="1">
      <formula>OR($R40="NI",$R40="Red",$R40="Low")</formula>
    </cfRule>
    <cfRule type="cellIs" dxfId="5500" priority="489" stopIfTrue="1" operator="equal">
      <formula>"PI"</formula>
    </cfRule>
    <cfRule type="expression" dxfId="5499" priority="490" stopIfTrue="1">
      <formula>OR($R40="LI",$R40="Yellow",$R40="Medium")</formula>
    </cfRule>
    <cfRule type="expression" dxfId="5498" priority="491" stopIfTrue="1">
      <formula>OR($R40="NY",$R40="Not Yet")</formula>
    </cfRule>
    <cfRule type="cellIs" dxfId="5497" priority="492" stopIfTrue="1" operator="equal">
      <formula>"Out of Scope"</formula>
    </cfRule>
  </conditionalFormatting>
  <conditionalFormatting sqref="L40">
    <cfRule type="expression" dxfId="5496" priority="481" stopIfTrue="1">
      <formula>OR($R40="FI",$R40="Green",$R40="High")</formula>
    </cfRule>
    <cfRule type="expression" dxfId="5495" priority="482" stopIfTrue="1">
      <formula>OR($R40="NI",$R40="Red",$R40="Low")</formula>
    </cfRule>
    <cfRule type="cellIs" dxfId="5494" priority="483" stopIfTrue="1" operator="equal">
      <formula>"PI"</formula>
    </cfRule>
    <cfRule type="expression" dxfId="5493" priority="484" stopIfTrue="1">
      <formula>OR($R40="LI",$R40="Yellow",$R40="Medium")</formula>
    </cfRule>
    <cfRule type="expression" dxfId="5492" priority="485" stopIfTrue="1">
      <formula>OR($R40="NY",$R40="Not Yet")</formula>
    </cfRule>
    <cfRule type="cellIs" dxfId="5491" priority="486" stopIfTrue="1" operator="equal">
      <formula>"Out of Scope"</formula>
    </cfRule>
  </conditionalFormatting>
  <conditionalFormatting sqref="H52:L52">
    <cfRule type="expression" dxfId="5490" priority="475" stopIfTrue="1">
      <formula>OR(H52="FI",H52="Green",H52="High")</formula>
    </cfRule>
    <cfRule type="expression" dxfId="5489" priority="476" stopIfTrue="1">
      <formula>OR(H52="NI",H52="Red",H52="Low")</formula>
    </cfRule>
    <cfRule type="cellIs" dxfId="5488" priority="477" stopIfTrue="1" operator="equal">
      <formula>"PI"</formula>
    </cfRule>
    <cfRule type="expression" dxfId="5487" priority="478" stopIfTrue="1">
      <formula>OR(H52="LI",H52="Yellow",H52="Medium")</formula>
    </cfRule>
    <cfRule type="expression" dxfId="5486" priority="479" stopIfTrue="1">
      <formula>OR(H52="NY",H52="Not Yet")</formula>
    </cfRule>
    <cfRule type="cellIs" dxfId="5485" priority="480" stopIfTrue="1" operator="equal">
      <formula>"Out of Scope"</formula>
    </cfRule>
  </conditionalFormatting>
  <conditionalFormatting sqref="I52">
    <cfRule type="expression" dxfId="5484" priority="469" stopIfTrue="1">
      <formula>OR($R52="FI",$R52="Green",$R52="High")</formula>
    </cfRule>
    <cfRule type="expression" dxfId="5483" priority="470" stopIfTrue="1">
      <formula>OR($R52="NI",$R52="Red",$R52="Low")</formula>
    </cfRule>
    <cfRule type="cellIs" dxfId="5482" priority="471" stopIfTrue="1" operator="equal">
      <formula>"PI"</formula>
    </cfRule>
    <cfRule type="expression" dxfId="5481" priority="472" stopIfTrue="1">
      <formula>OR($R52="LI",$R52="Yellow",$R52="Medium")</formula>
    </cfRule>
    <cfRule type="expression" dxfId="5480" priority="473" stopIfTrue="1">
      <formula>OR($R52="NY",$R52="Not Yet")</formula>
    </cfRule>
    <cfRule type="cellIs" dxfId="5479" priority="474" stopIfTrue="1" operator="equal">
      <formula>"Out of Scope"</formula>
    </cfRule>
  </conditionalFormatting>
  <conditionalFormatting sqref="J52">
    <cfRule type="expression" dxfId="5478" priority="463" stopIfTrue="1">
      <formula>OR($R52="FI",$R52="Green",$R52="High")</formula>
    </cfRule>
    <cfRule type="expression" dxfId="5477" priority="464" stopIfTrue="1">
      <formula>OR($R52="NI",$R52="Red",$R52="Low")</formula>
    </cfRule>
    <cfRule type="cellIs" dxfId="5476" priority="465" stopIfTrue="1" operator="equal">
      <formula>"PI"</formula>
    </cfRule>
    <cfRule type="expression" dxfId="5475" priority="466" stopIfTrue="1">
      <formula>OR($R52="LI",$R52="Yellow",$R52="Medium")</formula>
    </cfRule>
    <cfRule type="expression" dxfId="5474" priority="467" stopIfTrue="1">
      <formula>OR($R52="NY",$R52="Not Yet")</formula>
    </cfRule>
    <cfRule type="cellIs" dxfId="5473" priority="468" stopIfTrue="1" operator="equal">
      <formula>"Out of Scope"</formula>
    </cfRule>
  </conditionalFormatting>
  <conditionalFormatting sqref="K52">
    <cfRule type="expression" dxfId="5472" priority="457" stopIfTrue="1">
      <formula>OR($R52="FI",$R52="Green",$R52="High")</formula>
    </cfRule>
    <cfRule type="expression" dxfId="5471" priority="458" stopIfTrue="1">
      <formula>OR($R52="NI",$R52="Red",$R52="Low")</formula>
    </cfRule>
    <cfRule type="cellIs" dxfId="5470" priority="459" stopIfTrue="1" operator="equal">
      <formula>"PI"</formula>
    </cfRule>
    <cfRule type="expression" dxfId="5469" priority="460" stopIfTrue="1">
      <formula>OR($R52="LI",$R52="Yellow",$R52="Medium")</formula>
    </cfRule>
    <cfRule type="expression" dxfId="5468" priority="461" stopIfTrue="1">
      <formula>OR($R52="NY",$R52="Not Yet")</formula>
    </cfRule>
    <cfRule type="cellIs" dxfId="5467" priority="462" stopIfTrue="1" operator="equal">
      <formula>"Out of Scope"</formula>
    </cfRule>
  </conditionalFormatting>
  <conditionalFormatting sqref="L52">
    <cfRule type="expression" dxfId="5466" priority="451" stopIfTrue="1">
      <formula>OR($R52="FI",$R52="Green",$R52="High")</formula>
    </cfRule>
    <cfRule type="expression" dxfId="5465" priority="452" stopIfTrue="1">
      <formula>OR($R52="NI",$R52="Red",$R52="Low")</formula>
    </cfRule>
    <cfRule type="cellIs" dxfId="5464" priority="453" stopIfTrue="1" operator="equal">
      <formula>"PI"</formula>
    </cfRule>
    <cfRule type="expression" dxfId="5463" priority="454" stopIfTrue="1">
      <formula>OR($R52="LI",$R52="Yellow",$R52="Medium")</formula>
    </cfRule>
    <cfRule type="expression" dxfId="5462" priority="455" stopIfTrue="1">
      <formula>OR($R52="NY",$R52="Not Yet")</formula>
    </cfRule>
    <cfRule type="cellIs" dxfId="5461" priority="456" stopIfTrue="1" operator="equal">
      <formula>"Out of Scope"</formula>
    </cfRule>
  </conditionalFormatting>
  <conditionalFormatting sqref="H65:L65">
    <cfRule type="expression" dxfId="5460" priority="445" stopIfTrue="1">
      <formula>OR(H65="FI",H65="Green",H65="High")</formula>
    </cfRule>
    <cfRule type="expression" dxfId="5459" priority="446" stopIfTrue="1">
      <formula>OR(H65="NI",H65="Red",H65="Low")</formula>
    </cfRule>
    <cfRule type="cellIs" dxfId="5458" priority="447" stopIfTrue="1" operator="equal">
      <formula>"PI"</formula>
    </cfRule>
    <cfRule type="expression" dxfId="5457" priority="448" stopIfTrue="1">
      <formula>OR(H65="LI",H65="Yellow",H65="Medium")</formula>
    </cfRule>
    <cfRule type="expression" dxfId="5456" priority="449" stopIfTrue="1">
      <formula>OR(H65="NY",H65="Not Yet")</formula>
    </cfRule>
    <cfRule type="cellIs" dxfId="5455" priority="450" stopIfTrue="1" operator="equal">
      <formula>"Out of Scope"</formula>
    </cfRule>
  </conditionalFormatting>
  <conditionalFormatting sqref="I65">
    <cfRule type="expression" dxfId="5454" priority="439" stopIfTrue="1">
      <formula>OR($R65="FI",$R65="Green",$R65="High")</formula>
    </cfRule>
    <cfRule type="expression" dxfId="5453" priority="440" stopIfTrue="1">
      <formula>OR($R65="NI",$R65="Red",$R65="Low")</formula>
    </cfRule>
    <cfRule type="cellIs" dxfId="5452" priority="441" stopIfTrue="1" operator="equal">
      <formula>"PI"</formula>
    </cfRule>
    <cfRule type="expression" dxfId="5451" priority="442" stopIfTrue="1">
      <formula>OR($R65="LI",$R65="Yellow",$R65="Medium")</formula>
    </cfRule>
    <cfRule type="expression" dxfId="5450" priority="443" stopIfTrue="1">
      <formula>OR($R65="NY",$R65="Not Yet")</formula>
    </cfRule>
    <cfRule type="cellIs" dxfId="5449" priority="444" stopIfTrue="1" operator="equal">
      <formula>"Out of Scope"</formula>
    </cfRule>
  </conditionalFormatting>
  <conditionalFormatting sqref="J65">
    <cfRule type="expression" dxfId="5448" priority="433" stopIfTrue="1">
      <formula>OR($R65="FI",$R65="Green",$R65="High")</formula>
    </cfRule>
    <cfRule type="expression" dxfId="5447" priority="434" stopIfTrue="1">
      <formula>OR($R65="NI",$R65="Red",$R65="Low")</formula>
    </cfRule>
    <cfRule type="cellIs" dxfId="5446" priority="435" stopIfTrue="1" operator="equal">
      <formula>"PI"</formula>
    </cfRule>
    <cfRule type="expression" dxfId="5445" priority="436" stopIfTrue="1">
      <formula>OR($R65="LI",$R65="Yellow",$R65="Medium")</formula>
    </cfRule>
    <cfRule type="expression" dxfId="5444" priority="437" stopIfTrue="1">
      <formula>OR($R65="NY",$R65="Not Yet")</formula>
    </cfRule>
    <cfRule type="cellIs" dxfId="5443" priority="438" stopIfTrue="1" operator="equal">
      <formula>"Out of Scope"</formula>
    </cfRule>
  </conditionalFormatting>
  <conditionalFormatting sqref="K65">
    <cfRule type="expression" dxfId="5442" priority="427" stopIfTrue="1">
      <formula>OR($R65="FI",$R65="Green",$R65="High")</formula>
    </cfRule>
    <cfRule type="expression" dxfId="5441" priority="428" stopIfTrue="1">
      <formula>OR($R65="NI",$R65="Red",$R65="Low")</formula>
    </cfRule>
    <cfRule type="cellIs" dxfId="5440" priority="429" stopIfTrue="1" operator="equal">
      <formula>"PI"</formula>
    </cfRule>
    <cfRule type="expression" dxfId="5439" priority="430" stopIfTrue="1">
      <formula>OR($R65="LI",$R65="Yellow",$R65="Medium")</formula>
    </cfRule>
    <cfRule type="expression" dxfId="5438" priority="431" stopIfTrue="1">
      <formula>OR($R65="NY",$R65="Not Yet")</formula>
    </cfRule>
    <cfRule type="cellIs" dxfId="5437" priority="432" stopIfTrue="1" operator="equal">
      <formula>"Out of Scope"</formula>
    </cfRule>
  </conditionalFormatting>
  <conditionalFormatting sqref="L65">
    <cfRule type="expression" dxfId="5436" priority="421" stopIfTrue="1">
      <formula>OR($R65="FI",$R65="Green",$R65="High")</formula>
    </cfRule>
    <cfRule type="expression" dxfId="5435" priority="422" stopIfTrue="1">
      <formula>OR($R65="NI",$R65="Red",$R65="Low")</formula>
    </cfRule>
    <cfRule type="cellIs" dxfId="5434" priority="423" stopIfTrue="1" operator="equal">
      <formula>"PI"</formula>
    </cfRule>
    <cfRule type="expression" dxfId="5433" priority="424" stopIfTrue="1">
      <formula>OR($R65="LI",$R65="Yellow",$R65="Medium")</formula>
    </cfRule>
    <cfRule type="expression" dxfId="5432" priority="425" stopIfTrue="1">
      <formula>OR($R65="NY",$R65="Not Yet")</formula>
    </cfRule>
    <cfRule type="cellIs" dxfId="5431" priority="426" stopIfTrue="1" operator="equal">
      <formula>"Out of Scope"</formula>
    </cfRule>
  </conditionalFormatting>
  <conditionalFormatting sqref="H77:L77">
    <cfRule type="expression" dxfId="5430" priority="415" stopIfTrue="1">
      <formula>OR(H77="FI",H77="Green",H77="High")</formula>
    </cfRule>
    <cfRule type="expression" dxfId="5429" priority="416" stopIfTrue="1">
      <formula>OR(H77="NI",H77="Red",H77="Low")</formula>
    </cfRule>
    <cfRule type="cellIs" dxfId="5428" priority="417" stopIfTrue="1" operator="equal">
      <formula>"PI"</formula>
    </cfRule>
    <cfRule type="expression" dxfId="5427" priority="418" stopIfTrue="1">
      <formula>OR(H77="LI",H77="Yellow",H77="Medium")</formula>
    </cfRule>
    <cfRule type="expression" dxfId="5426" priority="419" stopIfTrue="1">
      <formula>OR(H77="NY",H77="Not Yet")</formula>
    </cfRule>
    <cfRule type="cellIs" dxfId="5425" priority="420" stopIfTrue="1" operator="equal">
      <formula>"Out of Scope"</formula>
    </cfRule>
  </conditionalFormatting>
  <conditionalFormatting sqref="I77">
    <cfRule type="expression" dxfId="5424" priority="409" stopIfTrue="1">
      <formula>OR($R77="FI",$R77="Green",$R77="High")</formula>
    </cfRule>
    <cfRule type="expression" dxfId="5423" priority="410" stopIfTrue="1">
      <formula>OR($R77="NI",$R77="Red",$R77="Low")</formula>
    </cfRule>
    <cfRule type="cellIs" dxfId="5422" priority="411" stopIfTrue="1" operator="equal">
      <formula>"PI"</formula>
    </cfRule>
    <cfRule type="expression" dxfId="5421" priority="412" stopIfTrue="1">
      <formula>OR($R77="LI",$R77="Yellow",$R77="Medium")</formula>
    </cfRule>
    <cfRule type="expression" dxfId="5420" priority="413" stopIfTrue="1">
      <formula>OR($R77="NY",$R77="Not Yet")</formula>
    </cfRule>
    <cfRule type="cellIs" dxfId="5419" priority="414" stopIfTrue="1" operator="equal">
      <formula>"Out of Scope"</formula>
    </cfRule>
  </conditionalFormatting>
  <conditionalFormatting sqref="J77">
    <cfRule type="expression" dxfId="5418" priority="403" stopIfTrue="1">
      <formula>OR($R77="FI",$R77="Green",$R77="High")</formula>
    </cfRule>
    <cfRule type="expression" dxfId="5417" priority="404" stopIfTrue="1">
      <formula>OR($R77="NI",$R77="Red",$R77="Low")</formula>
    </cfRule>
    <cfRule type="cellIs" dxfId="5416" priority="405" stopIfTrue="1" operator="equal">
      <formula>"PI"</formula>
    </cfRule>
    <cfRule type="expression" dxfId="5415" priority="406" stopIfTrue="1">
      <formula>OR($R77="LI",$R77="Yellow",$R77="Medium")</formula>
    </cfRule>
    <cfRule type="expression" dxfId="5414" priority="407" stopIfTrue="1">
      <formula>OR($R77="NY",$R77="Not Yet")</formula>
    </cfRule>
    <cfRule type="cellIs" dxfId="5413" priority="408" stopIfTrue="1" operator="equal">
      <formula>"Out of Scope"</formula>
    </cfRule>
  </conditionalFormatting>
  <conditionalFormatting sqref="K77">
    <cfRule type="expression" dxfId="5412" priority="397" stopIfTrue="1">
      <formula>OR($R77="FI",$R77="Green",$R77="High")</formula>
    </cfRule>
    <cfRule type="expression" dxfId="5411" priority="398" stopIfTrue="1">
      <formula>OR($R77="NI",$R77="Red",$R77="Low")</formula>
    </cfRule>
    <cfRule type="cellIs" dxfId="5410" priority="399" stopIfTrue="1" operator="equal">
      <formula>"PI"</formula>
    </cfRule>
    <cfRule type="expression" dxfId="5409" priority="400" stopIfTrue="1">
      <formula>OR($R77="LI",$R77="Yellow",$R77="Medium")</formula>
    </cfRule>
    <cfRule type="expression" dxfId="5408" priority="401" stopIfTrue="1">
      <formula>OR($R77="NY",$R77="Not Yet")</formula>
    </cfRule>
    <cfRule type="cellIs" dxfId="5407" priority="402" stopIfTrue="1" operator="equal">
      <formula>"Out of Scope"</formula>
    </cfRule>
  </conditionalFormatting>
  <conditionalFormatting sqref="L77">
    <cfRule type="expression" dxfId="5406" priority="391" stopIfTrue="1">
      <formula>OR($R77="FI",$R77="Green",$R77="High")</formula>
    </cfRule>
    <cfRule type="expression" dxfId="5405" priority="392" stopIfTrue="1">
      <formula>OR($R77="NI",$R77="Red",$R77="Low")</formula>
    </cfRule>
    <cfRule type="cellIs" dxfId="5404" priority="393" stopIfTrue="1" operator="equal">
      <formula>"PI"</formula>
    </cfRule>
    <cfRule type="expression" dxfId="5403" priority="394" stopIfTrue="1">
      <formula>OR($R77="LI",$R77="Yellow",$R77="Medium")</formula>
    </cfRule>
    <cfRule type="expression" dxfId="5402" priority="395" stopIfTrue="1">
      <formula>OR($R77="NY",$R77="Not Yet")</formula>
    </cfRule>
    <cfRule type="cellIs" dxfId="5401" priority="396" stopIfTrue="1" operator="equal">
      <formula>"Out of Scope"</formula>
    </cfRule>
  </conditionalFormatting>
  <conditionalFormatting sqref="H89:L89">
    <cfRule type="expression" dxfId="5400" priority="385" stopIfTrue="1">
      <formula>OR(H89="FI",H89="Green",H89="High")</formula>
    </cfRule>
    <cfRule type="expression" dxfId="5399" priority="386" stopIfTrue="1">
      <formula>OR(H89="NI",H89="Red",H89="Low")</formula>
    </cfRule>
    <cfRule type="cellIs" dxfId="5398" priority="387" stopIfTrue="1" operator="equal">
      <formula>"PI"</formula>
    </cfRule>
    <cfRule type="expression" dxfId="5397" priority="388" stopIfTrue="1">
      <formula>OR(H89="LI",H89="Yellow",H89="Medium")</formula>
    </cfRule>
    <cfRule type="expression" dxfId="5396" priority="389" stopIfTrue="1">
      <formula>OR(H89="NY",H89="Not Yet")</formula>
    </cfRule>
    <cfRule type="cellIs" dxfId="5395" priority="390" stopIfTrue="1" operator="equal">
      <formula>"Out of Scope"</formula>
    </cfRule>
  </conditionalFormatting>
  <conditionalFormatting sqref="I89">
    <cfRule type="expression" dxfId="5394" priority="379" stopIfTrue="1">
      <formula>OR($R89="FI",$R89="Green",$R89="High")</formula>
    </cfRule>
    <cfRule type="expression" dxfId="5393" priority="380" stopIfTrue="1">
      <formula>OR($R89="NI",$R89="Red",$R89="Low")</formula>
    </cfRule>
    <cfRule type="cellIs" dxfId="5392" priority="381" stopIfTrue="1" operator="equal">
      <formula>"PI"</formula>
    </cfRule>
    <cfRule type="expression" dxfId="5391" priority="382" stopIfTrue="1">
      <formula>OR($R89="LI",$R89="Yellow",$R89="Medium")</formula>
    </cfRule>
    <cfRule type="expression" dxfId="5390" priority="383" stopIfTrue="1">
      <formula>OR($R89="NY",$R89="Not Yet")</formula>
    </cfRule>
    <cfRule type="cellIs" dxfId="5389" priority="384" stopIfTrue="1" operator="equal">
      <formula>"Out of Scope"</formula>
    </cfRule>
  </conditionalFormatting>
  <conditionalFormatting sqref="J89">
    <cfRule type="expression" dxfId="5388" priority="373" stopIfTrue="1">
      <formula>OR($R89="FI",$R89="Green",$R89="High")</formula>
    </cfRule>
    <cfRule type="expression" dxfId="5387" priority="374" stopIfTrue="1">
      <formula>OR($R89="NI",$R89="Red",$R89="Low")</formula>
    </cfRule>
    <cfRule type="cellIs" dxfId="5386" priority="375" stopIfTrue="1" operator="equal">
      <formula>"PI"</formula>
    </cfRule>
    <cfRule type="expression" dxfId="5385" priority="376" stopIfTrue="1">
      <formula>OR($R89="LI",$R89="Yellow",$R89="Medium")</formula>
    </cfRule>
    <cfRule type="expression" dxfId="5384" priority="377" stopIfTrue="1">
      <formula>OR($R89="NY",$R89="Not Yet")</formula>
    </cfRule>
    <cfRule type="cellIs" dxfId="5383" priority="378" stopIfTrue="1" operator="equal">
      <formula>"Out of Scope"</formula>
    </cfRule>
  </conditionalFormatting>
  <conditionalFormatting sqref="K89">
    <cfRule type="expression" dxfId="5382" priority="367" stopIfTrue="1">
      <formula>OR($R89="FI",$R89="Green",$R89="High")</formula>
    </cfRule>
    <cfRule type="expression" dxfId="5381" priority="368" stopIfTrue="1">
      <formula>OR($R89="NI",$R89="Red",$R89="Low")</formula>
    </cfRule>
    <cfRule type="cellIs" dxfId="5380" priority="369" stopIfTrue="1" operator="equal">
      <formula>"PI"</formula>
    </cfRule>
    <cfRule type="expression" dxfId="5379" priority="370" stopIfTrue="1">
      <formula>OR($R89="LI",$R89="Yellow",$R89="Medium")</formula>
    </cfRule>
    <cfRule type="expression" dxfId="5378" priority="371" stopIfTrue="1">
      <formula>OR($R89="NY",$R89="Not Yet")</formula>
    </cfRule>
    <cfRule type="cellIs" dxfId="5377" priority="372" stopIfTrue="1" operator="equal">
      <formula>"Out of Scope"</formula>
    </cfRule>
  </conditionalFormatting>
  <conditionalFormatting sqref="L89">
    <cfRule type="expression" dxfId="5376" priority="361" stopIfTrue="1">
      <formula>OR($R89="FI",$R89="Green",$R89="High")</formula>
    </cfRule>
    <cfRule type="expression" dxfId="5375" priority="362" stopIfTrue="1">
      <formula>OR($R89="NI",$R89="Red",$R89="Low")</formula>
    </cfRule>
    <cfRule type="cellIs" dxfId="5374" priority="363" stopIfTrue="1" operator="equal">
      <formula>"PI"</formula>
    </cfRule>
    <cfRule type="expression" dxfId="5373" priority="364" stopIfTrue="1">
      <formula>OR($R89="LI",$R89="Yellow",$R89="Medium")</formula>
    </cfRule>
    <cfRule type="expression" dxfId="5372" priority="365" stopIfTrue="1">
      <formula>OR($R89="NY",$R89="Not Yet")</formula>
    </cfRule>
    <cfRule type="cellIs" dxfId="5371" priority="366" stopIfTrue="1" operator="equal">
      <formula>"Out of Scope"</formula>
    </cfRule>
  </conditionalFormatting>
  <conditionalFormatting sqref="H101:L101">
    <cfRule type="expression" dxfId="5370" priority="355" stopIfTrue="1">
      <formula>OR(H101="FI",H101="Green",H101="High")</formula>
    </cfRule>
    <cfRule type="expression" dxfId="5369" priority="356" stopIfTrue="1">
      <formula>OR(H101="NI",H101="Red",H101="Low")</formula>
    </cfRule>
    <cfRule type="cellIs" dxfId="5368" priority="357" stopIfTrue="1" operator="equal">
      <formula>"PI"</formula>
    </cfRule>
    <cfRule type="expression" dxfId="5367" priority="358" stopIfTrue="1">
      <formula>OR(H101="LI",H101="Yellow",H101="Medium")</formula>
    </cfRule>
    <cfRule type="expression" dxfId="5366" priority="359" stopIfTrue="1">
      <formula>OR(H101="NY",H101="Not Yet")</formula>
    </cfRule>
    <cfRule type="cellIs" dxfId="5365" priority="360" stopIfTrue="1" operator="equal">
      <formula>"Out of Scope"</formula>
    </cfRule>
  </conditionalFormatting>
  <conditionalFormatting sqref="I101">
    <cfRule type="expression" dxfId="5364" priority="349" stopIfTrue="1">
      <formula>OR($R101="FI",$R101="Green",$R101="High")</formula>
    </cfRule>
    <cfRule type="expression" dxfId="5363" priority="350" stopIfTrue="1">
      <formula>OR($R101="NI",$R101="Red",$R101="Low")</formula>
    </cfRule>
    <cfRule type="cellIs" dxfId="5362" priority="351" stopIfTrue="1" operator="equal">
      <formula>"PI"</formula>
    </cfRule>
    <cfRule type="expression" dxfId="5361" priority="352" stopIfTrue="1">
      <formula>OR($R101="LI",$R101="Yellow",$R101="Medium")</formula>
    </cfRule>
    <cfRule type="expression" dxfId="5360" priority="353" stopIfTrue="1">
      <formula>OR($R101="NY",$R101="Not Yet")</formula>
    </cfRule>
    <cfRule type="cellIs" dxfId="5359" priority="354" stopIfTrue="1" operator="equal">
      <formula>"Out of Scope"</formula>
    </cfRule>
  </conditionalFormatting>
  <conditionalFormatting sqref="J101">
    <cfRule type="expression" dxfId="5358" priority="343" stopIfTrue="1">
      <formula>OR($R101="FI",$R101="Green",$R101="High")</formula>
    </cfRule>
    <cfRule type="expression" dxfId="5357" priority="344" stopIfTrue="1">
      <formula>OR($R101="NI",$R101="Red",$R101="Low")</formula>
    </cfRule>
    <cfRule type="cellIs" dxfId="5356" priority="345" stopIfTrue="1" operator="equal">
      <formula>"PI"</formula>
    </cfRule>
    <cfRule type="expression" dxfId="5355" priority="346" stopIfTrue="1">
      <formula>OR($R101="LI",$R101="Yellow",$R101="Medium")</formula>
    </cfRule>
    <cfRule type="expression" dxfId="5354" priority="347" stopIfTrue="1">
      <formula>OR($R101="NY",$R101="Not Yet")</formula>
    </cfRule>
    <cfRule type="cellIs" dxfId="5353" priority="348" stopIfTrue="1" operator="equal">
      <formula>"Out of Scope"</formula>
    </cfRule>
  </conditionalFormatting>
  <conditionalFormatting sqref="K101">
    <cfRule type="expression" dxfId="5352" priority="337" stopIfTrue="1">
      <formula>OR($R101="FI",$R101="Green",$R101="High")</formula>
    </cfRule>
    <cfRule type="expression" dxfId="5351" priority="338" stopIfTrue="1">
      <formula>OR($R101="NI",$R101="Red",$R101="Low")</formula>
    </cfRule>
    <cfRule type="cellIs" dxfId="5350" priority="339" stopIfTrue="1" operator="equal">
      <formula>"PI"</formula>
    </cfRule>
    <cfRule type="expression" dxfId="5349" priority="340" stopIfTrue="1">
      <formula>OR($R101="LI",$R101="Yellow",$R101="Medium")</formula>
    </cfRule>
    <cfRule type="expression" dxfId="5348" priority="341" stopIfTrue="1">
      <formula>OR($R101="NY",$R101="Not Yet")</formula>
    </cfRule>
    <cfRule type="cellIs" dxfId="5347" priority="342" stopIfTrue="1" operator="equal">
      <formula>"Out of Scope"</formula>
    </cfRule>
  </conditionalFormatting>
  <conditionalFormatting sqref="L101">
    <cfRule type="expression" dxfId="5346" priority="331" stopIfTrue="1">
      <formula>OR($R101="FI",$R101="Green",$R101="High")</formula>
    </cfRule>
    <cfRule type="expression" dxfId="5345" priority="332" stopIfTrue="1">
      <formula>OR($R101="NI",$R101="Red",$R101="Low")</formula>
    </cfRule>
    <cfRule type="cellIs" dxfId="5344" priority="333" stopIfTrue="1" operator="equal">
      <formula>"PI"</formula>
    </cfRule>
    <cfRule type="expression" dxfId="5343" priority="334" stopIfTrue="1">
      <formula>OR($R101="LI",$R101="Yellow",$R101="Medium")</formula>
    </cfRule>
    <cfRule type="expression" dxfId="5342" priority="335" stopIfTrue="1">
      <formula>OR($R101="NY",$R101="Not Yet")</formula>
    </cfRule>
    <cfRule type="cellIs" dxfId="5341" priority="336" stopIfTrue="1" operator="equal">
      <formula>"Out of Scope"</formula>
    </cfRule>
  </conditionalFormatting>
  <conditionalFormatting sqref="H112:L112">
    <cfRule type="expression" dxfId="5340" priority="325" stopIfTrue="1">
      <formula>OR(H112="FI",H112="Green",H112="High")</formula>
    </cfRule>
    <cfRule type="expression" dxfId="5339" priority="326" stopIfTrue="1">
      <formula>OR(H112="NI",H112="Red",H112="Low")</formula>
    </cfRule>
    <cfRule type="cellIs" dxfId="5338" priority="327" stopIfTrue="1" operator="equal">
      <formula>"PI"</formula>
    </cfRule>
    <cfRule type="expression" dxfId="5337" priority="328" stopIfTrue="1">
      <formula>OR(H112="LI",H112="Yellow",H112="Medium")</formula>
    </cfRule>
    <cfRule type="expression" dxfId="5336" priority="329" stopIfTrue="1">
      <formula>OR(H112="NY",H112="Not Yet")</formula>
    </cfRule>
    <cfRule type="cellIs" dxfId="5335" priority="330" stopIfTrue="1" operator="equal">
      <formula>"Out of Scope"</formula>
    </cfRule>
  </conditionalFormatting>
  <conditionalFormatting sqref="I112">
    <cfRule type="expression" dxfId="5334" priority="319" stopIfTrue="1">
      <formula>OR($R112="FI",$R112="Green",$R112="High")</formula>
    </cfRule>
    <cfRule type="expression" dxfId="5333" priority="320" stopIfTrue="1">
      <formula>OR($R112="NI",$R112="Red",$R112="Low")</formula>
    </cfRule>
    <cfRule type="cellIs" dxfId="5332" priority="321" stopIfTrue="1" operator="equal">
      <formula>"PI"</formula>
    </cfRule>
    <cfRule type="expression" dxfId="5331" priority="322" stopIfTrue="1">
      <formula>OR($R112="LI",$R112="Yellow",$R112="Medium")</formula>
    </cfRule>
    <cfRule type="expression" dxfId="5330" priority="323" stopIfTrue="1">
      <formula>OR($R112="NY",$R112="Not Yet")</formula>
    </cfRule>
    <cfRule type="cellIs" dxfId="5329" priority="324" stopIfTrue="1" operator="equal">
      <formula>"Out of Scope"</formula>
    </cfRule>
  </conditionalFormatting>
  <conditionalFormatting sqref="J112">
    <cfRule type="expression" dxfId="5328" priority="313" stopIfTrue="1">
      <formula>OR($R112="FI",$R112="Green",$R112="High")</formula>
    </cfRule>
    <cfRule type="expression" dxfId="5327" priority="314" stopIfTrue="1">
      <formula>OR($R112="NI",$R112="Red",$R112="Low")</formula>
    </cfRule>
    <cfRule type="cellIs" dxfId="5326" priority="315" stopIfTrue="1" operator="equal">
      <formula>"PI"</formula>
    </cfRule>
    <cfRule type="expression" dxfId="5325" priority="316" stopIfTrue="1">
      <formula>OR($R112="LI",$R112="Yellow",$R112="Medium")</formula>
    </cfRule>
    <cfRule type="expression" dxfId="5324" priority="317" stopIfTrue="1">
      <formula>OR($R112="NY",$R112="Not Yet")</formula>
    </cfRule>
    <cfRule type="cellIs" dxfId="5323" priority="318" stopIfTrue="1" operator="equal">
      <formula>"Out of Scope"</formula>
    </cfRule>
  </conditionalFormatting>
  <conditionalFormatting sqref="K112">
    <cfRule type="expression" dxfId="5322" priority="307" stopIfTrue="1">
      <formula>OR($R112="FI",$R112="Green",$R112="High")</formula>
    </cfRule>
    <cfRule type="expression" dxfId="5321" priority="308" stopIfTrue="1">
      <formula>OR($R112="NI",$R112="Red",$R112="Low")</formula>
    </cfRule>
    <cfRule type="cellIs" dxfId="5320" priority="309" stopIfTrue="1" operator="equal">
      <formula>"PI"</formula>
    </cfRule>
    <cfRule type="expression" dxfId="5319" priority="310" stopIfTrue="1">
      <formula>OR($R112="LI",$R112="Yellow",$R112="Medium")</formula>
    </cfRule>
    <cfRule type="expression" dxfId="5318" priority="311" stopIfTrue="1">
      <formula>OR($R112="NY",$R112="Not Yet")</formula>
    </cfRule>
    <cfRule type="cellIs" dxfId="5317" priority="312" stopIfTrue="1" operator="equal">
      <formula>"Out of Scope"</formula>
    </cfRule>
  </conditionalFormatting>
  <conditionalFormatting sqref="L112">
    <cfRule type="expression" dxfId="5316" priority="301" stopIfTrue="1">
      <formula>OR($R112="FI",$R112="Green",$R112="High")</formula>
    </cfRule>
    <cfRule type="expression" dxfId="5315" priority="302" stopIfTrue="1">
      <formula>OR($R112="NI",$R112="Red",$R112="Low")</formula>
    </cfRule>
    <cfRule type="cellIs" dxfId="5314" priority="303" stopIfTrue="1" operator="equal">
      <formula>"PI"</formula>
    </cfRule>
    <cfRule type="expression" dxfId="5313" priority="304" stopIfTrue="1">
      <formula>OR($R112="LI",$R112="Yellow",$R112="Medium")</formula>
    </cfRule>
    <cfRule type="expression" dxfId="5312" priority="305" stopIfTrue="1">
      <formula>OR($R112="NY",$R112="Not Yet")</formula>
    </cfRule>
    <cfRule type="cellIs" dxfId="5311" priority="306" stopIfTrue="1" operator="equal">
      <formula>"Out of Scope"</formula>
    </cfRule>
  </conditionalFormatting>
  <conditionalFormatting sqref="H123:L123">
    <cfRule type="expression" dxfId="5310" priority="295" stopIfTrue="1">
      <formula>OR(H123="FI",H123="Green",H123="High")</formula>
    </cfRule>
    <cfRule type="expression" dxfId="5309" priority="296" stopIfTrue="1">
      <formula>OR(H123="NI",H123="Red",H123="Low")</formula>
    </cfRule>
    <cfRule type="cellIs" dxfId="5308" priority="297" stopIfTrue="1" operator="equal">
      <formula>"PI"</formula>
    </cfRule>
    <cfRule type="expression" dxfId="5307" priority="298" stopIfTrue="1">
      <formula>OR(H123="LI",H123="Yellow",H123="Medium")</formula>
    </cfRule>
    <cfRule type="expression" dxfId="5306" priority="299" stopIfTrue="1">
      <formula>OR(H123="NY",H123="Not Yet")</formula>
    </cfRule>
    <cfRule type="cellIs" dxfId="5305" priority="300" stopIfTrue="1" operator="equal">
      <formula>"Out of Scope"</formula>
    </cfRule>
  </conditionalFormatting>
  <conditionalFormatting sqref="I123">
    <cfRule type="expression" dxfId="5304" priority="289" stopIfTrue="1">
      <formula>OR($R123="FI",$R123="Green",$R123="High")</formula>
    </cfRule>
    <cfRule type="expression" dxfId="5303" priority="290" stopIfTrue="1">
      <formula>OR($R123="NI",$R123="Red",$R123="Low")</formula>
    </cfRule>
    <cfRule type="cellIs" dxfId="5302" priority="291" stopIfTrue="1" operator="equal">
      <formula>"PI"</formula>
    </cfRule>
    <cfRule type="expression" dxfId="5301" priority="292" stopIfTrue="1">
      <formula>OR($R123="LI",$R123="Yellow",$R123="Medium")</formula>
    </cfRule>
    <cfRule type="expression" dxfId="5300" priority="293" stopIfTrue="1">
      <formula>OR($R123="NY",$R123="Not Yet")</formula>
    </cfRule>
    <cfRule type="cellIs" dxfId="5299" priority="294" stopIfTrue="1" operator="equal">
      <formula>"Out of Scope"</formula>
    </cfRule>
  </conditionalFormatting>
  <conditionalFormatting sqref="J123">
    <cfRule type="expression" dxfId="5298" priority="283" stopIfTrue="1">
      <formula>OR($R123="FI",$R123="Green",$R123="High")</formula>
    </cfRule>
    <cfRule type="expression" dxfId="5297" priority="284" stopIfTrue="1">
      <formula>OR($R123="NI",$R123="Red",$R123="Low")</formula>
    </cfRule>
    <cfRule type="cellIs" dxfId="5296" priority="285" stopIfTrue="1" operator="equal">
      <formula>"PI"</formula>
    </cfRule>
    <cfRule type="expression" dxfId="5295" priority="286" stopIfTrue="1">
      <formula>OR($R123="LI",$R123="Yellow",$R123="Medium")</formula>
    </cfRule>
    <cfRule type="expression" dxfId="5294" priority="287" stopIfTrue="1">
      <formula>OR($R123="NY",$R123="Not Yet")</formula>
    </cfRule>
    <cfRule type="cellIs" dxfId="5293" priority="288" stopIfTrue="1" operator="equal">
      <formula>"Out of Scope"</formula>
    </cfRule>
  </conditionalFormatting>
  <conditionalFormatting sqref="K123">
    <cfRule type="expression" dxfId="5292" priority="277" stopIfTrue="1">
      <formula>OR($R123="FI",$R123="Green",$R123="High")</formula>
    </cfRule>
    <cfRule type="expression" dxfId="5291" priority="278" stopIfTrue="1">
      <formula>OR($R123="NI",$R123="Red",$R123="Low")</formula>
    </cfRule>
    <cfRule type="cellIs" dxfId="5290" priority="279" stopIfTrue="1" operator="equal">
      <formula>"PI"</formula>
    </cfRule>
    <cfRule type="expression" dxfId="5289" priority="280" stopIfTrue="1">
      <formula>OR($R123="LI",$R123="Yellow",$R123="Medium")</formula>
    </cfRule>
    <cfRule type="expression" dxfId="5288" priority="281" stopIfTrue="1">
      <formula>OR($R123="NY",$R123="Not Yet")</formula>
    </cfRule>
    <cfRule type="cellIs" dxfId="5287" priority="282" stopIfTrue="1" operator="equal">
      <formula>"Out of Scope"</formula>
    </cfRule>
  </conditionalFormatting>
  <conditionalFormatting sqref="L123">
    <cfRule type="expression" dxfId="5286" priority="271" stopIfTrue="1">
      <formula>OR($R123="FI",$R123="Green",$R123="High")</formula>
    </cfRule>
    <cfRule type="expression" dxfId="5285" priority="272" stopIfTrue="1">
      <formula>OR($R123="NI",$R123="Red",$R123="Low")</formula>
    </cfRule>
    <cfRule type="cellIs" dxfId="5284" priority="273" stopIfTrue="1" operator="equal">
      <formula>"PI"</formula>
    </cfRule>
    <cfRule type="expression" dxfId="5283" priority="274" stopIfTrue="1">
      <formula>OR($R123="LI",$R123="Yellow",$R123="Medium")</formula>
    </cfRule>
    <cfRule type="expression" dxfId="5282" priority="275" stopIfTrue="1">
      <formula>OR($R123="NY",$R123="Not Yet")</formula>
    </cfRule>
    <cfRule type="cellIs" dxfId="5281" priority="276" stopIfTrue="1" operator="equal">
      <formula>"Out of Scope"</formula>
    </cfRule>
  </conditionalFormatting>
  <conditionalFormatting sqref="H134:L134">
    <cfRule type="expression" dxfId="5280" priority="265" stopIfTrue="1">
      <formula>OR(H134="FI",H134="Green",H134="High")</formula>
    </cfRule>
    <cfRule type="expression" dxfId="5279" priority="266" stopIfTrue="1">
      <formula>OR(H134="NI",H134="Red",H134="Low")</formula>
    </cfRule>
    <cfRule type="cellIs" dxfId="5278" priority="267" stopIfTrue="1" operator="equal">
      <formula>"PI"</formula>
    </cfRule>
    <cfRule type="expression" dxfId="5277" priority="268" stopIfTrue="1">
      <formula>OR(H134="LI",H134="Yellow",H134="Medium")</formula>
    </cfRule>
    <cfRule type="expression" dxfId="5276" priority="269" stopIfTrue="1">
      <formula>OR(H134="NY",H134="Not Yet")</formula>
    </cfRule>
    <cfRule type="cellIs" dxfId="5275" priority="270" stopIfTrue="1" operator="equal">
      <formula>"Out of Scope"</formula>
    </cfRule>
  </conditionalFormatting>
  <conditionalFormatting sqref="I134">
    <cfRule type="expression" dxfId="5274" priority="259" stopIfTrue="1">
      <formula>OR($R134="FI",$R134="Green",$R134="High")</formula>
    </cfRule>
    <cfRule type="expression" dxfId="5273" priority="260" stopIfTrue="1">
      <formula>OR($R134="NI",$R134="Red",$R134="Low")</formula>
    </cfRule>
    <cfRule type="cellIs" dxfId="5272" priority="261" stopIfTrue="1" operator="equal">
      <formula>"PI"</formula>
    </cfRule>
    <cfRule type="expression" dxfId="5271" priority="262" stopIfTrue="1">
      <formula>OR($R134="LI",$R134="Yellow",$R134="Medium")</formula>
    </cfRule>
    <cfRule type="expression" dxfId="5270" priority="263" stopIfTrue="1">
      <formula>OR($R134="NY",$R134="Not Yet")</formula>
    </cfRule>
    <cfRule type="cellIs" dxfId="5269" priority="264" stopIfTrue="1" operator="equal">
      <formula>"Out of Scope"</formula>
    </cfRule>
  </conditionalFormatting>
  <conditionalFormatting sqref="J134">
    <cfRule type="expression" dxfId="5268" priority="253" stopIfTrue="1">
      <formula>OR($R134="FI",$R134="Green",$R134="High")</formula>
    </cfRule>
    <cfRule type="expression" dxfId="5267" priority="254" stopIfTrue="1">
      <formula>OR($R134="NI",$R134="Red",$R134="Low")</formula>
    </cfRule>
    <cfRule type="cellIs" dxfId="5266" priority="255" stopIfTrue="1" operator="equal">
      <formula>"PI"</formula>
    </cfRule>
    <cfRule type="expression" dxfId="5265" priority="256" stopIfTrue="1">
      <formula>OR($R134="LI",$R134="Yellow",$R134="Medium")</formula>
    </cfRule>
    <cfRule type="expression" dxfId="5264" priority="257" stopIfTrue="1">
      <formula>OR($R134="NY",$R134="Not Yet")</formula>
    </cfRule>
    <cfRule type="cellIs" dxfId="5263" priority="258" stopIfTrue="1" operator="equal">
      <formula>"Out of Scope"</formula>
    </cfRule>
  </conditionalFormatting>
  <conditionalFormatting sqref="K134">
    <cfRule type="expression" dxfId="5262" priority="247" stopIfTrue="1">
      <formula>OR($R134="FI",$R134="Green",$R134="High")</formula>
    </cfRule>
    <cfRule type="expression" dxfId="5261" priority="248" stopIfTrue="1">
      <formula>OR($R134="NI",$R134="Red",$R134="Low")</formula>
    </cfRule>
    <cfRule type="cellIs" dxfId="5260" priority="249" stopIfTrue="1" operator="equal">
      <formula>"PI"</formula>
    </cfRule>
    <cfRule type="expression" dxfId="5259" priority="250" stopIfTrue="1">
      <formula>OR($R134="LI",$R134="Yellow",$R134="Medium")</formula>
    </cfRule>
    <cfRule type="expression" dxfId="5258" priority="251" stopIfTrue="1">
      <formula>OR($R134="NY",$R134="Not Yet")</formula>
    </cfRule>
    <cfRule type="cellIs" dxfId="5257" priority="252" stopIfTrue="1" operator="equal">
      <formula>"Out of Scope"</formula>
    </cfRule>
  </conditionalFormatting>
  <conditionalFormatting sqref="L134">
    <cfRule type="expression" dxfId="5256" priority="241" stopIfTrue="1">
      <formula>OR($R134="FI",$R134="Green",$R134="High")</formula>
    </cfRule>
    <cfRule type="expression" dxfId="5255" priority="242" stopIfTrue="1">
      <formula>OR($R134="NI",$R134="Red",$R134="Low")</formula>
    </cfRule>
    <cfRule type="cellIs" dxfId="5254" priority="243" stopIfTrue="1" operator="equal">
      <formula>"PI"</formula>
    </cfRule>
    <cfRule type="expression" dxfId="5253" priority="244" stopIfTrue="1">
      <formula>OR($R134="LI",$R134="Yellow",$R134="Medium")</formula>
    </cfRule>
    <cfRule type="expression" dxfId="5252" priority="245" stopIfTrue="1">
      <formula>OR($R134="NY",$R134="Not Yet")</formula>
    </cfRule>
    <cfRule type="cellIs" dxfId="5251" priority="246" stopIfTrue="1" operator="equal">
      <formula>"Out of Scope"</formula>
    </cfRule>
  </conditionalFormatting>
  <conditionalFormatting sqref="H144:L144">
    <cfRule type="expression" dxfId="5250" priority="235" stopIfTrue="1">
      <formula>OR(H144="FI",H144="Green",H144="High")</formula>
    </cfRule>
    <cfRule type="expression" dxfId="5249" priority="236" stopIfTrue="1">
      <formula>OR(H144="NI",H144="Red",H144="Low")</formula>
    </cfRule>
    <cfRule type="cellIs" dxfId="5248" priority="237" stopIfTrue="1" operator="equal">
      <formula>"PI"</formula>
    </cfRule>
    <cfRule type="expression" dxfId="5247" priority="238" stopIfTrue="1">
      <formula>OR(H144="LI",H144="Yellow",H144="Medium")</formula>
    </cfRule>
    <cfRule type="expression" dxfId="5246" priority="239" stopIfTrue="1">
      <formula>OR(H144="NY",H144="Not Yet")</formula>
    </cfRule>
    <cfRule type="cellIs" dxfId="5245" priority="240" stopIfTrue="1" operator="equal">
      <formula>"Out of Scope"</formula>
    </cfRule>
  </conditionalFormatting>
  <conditionalFormatting sqref="I144">
    <cfRule type="expression" dxfId="5244" priority="229" stopIfTrue="1">
      <formula>OR($R144="FI",$R144="Green",$R144="High")</formula>
    </cfRule>
    <cfRule type="expression" dxfId="5243" priority="230" stopIfTrue="1">
      <formula>OR($R144="NI",$R144="Red",$R144="Low")</formula>
    </cfRule>
    <cfRule type="cellIs" dxfId="5242" priority="231" stopIfTrue="1" operator="equal">
      <formula>"PI"</formula>
    </cfRule>
    <cfRule type="expression" dxfId="5241" priority="232" stopIfTrue="1">
      <formula>OR($R144="LI",$R144="Yellow",$R144="Medium")</formula>
    </cfRule>
    <cfRule type="expression" dxfId="5240" priority="233" stopIfTrue="1">
      <formula>OR($R144="NY",$R144="Not Yet")</formula>
    </cfRule>
    <cfRule type="cellIs" dxfId="5239" priority="234" stopIfTrue="1" operator="equal">
      <formula>"Out of Scope"</formula>
    </cfRule>
  </conditionalFormatting>
  <conditionalFormatting sqref="J144">
    <cfRule type="expression" dxfId="5238" priority="223" stopIfTrue="1">
      <formula>OR($R144="FI",$R144="Green",$R144="High")</formula>
    </cfRule>
    <cfRule type="expression" dxfId="5237" priority="224" stopIfTrue="1">
      <formula>OR($R144="NI",$R144="Red",$R144="Low")</formula>
    </cfRule>
    <cfRule type="cellIs" dxfId="5236" priority="225" stopIfTrue="1" operator="equal">
      <formula>"PI"</formula>
    </cfRule>
    <cfRule type="expression" dxfId="5235" priority="226" stopIfTrue="1">
      <formula>OR($R144="LI",$R144="Yellow",$R144="Medium")</formula>
    </cfRule>
    <cfRule type="expression" dxfId="5234" priority="227" stopIfTrue="1">
      <formula>OR($R144="NY",$R144="Not Yet")</formula>
    </cfRule>
    <cfRule type="cellIs" dxfId="5233" priority="228" stopIfTrue="1" operator="equal">
      <formula>"Out of Scope"</formula>
    </cfRule>
  </conditionalFormatting>
  <conditionalFormatting sqref="K144">
    <cfRule type="expression" dxfId="5232" priority="217" stopIfTrue="1">
      <formula>OR($R144="FI",$R144="Green",$R144="High")</formula>
    </cfRule>
    <cfRule type="expression" dxfId="5231" priority="218" stopIfTrue="1">
      <formula>OR($R144="NI",$R144="Red",$R144="Low")</formula>
    </cfRule>
    <cfRule type="cellIs" dxfId="5230" priority="219" stopIfTrue="1" operator="equal">
      <formula>"PI"</formula>
    </cfRule>
    <cfRule type="expression" dxfId="5229" priority="220" stopIfTrue="1">
      <formula>OR($R144="LI",$R144="Yellow",$R144="Medium")</formula>
    </cfRule>
    <cfRule type="expression" dxfId="5228" priority="221" stopIfTrue="1">
      <formula>OR($R144="NY",$R144="Not Yet")</formula>
    </cfRule>
    <cfRule type="cellIs" dxfId="5227" priority="222" stopIfTrue="1" operator="equal">
      <formula>"Out of Scope"</formula>
    </cfRule>
  </conditionalFormatting>
  <conditionalFormatting sqref="L144">
    <cfRule type="expression" dxfId="5226" priority="211" stopIfTrue="1">
      <formula>OR($R144="FI",$R144="Green",$R144="High")</formula>
    </cfRule>
    <cfRule type="expression" dxfId="5225" priority="212" stopIfTrue="1">
      <formula>OR($R144="NI",$R144="Red",$R144="Low")</formula>
    </cfRule>
    <cfRule type="cellIs" dxfId="5224" priority="213" stopIfTrue="1" operator="equal">
      <formula>"PI"</formula>
    </cfRule>
    <cfRule type="expression" dxfId="5223" priority="214" stopIfTrue="1">
      <formula>OR($R144="LI",$R144="Yellow",$R144="Medium")</formula>
    </cfRule>
    <cfRule type="expression" dxfId="5222" priority="215" stopIfTrue="1">
      <formula>OR($R144="NY",$R144="Not Yet")</formula>
    </cfRule>
    <cfRule type="cellIs" dxfId="5221" priority="216" stopIfTrue="1" operator="equal">
      <formula>"Out of Scope"</formula>
    </cfRule>
  </conditionalFormatting>
  <conditionalFormatting sqref="H154:L154">
    <cfRule type="expression" dxfId="5220" priority="205" stopIfTrue="1">
      <formula>OR(H154="FI",H154="Green",H154="High")</formula>
    </cfRule>
    <cfRule type="expression" dxfId="5219" priority="206" stopIfTrue="1">
      <formula>OR(H154="NI",H154="Red",H154="Low")</formula>
    </cfRule>
    <cfRule type="cellIs" dxfId="5218" priority="207" stopIfTrue="1" operator="equal">
      <formula>"PI"</formula>
    </cfRule>
    <cfRule type="expression" dxfId="5217" priority="208" stopIfTrue="1">
      <formula>OR(H154="LI",H154="Yellow",H154="Medium")</formula>
    </cfRule>
    <cfRule type="expression" dxfId="5216" priority="209" stopIfTrue="1">
      <formula>OR(H154="NY",H154="Not Yet")</formula>
    </cfRule>
    <cfRule type="cellIs" dxfId="5215" priority="210" stopIfTrue="1" operator="equal">
      <formula>"Out of Scope"</formula>
    </cfRule>
  </conditionalFormatting>
  <conditionalFormatting sqref="I154">
    <cfRule type="expression" dxfId="5214" priority="199" stopIfTrue="1">
      <formula>OR($R154="FI",$R154="Green",$R154="High")</formula>
    </cfRule>
    <cfRule type="expression" dxfId="5213" priority="200" stopIfTrue="1">
      <formula>OR($R154="NI",$R154="Red",$R154="Low")</formula>
    </cfRule>
    <cfRule type="cellIs" dxfId="5212" priority="201" stopIfTrue="1" operator="equal">
      <formula>"PI"</formula>
    </cfRule>
    <cfRule type="expression" dxfId="5211" priority="202" stopIfTrue="1">
      <formula>OR($R154="LI",$R154="Yellow",$R154="Medium")</formula>
    </cfRule>
    <cfRule type="expression" dxfId="5210" priority="203" stopIfTrue="1">
      <formula>OR($R154="NY",$R154="Not Yet")</formula>
    </cfRule>
    <cfRule type="cellIs" dxfId="5209" priority="204" stopIfTrue="1" operator="equal">
      <formula>"Out of Scope"</formula>
    </cfRule>
  </conditionalFormatting>
  <conditionalFormatting sqref="J154">
    <cfRule type="expression" dxfId="5208" priority="193" stopIfTrue="1">
      <formula>OR($R154="FI",$R154="Green",$R154="High")</formula>
    </cfRule>
    <cfRule type="expression" dxfId="5207" priority="194" stopIfTrue="1">
      <formula>OR($R154="NI",$R154="Red",$R154="Low")</formula>
    </cfRule>
    <cfRule type="cellIs" dxfId="5206" priority="195" stopIfTrue="1" operator="equal">
      <formula>"PI"</formula>
    </cfRule>
    <cfRule type="expression" dxfId="5205" priority="196" stopIfTrue="1">
      <formula>OR($R154="LI",$R154="Yellow",$R154="Medium")</formula>
    </cfRule>
    <cfRule type="expression" dxfId="5204" priority="197" stopIfTrue="1">
      <formula>OR($R154="NY",$R154="Not Yet")</formula>
    </cfRule>
    <cfRule type="cellIs" dxfId="5203" priority="198" stopIfTrue="1" operator="equal">
      <formula>"Out of Scope"</formula>
    </cfRule>
  </conditionalFormatting>
  <conditionalFormatting sqref="K154">
    <cfRule type="expression" dxfId="5202" priority="187" stopIfTrue="1">
      <formula>OR($R154="FI",$R154="Green",$R154="High")</formula>
    </cfRule>
    <cfRule type="expression" dxfId="5201" priority="188" stopIfTrue="1">
      <formula>OR($R154="NI",$R154="Red",$R154="Low")</formula>
    </cfRule>
    <cfRule type="cellIs" dxfId="5200" priority="189" stopIfTrue="1" operator="equal">
      <formula>"PI"</formula>
    </cfRule>
    <cfRule type="expression" dxfId="5199" priority="190" stopIfTrue="1">
      <formula>OR($R154="LI",$R154="Yellow",$R154="Medium")</formula>
    </cfRule>
    <cfRule type="expression" dxfId="5198" priority="191" stopIfTrue="1">
      <formula>OR($R154="NY",$R154="Not Yet")</formula>
    </cfRule>
    <cfRule type="cellIs" dxfId="5197" priority="192" stopIfTrue="1" operator="equal">
      <formula>"Out of Scope"</formula>
    </cfRule>
  </conditionalFormatting>
  <conditionalFormatting sqref="L154">
    <cfRule type="expression" dxfId="5196" priority="181" stopIfTrue="1">
      <formula>OR($R154="FI",$R154="Green",$R154="High")</formula>
    </cfRule>
    <cfRule type="expression" dxfId="5195" priority="182" stopIfTrue="1">
      <formula>OR($R154="NI",$R154="Red",$R154="Low")</formula>
    </cfRule>
    <cfRule type="cellIs" dxfId="5194" priority="183" stopIfTrue="1" operator="equal">
      <formula>"PI"</formula>
    </cfRule>
    <cfRule type="expression" dxfId="5193" priority="184" stopIfTrue="1">
      <formula>OR($R154="LI",$R154="Yellow",$R154="Medium")</formula>
    </cfRule>
    <cfRule type="expression" dxfId="5192" priority="185" stopIfTrue="1">
      <formula>OR($R154="NY",$R154="Not Yet")</formula>
    </cfRule>
    <cfRule type="cellIs" dxfId="5191" priority="186" stopIfTrue="1" operator="equal">
      <formula>"Out of Scope"</formula>
    </cfRule>
  </conditionalFormatting>
  <conditionalFormatting sqref="H165:L165">
    <cfRule type="expression" dxfId="5190" priority="175" stopIfTrue="1">
      <formula>OR(H165="FI",H165="Green",H165="High")</formula>
    </cfRule>
    <cfRule type="expression" dxfId="5189" priority="176" stopIfTrue="1">
      <formula>OR(H165="NI",H165="Red",H165="Low")</formula>
    </cfRule>
    <cfRule type="cellIs" dxfId="5188" priority="177" stopIfTrue="1" operator="equal">
      <formula>"PI"</formula>
    </cfRule>
    <cfRule type="expression" dxfId="5187" priority="178" stopIfTrue="1">
      <formula>OR(H165="LI",H165="Yellow",H165="Medium")</formula>
    </cfRule>
    <cfRule type="expression" dxfId="5186" priority="179" stopIfTrue="1">
      <formula>OR(H165="NY",H165="Not Yet")</formula>
    </cfRule>
    <cfRule type="cellIs" dxfId="5185" priority="180" stopIfTrue="1" operator="equal">
      <formula>"Out of Scope"</formula>
    </cfRule>
  </conditionalFormatting>
  <conditionalFormatting sqref="I165">
    <cfRule type="expression" dxfId="5184" priority="169" stopIfTrue="1">
      <formula>OR($R165="FI",$R165="Green",$R165="High")</formula>
    </cfRule>
    <cfRule type="expression" dxfId="5183" priority="170" stopIfTrue="1">
      <formula>OR($R165="NI",$R165="Red",$R165="Low")</formula>
    </cfRule>
    <cfRule type="cellIs" dxfId="5182" priority="171" stopIfTrue="1" operator="equal">
      <formula>"PI"</formula>
    </cfRule>
    <cfRule type="expression" dxfId="5181" priority="172" stopIfTrue="1">
      <formula>OR($R165="LI",$R165="Yellow",$R165="Medium")</formula>
    </cfRule>
    <cfRule type="expression" dxfId="5180" priority="173" stopIfTrue="1">
      <formula>OR($R165="NY",$R165="Not Yet")</formula>
    </cfRule>
    <cfRule type="cellIs" dxfId="5179" priority="174" stopIfTrue="1" operator="equal">
      <formula>"Out of Scope"</formula>
    </cfRule>
  </conditionalFormatting>
  <conditionalFormatting sqref="J165">
    <cfRule type="expression" dxfId="5178" priority="163" stopIfTrue="1">
      <formula>OR($R165="FI",$R165="Green",$R165="High")</formula>
    </cfRule>
    <cfRule type="expression" dxfId="5177" priority="164" stopIfTrue="1">
      <formula>OR($R165="NI",$R165="Red",$R165="Low")</formula>
    </cfRule>
    <cfRule type="cellIs" dxfId="5176" priority="165" stopIfTrue="1" operator="equal">
      <formula>"PI"</formula>
    </cfRule>
    <cfRule type="expression" dxfId="5175" priority="166" stopIfTrue="1">
      <formula>OR($R165="LI",$R165="Yellow",$R165="Medium")</formula>
    </cfRule>
    <cfRule type="expression" dxfId="5174" priority="167" stopIfTrue="1">
      <formula>OR($R165="NY",$R165="Not Yet")</formula>
    </cfRule>
    <cfRule type="cellIs" dxfId="5173" priority="168" stopIfTrue="1" operator="equal">
      <formula>"Out of Scope"</formula>
    </cfRule>
  </conditionalFormatting>
  <conditionalFormatting sqref="K165">
    <cfRule type="expression" dxfId="5172" priority="157" stopIfTrue="1">
      <formula>OR($R165="FI",$R165="Green",$R165="High")</formula>
    </cfRule>
    <cfRule type="expression" dxfId="5171" priority="158" stopIfTrue="1">
      <formula>OR($R165="NI",$R165="Red",$R165="Low")</formula>
    </cfRule>
    <cfRule type="cellIs" dxfId="5170" priority="159" stopIfTrue="1" operator="equal">
      <formula>"PI"</formula>
    </cfRule>
    <cfRule type="expression" dxfId="5169" priority="160" stopIfTrue="1">
      <formula>OR($R165="LI",$R165="Yellow",$R165="Medium")</formula>
    </cfRule>
    <cfRule type="expression" dxfId="5168" priority="161" stopIfTrue="1">
      <formula>OR($R165="NY",$R165="Not Yet")</formula>
    </cfRule>
    <cfRule type="cellIs" dxfId="5167" priority="162" stopIfTrue="1" operator="equal">
      <formula>"Out of Scope"</formula>
    </cfRule>
  </conditionalFormatting>
  <conditionalFormatting sqref="L165">
    <cfRule type="expression" dxfId="5166" priority="151" stopIfTrue="1">
      <formula>OR($R165="FI",$R165="Green",$R165="High")</formula>
    </cfRule>
    <cfRule type="expression" dxfId="5165" priority="152" stopIfTrue="1">
      <formula>OR($R165="NI",$R165="Red",$R165="Low")</formula>
    </cfRule>
    <cfRule type="cellIs" dxfId="5164" priority="153" stopIfTrue="1" operator="equal">
      <formula>"PI"</formula>
    </cfRule>
    <cfRule type="expression" dxfId="5163" priority="154" stopIfTrue="1">
      <formula>OR($R165="LI",$R165="Yellow",$R165="Medium")</formula>
    </cfRule>
    <cfRule type="expression" dxfId="5162" priority="155" stopIfTrue="1">
      <formula>OR($R165="NY",$R165="Not Yet")</formula>
    </cfRule>
    <cfRule type="cellIs" dxfId="5161" priority="156" stopIfTrue="1" operator="equal">
      <formula>"Out of Scope"</formula>
    </cfRule>
  </conditionalFormatting>
  <conditionalFormatting sqref="H176:L176">
    <cfRule type="expression" dxfId="5160" priority="145" stopIfTrue="1">
      <formula>OR(H176="FI",H176="Green",H176="High")</formula>
    </cfRule>
    <cfRule type="expression" dxfId="5159" priority="146" stopIfTrue="1">
      <formula>OR(H176="NI",H176="Red",H176="Low")</formula>
    </cfRule>
    <cfRule type="cellIs" dxfId="5158" priority="147" stopIfTrue="1" operator="equal">
      <formula>"PI"</formula>
    </cfRule>
    <cfRule type="expression" dxfId="5157" priority="148" stopIfTrue="1">
      <formula>OR(H176="LI",H176="Yellow",H176="Medium")</formula>
    </cfRule>
    <cfRule type="expression" dxfId="5156" priority="149" stopIfTrue="1">
      <formula>OR(H176="NY",H176="Not Yet")</formula>
    </cfRule>
    <cfRule type="cellIs" dxfId="5155" priority="150" stopIfTrue="1" operator="equal">
      <formula>"Out of Scope"</formula>
    </cfRule>
  </conditionalFormatting>
  <conditionalFormatting sqref="I176">
    <cfRule type="expression" dxfId="5154" priority="139" stopIfTrue="1">
      <formula>OR($R176="FI",$R176="Green",$R176="High")</formula>
    </cfRule>
    <cfRule type="expression" dxfId="5153" priority="140" stopIfTrue="1">
      <formula>OR($R176="NI",$R176="Red",$R176="Low")</formula>
    </cfRule>
    <cfRule type="cellIs" dxfId="5152" priority="141" stopIfTrue="1" operator="equal">
      <formula>"PI"</formula>
    </cfRule>
    <cfRule type="expression" dxfId="5151" priority="142" stopIfTrue="1">
      <formula>OR($R176="LI",$R176="Yellow",$R176="Medium")</formula>
    </cfRule>
    <cfRule type="expression" dxfId="5150" priority="143" stopIfTrue="1">
      <formula>OR($R176="NY",$R176="Not Yet")</formula>
    </cfRule>
    <cfRule type="cellIs" dxfId="5149" priority="144" stopIfTrue="1" operator="equal">
      <formula>"Out of Scope"</formula>
    </cfRule>
  </conditionalFormatting>
  <conditionalFormatting sqref="J176">
    <cfRule type="expression" dxfId="5148" priority="133" stopIfTrue="1">
      <formula>OR($R176="FI",$R176="Green",$R176="High")</formula>
    </cfRule>
    <cfRule type="expression" dxfId="5147" priority="134" stopIfTrue="1">
      <formula>OR($R176="NI",$R176="Red",$R176="Low")</formula>
    </cfRule>
    <cfRule type="cellIs" dxfId="5146" priority="135" stopIfTrue="1" operator="equal">
      <formula>"PI"</formula>
    </cfRule>
    <cfRule type="expression" dxfId="5145" priority="136" stopIfTrue="1">
      <formula>OR($R176="LI",$R176="Yellow",$R176="Medium")</formula>
    </cfRule>
    <cfRule type="expression" dxfId="5144" priority="137" stopIfTrue="1">
      <formula>OR($R176="NY",$R176="Not Yet")</formula>
    </cfRule>
    <cfRule type="cellIs" dxfId="5143" priority="138" stopIfTrue="1" operator="equal">
      <formula>"Out of Scope"</formula>
    </cfRule>
  </conditionalFormatting>
  <conditionalFormatting sqref="K176">
    <cfRule type="expression" dxfId="5142" priority="127" stopIfTrue="1">
      <formula>OR($R176="FI",$R176="Green",$R176="High")</formula>
    </cfRule>
    <cfRule type="expression" dxfId="5141" priority="128" stopIfTrue="1">
      <formula>OR($R176="NI",$R176="Red",$R176="Low")</formula>
    </cfRule>
    <cfRule type="cellIs" dxfId="5140" priority="129" stopIfTrue="1" operator="equal">
      <formula>"PI"</formula>
    </cfRule>
    <cfRule type="expression" dxfId="5139" priority="130" stopIfTrue="1">
      <formula>OR($R176="LI",$R176="Yellow",$R176="Medium")</formula>
    </cfRule>
    <cfRule type="expression" dxfId="5138" priority="131" stopIfTrue="1">
      <formula>OR($R176="NY",$R176="Not Yet")</formula>
    </cfRule>
    <cfRule type="cellIs" dxfId="5137" priority="132" stopIfTrue="1" operator="equal">
      <formula>"Out of Scope"</formula>
    </cfRule>
  </conditionalFormatting>
  <conditionalFormatting sqref="L176">
    <cfRule type="expression" dxfId="5136" priority="121" stopIfTrue="1">
      <formula>OR($R176="FI",$R176="Green",$R176="High")</formula>
    </cfRule>
    <cfRule type="expression" dxfId="5135" priority="122" stopIfTrue="1">
      <formula>OR($R176="NI",$R176="Red",$R176="Low")</formula>
    </cfRule>
    <cfRule type="cellIs" dxfId="5134" priority="123" stopIfTrue="1" operator="equal">
      <formula>"PI"</formula>
    </cfRule>
    <cfRule type="expression" dxfId="5133" priority="124" stopIfTrue="1">
      <formula>OR($R176="LI",$R176="Yellow",$R176="Medium")</formula>
    </cfRule>
    <cfRule type="expression" dxfId="5132" priority="125" stopIfTrue="1">
      <formula>OR($R176="NY",$R176="Not Yet")</formula>
    </cfRule>
    <cfRule type="cellIs" dxfId="5131" priority="126" stopIfTrue="1" operator="equal">
      <formula>"Out of Scope"</formula>
    </cfRule>
  </conditionalFormatting>
  <conditionalFormatting sqref="H186:L186">
    <cfRule type="expression" dxfId="5130" priority="115" stopIfTrue="1">
      <formula>OR(H186="FI",H186="Green",H186="High")</formula>
    </cfRule>
    <cfRule type="expression" dxfId="5129" priority="116" stopIfTrue="1">
      <formula>OR(H186="NI",H186="Red",H186="Low")</formula>
    </cfRule>
    <cfRule type="cellIs" dxfId="5128" priority="117" stopIfTrue="1" operator="equal">
      <formula>"PI"</formula>
    </cfRule>
    <cfRule type="expression" dxfId="5127" priority="118" stopIfTrue="1">
      <formula>OR(H186="LI",H186="Yellow",H186="Medium")</formula>
    </cfRule>
    <cfRule type="expression" dxfId="5126" priority="119" stopIfTrue="1">
      <formula>OR(H186="NY",H186="Not Yet")</formula>
    </cfRule>
    <cfRule type="cellIs" dxfId="5125" priority="120" stopIfTrue="1" operator="equal">
      <formula>"Out of Scope"</formula>
    </cfRule>
  </conditionalFormatting>
  <conditionalFormatting sqref="I186">
    <cfRule type="expression" dxfId="5124" priority="109" stopIfTrue="1">
      <formula>OR($R186="FI",$R186="Green",$R186="High")</formula>
    </cfRule>
    <cfRule type="expression" dxfId="5123" priority="110" stopIfTrue="1">
      <formula>OR($R186="NI",$R186="Red",$R186="Low")</formula>
    </cfRule>
    <cfRule type="cellIs" dxfId="5122" priority="111" stopIfTrue="1" operator="equal">
      <formula>"PI"</formula>
    </cfRule>
    <cfRule type="expression" dxfId="5121" priority="112" stopIfTrue="1">
      <formula>OR($R186="LI",$R186="Yellow",$R186="Medium")</formula>
    </cfRule>
    <cfRule type="expression" dxfId="5120" priority="113" stopIfTrue="1">
      <formula>OR($R186="NY",$R186="Not Yet")</formula>
    </cfRule>
    <cfRule type="cellIs" dxfId="5119" priority="114" stopIfTrue="1" operator="equal">
      <formula>"Out of Scope"</formula>
    </cfRule>
  </conditionalFormatting>
  <conditionalFormatting sqref="J186">
    <cfRule type="expression" dxfId="5118" priority="103" stopIfTrue="1">
      <formula>OR($R186="FI",$R186="Green",$R186="High")</formula>
    </cfRule>
    <cfRule type="expression" dxfId="5117" priority="104" stopIfTrue="1">
      <formula>OR($R186="NI",$R186="Red",$R186="Low")</formula>
    </cfRule>
    <cfRule type="cellIs" dxfId="5116" priority="105" stopIfTrue="1" operator="equal">
      <formula>"PI"</formula>
    </cfRule>
    <cfRule type="expression" dxfId="5115" priority="106" stopIfTrue="1">
      <formula>OR($R186="LI",$R186="Yellow",$R186="Medium")</formula>
    </cfRule>
    <cfRule type="expression" dxfId="5114" priority="107" stopIfTrue="1">
      <formula>OR($R186="NY",$R186="Not Yet")</formula>
    </cfRule>
    <cfRule type="cellIs" dxfId="5113" priority="108" stopIfTrue="1" operator="equal">
      <formula>"Out of Scope"</formula>
    </cfRule>
  </conditionalFormatting>
  <conditionalFormatting sqref="K186">
    <cfRule type="expression" dxfId="5112" priority="97" stopIfTrue="1">
      <formula>OR($R186="FI",$R186="Green",$R186="High")</formula>
    </cfRule>
    <cfRule type="expression" dxfId="5111" priority="98" stopIfTrue="1">
      <formula>OR($R186="NI",$R186="Red",$R186="Low")</formula>
    </cfRule>
    <cfRule type="cellIs" dxfId="5110" priority="99" stopIfTrue="1" operator="equal">
      <formula>"PI"</formula>
    </cfRule>
    <cfRule type="expression" dxfId="5109" priority="100" stopIfTrue="1">
      <formula>OR($R186="LI",$R186="Yellow",$R186="Medium")</formula>
    </cfRule>
    <cfRule type="expression" dxfId="5108" priority="101" stopIfTrue="1">
      <formula>OR($R186="NY",$R186="Not Yet")</formula>
    </cfRule>
    <cfRule type="cellIs" dxfId="5107" priority="102" stopIfTrue="1" operator="equal">
      <formula>"Out of Scope"</formula>
    </cfRule>
  </conditionalFormatting>
  <conditionalFormatting sqref="L186">
    <cfRule type="expression" dxfId="5106" priority="91" stopIfTrue="1">
      <formula>OR($R186="FI",$R186="Green",$R186="High")</formula>
    </cfRule>
    <cfRule type="expression" dxfId="5105" priority="92" stopIfTrue="1">
      <formula>OR($R186="NI",$R186="Red",$R186="Low")</formula>
    </cfRule>
    <cfRule type="cellIs" dxfId="5104" priority="93" stopIfTrue="1" operator="equal">
      <formula>"PI"</formula>
    </cfRule>
    <cfRule type="expression" dxfId="5103" priority="94" stopIfTrue="1">
      <formula>OR($R186="LI",$R186="Yellow",$R186="Medium")</formula>
    </cfRule>
    <cfRule type="expression" dxfId="5102" priority="95" stopIfTrue="1">
      <formula>OR($R186="NY",$R186="Not Yet")</formula>
    </cfRule>
    <cfRule type="cellIs" dxfId="5101" priority="96" stopIfTrue="1" operator="equal">
      <formula>"Out of Scope"</formula>
    </cfRule>
  </conditionalFormatting>
  <conditionalFormatting sqref="H196:L196">
    <cfRule type="expression" dxfId="5100" priority="85" stopIfTrue="1">
      <formula>OR(H196="FI",H196="Green",H196="High")</formula>
    </cfRule>
    <cfRule type="expression" dxfId="5099" priority="86" stopIfTrue="1">
      <formula>OR(H196="NI",H196="Red",H196="Low")</formula>
    </cfRule>
    <cfRule type="cellIs" dxfId="5098" priority="87" stopIfTrue="1" operator="equal">
      <formula>"PI"</formula>
    </cfRule>
    <cfRule type="expression" dxfId="5097" priority="88" stopIfTrue="1">
      <formula>OR(H196="LI",H196="Yellow",H196="Medium")</formula>
    </cfRule>
    <cfRule type="expression" dxfId="5096" priority="89" stopIfTrue="1">
      <formula>OR(H196="NY",H196="Not Yet")</formula>
    </cfRule>
    <cfRule type="cellIs" dxfId="5095" priority="90" stopIfTrue="1" operator="equal">
      <formula>"Out of Scope"</formula>
    </cfRule>
  </conditionalFormatting>
  <conditionalFormatting sqref="I196">
    <cfRule type="expression" dxfId="5094" priority="79" stopIfTrue="1">
      <formula>OR($R196="FI",$R196="Green",$R196="High")</formula>
    </cfRule>
    <cfRule type="expression" dxfId="5093" priority="80" stopIfTrue="1">
      <formula>OR($R196="NI",$R196="Red",$R196="Low")</formula>
    </cfRule>
    <cfRule type="cellIs" dxfId="5092" priority="81" stopIfTrue="1" operator="equal">
      <formula>"PI"</formula>
    </cfRule>
    <cfRule type="expression" dxfId="5091" priority="82" stopIfTrue="1">
      <formula>OR($R196="LI",$R196="Yellow",$R196="Medium")</formula>
    </cfRule>
    <cfRule type="expression" dxfId="5090" priority="83" stopIfTrue="1">
      <formula>OR($R196="NY",$R196="Not Yet")</formula>
    </cfRule>
    <cfRule type="cellIs" dxfId="5089" priority="84" stopIfTrue="1" operator="equal">
      <formula>"Out of Scope"</formula>
    </cfRule>
  </conditionalFormatting>
  <conditionalFormatting sqref="J196">
    <cfRule type="expression" dxfId="5088" priority="73" stopIfTrue="1">
      <formula>OR($R196="FI",$R196="Green",$R196="High")</formula>
    </cfRule>
    <cfRule type="expression" dxfId="5087" priority="74" stopIfTrue="1">
      <formula>OR($R196="NI",$R196="Red",$R196="Low")</formula>
    </cfRule>
    <cfRule type="cellIs" dxfId="5086" priority="75" stopIfTrue="1" operator="equal">
      <formula>"PI"</formula>
    </cfRule>
    <cfRule type="expression" dxfId="5085" priority="76" stopIfTrue="1">
      <formula>OR($R196="LI",$R196="Yellow",$R196="Medium")</formula>
    </cfRule>
    <cfRule type="expression" dxfId="5084" priority="77" stopIfTrue="1">
      <formula>OR($R196="NY",$R196="Not Yet")</formula>
    </cfRule>
    <cfRule type="cellIs" dxfId="5083" priority="78" stopIfTrue="1" operator="equal">
      <formula>"Out of Scope"</formula>
    </cfRule>
  </conditionalFormatting>
  <conditionalFormatting sqref="K196">
    <cfRule type="expression" dxfId="5082" priority="67" stopIfTrue="1">
      <formula>OR($R196="FI",$R196="Green",$R196="High")</formula>
    </cfRule>
    <cfRule type="expression" dxfId="5081" priority="68" stopIfTrue="1">
      <formula>OR($R196="NI",$R196="Red",$R196="Low")</formula>
    </cfRule>
    <cfRule type="cellIs" dxfId="5080" priority="69" stopIfTrue="1" operator="equal">
      <formula>"PI"</formula>
    </cfRule>
    <cfRule type="expression" dxfId="5079" priority="70" stopIfTrue="1">
      <formula>OR($R196="LI",$R196="Yellow",$R196="Medium")</formula>
    </cfRule>
    <cfRule type="expression" dxfId="5078" priority="71" stopIfTrue="1">
      <formula>OR($R196="NY",$R196="Not Yet")</formula>
    </cfRule>
    <cfRule type="cellIs" dxfId="5077" priority="72" stopIfTrue="1" operator="equal">
      <formula>"Out of Scope"</formula>
    </cfRule>
  </conditionalFormatting>
  <conditionalFormatting sqref="L196">
    <cfRule type="expression" dxfId="5076" priority="61" stopIfTrue="1">
      <formula>OR($R196="FI",$R196="Green",$R196="High")</formula>
    </cfRule>
    <cfRule type="expression" dxfId="5075" priority="62" stopIfTrue="1">
      <formula>OR($R196="NI",$R196="Red",$R196="Low")</formula>
    </cfRule>
    <cfRule type="cellIs" dxfId="5074" priority="63" stopIfTrue="1" operator="equal">
      <formula>"PI"</formula>
    </cfRule>
    <cfRule type="expression" dxfId="5073" priority="64" stopIfTrue="1">
      <formula>OR($R196="LI",$R196="Yellow",$R196="Medium")</formula>
    </cfRule>
    <cfRule type="expression" dxfId="5072" priority="65" stopIfTrue="1">
      <formula>OR($R196="NY",$R196="Not Yet")</formula>
    </cfRule>
    <cfRule type="cellIs" dxfId="5071" priority="66" stopIfTrue="1" operator="equal">
      <formula>"Out of Scope"</formula>
    </cfRule>
  </conditionalFormatting>
  <conditionalFormatting sqref="H208:L208">
    <cfRule type="expression" dxfId="5070" priority="55" stopIfTrue="1">
      <formula>OR(H208="FI",H208="Green",H208="High")</formula>
    </cfRule>
    <cfRule type="expression" dxfId="5069" priority="56" stopIfTrue="1">
      <formula>OR(H208="NI",H208="Red",H208="Low")</formula>
    </cfRule>
    <cfRule type="cellIs" dxfId="5068" priority="57" stopIfTrue="1" operator="equal">
      <formula>"PI"</formula>
    </cfRule>
    <cfRule type="expression" dxfId="5067" priority="58" stopIfTrue="1">
      <formula>OR(H208="LI",H208="Yellow",H208="Medium")</formula>
    </cfRule>
    <cfRule type="expression" dxfId="5066" priority="59" stopIfTrue="1">
      <formula>OR(H208="NY",H208="Not Yet")</formula>
    </cfRule>
    <cfRule type="cellIs" dxfId="5065" priority="60" stopIfTrue="1" operator="equal">
      <formula>"Out of Scope"</formula>
    </cfRule>
  </conditionalFormatting>
  <conditionalFormatting sqref="I208">
    <cfRule type="expression" dxfId="5064" priority="49" stopIfTrue="1">
      <formula>OR($R208="FI",$R208="Green",$R208="High")</formula>
    </cfRule>
    <cfRule type="expression" dxfId="5063" priority="50" stopIfTrue="1">
      <formula>OR($R208="NI",$R208="Red",$R208="Low")</formula>
    </cfRule>
    <cfRule type="cellIs" dxfId="5062" priority="51" stopIfTrue="1" operator="equal">
      <formula>"PI"</formula>
    </cfRule>
    <cfRule type="expression" dxfId="5061" priority="52" stopIfTrue="1">
      <formula>OR($R208="LI",$R208="Yellow",$R208="Medium")</formula>
    </cfRule>
    <cfRule type="expression" dxfId="5060" priority="53" stopIfTrue="1">
      <formula>OR($R208="NY",$R208="Not Yet")</formula>
    </cfRule>
    <cfRule type="cellIs" dxfId="5059" priority="54" stopIfTrue="1" operator="equal">
      <formula>"Out of Scope"</formula>
    </cfRule>
  </conditionalFormatting>
  <conditionalFormatting sqref="J208">
    <cfRule type="expression" dxfId="5058" priority="43" stopIfTrue="1">
      <formula>OR($R208="FI",$R208="Green",$R208="High")</formula>
    </cfRule>
    <cfRule type="expression" dxfId="5057" priority="44" stopIfTrue="1">
      <formula>OR($R208="NI",$R208="Red",$R208="Low")</formula>
    </cfRule>
    <cfRule type="cellIs" dxfId="5056" priority="45" stopIfTrue="1" operator="equal">
      <formula>"PI"</formula>
    </cfRule>
    <cfRule type="expression" dxfId="5055" priority="46" stopIfTrue="1">
      <formula>OR($R208="LI",$R208="Yellow",$R208="Medium")</formula>
    </cfRule>
    <cfRule type="expression" dxfId="5054" priority="47" stopIfTrue="1">
      <formula>OR($R208="NY",$R208="Not Yet")</formula>
    </cfRule>
    <cfRule type="cellIs" dxfId="5053" priority="48" stopIfTrue="1" operator="equal">
      <formula>"Out of Scope"</formula>
    </cfRule>
  </conditionalFormatting>
  <conditionalFormatting sqref="K208">
    <cfRule type="expression" dxfId="5052" priority="37" stopIfTrue="1">
      <formula>OR($R208="FI",$R208="Green",$R208="High")</formula>
    </cfRule>
    <cfRule type="expression" dxfId="5051" priority="38" stopIfTrue="1">
      <formula>OR($R208="NI",$R208="Red",$R208="Low")</formula>
    </cfRule>
    <cfRule type="cellIs" dxfId="5050" priority="39" stopIfTrue="1" operator="equal">
      <formula>"PI"</formula>
    </cfRule>
    <cfRule type="expression" dxfId="5049" priority="40" stopIfTrue="1">
      <formula>OR($R208="LI",$R208="Yellow",$R208="Medium")</formula>
    </cfRule>
    <cfRule type="expression" dxfId="5048" priority="41" stopIfTrue="1">
      <formula>OR($R208="NY",$R208="Not Yet")</formula>
    </cfRule>
    <cfRule type="cellIs" dxfId="5047" priority="42" stopIfTrue="1" operator="equal">
      <formula>"Out of Scope"</formula>
    </cfRule>
  </conditionalFormatting>
  <conditionalFormatting sqref="L208">
    <cfRule type="expression" dxfId="5046" priority="31" stopIfTrue="1">
      <formula>OR($R208="FI",$R208="Green",$R208="High")</formula>
    </cfRule>
    <cfRule type="expression" dxfId="5045" priority="32" stopIfTrue="1">
      <formula>OR($R208="NI",$R208="Red",$R208="Low")</formula>
    </cfRule>
    <cfRule type="cellIs" dxfId="5044" priority="33" stopIfTrue="1" operator="equal">
      <formula>"PI"</formula>
    </cfRule>
    <cfRule type="expression" dxfId="5043" priority="34" stopIfTrue="1">
      <formula>OR($R208="LI",$R208="Yellow",$R208="Medium")</formula>
    </cfRule>
    <cfRule type="expression" dxfId="5042" priority="35" stopIfTrue="1">
      <formula>OR($R208="NY",$R208="Not Yet")</formula>
    </cfRule>
    <cfRule type="cellIs" dxfId="5041" priority="36" stopIfTrue="1" operator="equal">
      <formula>"Out of Scope"</formula>
    </cfRule>
  </conditionalFormatting>
  <conditionalFormatting sqref="H219:L219">
    <cfRule type="expression" dxfId="5040" priority="25" stopIfTrue="1">
      <formula>OR(H219="FI",H219="Green",H219="High")</formula>
    </cfRule>
    <cfRule type="expression" dxfId="5039" priority="26" stopIfTrue="1">
      <formula>OR(H219="NI",H219="Red",H219="Low")</formula>
    </cfRule>
    <cfRule type="cellIs" dxfId="5038" priority="27" stopIfTrue="1" operator="equal">
      <formula>"PI"</formula>
    </cfRule>
    <cfRule type="expression" dxfId="5037" priority="28" stopIfTrue="1">
      <formula>OR(H219="LI",H219="Yellow",H219="Medium")</formula>
    </cfRule>
    <cfRule type="expression" dxfId="5036" priority="29" stopIfTrue="1">
      <formula>OR(H219="NY",H219="Not Yet")</formula>
    </cfRule>
    <cfRule type="cellIs" dxfId="5035" priority="30" stopIfTrue="1" operator="equal">
      <formula>"Out of Scope"</formula>
    </cfRule>
  </conditionalFormatting>
  <conditionalFormatting sqref="I219">
    <cfRule type="expression" dxfId="5034" priority="19" stopIfTrue="1">
      <formula>OR($R219="FI",$R219="Green",$R219="High")</formula>
    </cfRule>
    <cfRule type="expression" dxfId="5033" priority="20" stopIfTrue="1">
      <formula>OR($R219="NI",$R219="Red",$R219="Low")</formula>
    </cfRule>
    <cfRule type="cellIs" dxfId="5032" priority="21" stopIfTrue="1" operator="equal">
      <formula>"PI"</formula>
    </cfRule>
    <cfRule type="expression" dxfId="5031" priority="22" stopIfTrue="1">
      <formula>OR($R219="LI",$R219="Yellow",$R219="Medium")</formula>
    </cfRule>
    <cfRule type="expression" dxfId="5030" priority="23" stopIfTrue="1">
      <formula>OR($R219="NY",$R219="Not Yet")</formula>
    </cfRule>
    <cfRule type="cellIs" dxfId="5029" priority="24" stopIfTrue="1" operator="equal">
      <formula>"Out of Scope"</formula>
    </cfRule>
  </conditionalFormatting>
  <conditionalFormatting sqref="J219">
    <cfRule type="expression" dxfId="5028" priority="13" stopIfTrue="1">
      <formula>OR($R219="FI",$R219="Green",$R219="High")</formula>
    </cfRule>
    <cfRule type="expression" dxfId="5027" priority="14" stopIfTrue="1">
      <formula>OR($R219="NI",$R219="Red",$R219="Low")</formula>
    </cfRule>
    <cfRule type="cellIs" dxfId="5026" priority="15" stopIfTrue="1" operator="equal">
      <formula>"PI"</formula>
    </cfRule>
    <cfRule type="expression" dxfId="5025" priority="16" stopIfTrue="1">
      <formula>OR($R219="LI",$R219="Yellow",$R219="Medium")</formula>
    </cfRule>
    <cfRule type="expression" dxfId="5024" priority="17" stopIfTrue="1">
      <formula>OR($R219="NY",$R219="Not Yet")</formula>
    </cfRule>
    <cfRule type="cellIs" dxfId="5023" priority="18" stopIfTrue="1" operator="equal">
      <formula>"Out of Scope"</formula>
    </cfRule>
  </conditionalFormatting>
  <conditionalFormatting sqref="K219">
    <cfRule type="expression" dxfId="5022" priority="7" stopIfTrue="1">
      <formula>OR($R219="FI",$R219="Green",$R219="High")</formula>
    </cfRule>
    <cfRule type="expression" dxfId="5021" priority="8" stopIfTrue="1">
      <formula>OR($R219="NI",$R219="Red",$R219="Low")</formula>
    </cfRule>
    <cfRule type="cellIs" dxfId="5020" priority="9" stopIfTrue="1" operator="equal">
      <formula>"PI"</formula>
    </cfRule>
    <cfRule type="expression" dxfId="5019" priority="10" stopIfTrue="1">
      <formula>OR($R219="LI",$R219="Yellow",$R219="Medium")</formula>
    </cfRule>
    <cfRule type="expression" dxfId="5018" priority="11" stopIfTrue="1">
      <formula>OR($R219="NY",$R219="Not Yet")</formula>
    </cfRule>
    <cfRule type="cellIs" dxfId="5017" priority="12" stopIfTrue="1" operator="equal">
      <formula>"Out of Scope"</formula>
    </cfRule>
  </conditionalFormatting>
  <conditionalFormatting sqref="L219">
    <cfRule type="expression" dxfId="5016" priority="1" stopIfTrue="1">
      <formula>OR($R219="FI",$R219="Green",$R219="High")</formula>
    </cfRule>
    <cfRule type="expression" dxfId="5015" priority="2" stopIfTrue="1">
      <formula>OR($R219="NI",$R219="Red",$R219="Low")</formula>
    </cfRule>
    <cfRule type="cellIs" dxfId="5014" priority="3" stopIfTrue="1" operator="equal">
      <formula>"PI"</formula>
    </cfRule>
    <cfRule type="expression" dxfId="5013" priority="4" stopIfTrue="1">
      <formula>OR($R219="LI",$R219="Yellow",$R219="Medium")</formula>
    </cfRule>
    <cfRule type="expression" dxfId="5012" priority="5" stopIfTrue="1">
      <formula>OR($R219="NY",$R219="Not Yet")</formula>
    </cfRule>
    <cfRule type="cellIs" dxfId="5011"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 type="list" allowBlank="1" showInputMessage="1" showErrorMessage="1" sqref="N9:O15 N21:O27 N33:O39 N45:O51 N58:O64 N70:O76 N82:O88 N94:O100 N105:O111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0964" r:id="rId6" name="Button 4">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0965" r:id="rId7" name="Button 5">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0966" r:id="rId8" name="Button 6">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0967" r:id="rId9" name="Button 7">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0969" r:id="rId10" name="Button 9">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indexed="51"/>
    <outlinePr summaryBelow="0" summaryRight="0"/>
    <pageSetUpPr fitToPage="1"/>
  </sheetPr>
  <dimension ref="A1:T25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4.25" hidden="1" customHeight="1" outlineLevel="2">
      <c r="A2" s="503" t="s">
        <v>1338</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3.5" customHeight="1">
      <c r="A4" s="233"/>
      <c r="B4" s="356" t="s">
        <v>420</v>
      </c>
      <c r="C4" s="333" t="s">
        <v>1261</v>
      </c>
      <c r="D4" s="234"/>
      <c r="E4" s="235"/>
      <c r="F4" s="235"/>
      <c r="G4" s="236"/>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31.5" collapsed="1">
      <c r="A5" s="250"/>
      <c r="B5" s="358" t="s">
        <v>364</v>
      </c>
      <c r="C5" s="335" t="s">
        <v>1262</v>
      </c>
      <c r="D5" s="251"/>
      <c r="E5" s="252"/>
      <c r="F5" s="252"/>
      <c r="G5" s="25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3"/>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1263</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1264</v>
      </c>
      <c r="D7" s="191"/>
      <c r="E7" s="192"/>
      <c r="F7" s="192"/>
      <c r="G7" s="279"/>
      <c r="H7" s="193"/>
      <c r="I7" s="193"/>
      <c r="J7" s="193"/>
      <c r="K7" s="193"/>
      <c r="L7" s="193"/>
      <c r="M7" s="279"/>
      <c r="N7" s="193"/>
      <c r="O7" s="193"/>
      <c r="P7" s="279"/>
      <c r="Q7" s="192"/>
      <c r="R7" s="194"/>
      <c r="S7" s="382"/>
      <c r="T7" s="383"/>
    </row>
    <row r="8" spans="1:20" s="310" customFormat="1" ht="102" hidden="1" outlineLevel="2">
      <c r="A8" s="4"/>
      <c r="B8" s="4"/>
      <c r="C8" s="337" t="s">
        <v>799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35" t="s">
        <v>1265</v>
      </c>
      <c r="D17" s="251"/>
      <c r="E17" s="252"/>
      <c r="F17" s="252"/>
      <c r="G17" s="25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3"/>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1267</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1266</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4"/>
      <c r="B20" s="4"/>
      <c r="C20" s="337" t="s">
        <v>800</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50"/>
      <c r="B29" s="358" t="s">
        <v>366</v>
      </c>
      <c r="C29" s="335" t="s">
        <v>1268</v>
      </c>
      <c r="D29" s="251"/>
      <c r="E29" s="252"/>
      <c r="F29" s="252"/>
      <c r="G29" s="25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3"/>
      <c r="Q29" s="443" t="str">
        <f>IF(COUNTA(Q32:Q40)=0,"",COUNTA(Q32:Q40))</f>
        <v/>
      </c>
      <c r="R29" s="229"/>
      <c r="S29" s="351">
        <f>IF(R29=Instructions!$B$25,Instructions!$C$25,IF(R29=Instructions!$B$26,Instructions!$C$26,IF(R29=Instructions!$B$27,Instructions!$C$27,0)))</f>
        <v>0</v>
      </c>
      <c r="T29" s="404"/>
    </row>
    <row r="30" spans="1:20" s="310" customFormat="1" ht="76.5" hidden="1" outlineLevel="2">
      <c r="A30" s="2"/>
      <c r="B30" s="2"/>
      <c r="C30" s="337" t="s">
        <v>1269</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1270</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4"/>
      <c r="B32" s="4"/>
      <c r="C32" s="337" t="s">
        <v>738</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31.5" collapsed="1">
      <c r="A41" s="250"/>
      <c r="B41" s="358" t="s">
        <v>367</v>
      </c>
      <c r="C41" s="335" t="s">
        <v>1271</v>
      </c>
      <c r="D41" s="251"/>
      <c r="E41" s="252"/>
      <c r="F41" s="252"/>
      <c r="G41" s="25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3"/>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974</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1272</v>
      </c>
      <c r="D43" s="191"/>
      <c r="E43" s="192"/>
      <c r="F43" s="192"/>
      <c r="G43" s="279"/>
      <c r="H43" s="193"/>
      <c r="I43" s="193"/>
      <c r="J43" s="193"/>
      <c r="K43" s="193"/>
      <c r="L43" s="193"/>
      <c r="M43" s="279"/>
      <c r="N43" s="193"/>
      <c r="O43" s="193"/>
      <c r="P43" s="279"/>
      <c r="Q43" s="192"/>
      <c r="R43" s="194"/>
      <c r="S43" s="382"/>
      <c r="T43" s="383"/>
    </row>
    <row r="44" spans="1:20" s="310" customFormat="1" ht="102" hidden="1" outlineLevel="2">
      <c r="A44" s="4"/>
      <c r="B44" s="4"/>
      <c r="C44" s="337" t="s">
        <v>801</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372</v>
      </c>
      <c r="C53" s="335" t="s">
        <v>1273</v>
      </c>
      <c r="D53" s="251"/>
      <c r="E53" s="252"/>
      <c r="F53" s="252"/>
      <c r="G53" s="25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3"/>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1274</v>
      </c>
      <c r="D54" s="191"/>
      <c r="E54" s="192"/>
      <c r="F54" s="192"/>
      <c r="G54" s="279"/>
      <c r="H54" s="193"/>
      <c r="I54" s="193"/>
      <c r="J54" s="193"/>
      <c r="K54" s="193"/>
      <c r="L54" s="193"/>
      <c r="M54" s="279"/>
      <c r="N54" s="193"/>
      <c r="O54" s="193"/>
      <c r="P54" s="279"/>
      <c r="Q54" s="192"/>
      <c r="R54" s="194"/>
      <c r="S54" s="382"/>
      <c r="T54" s="383"/>
    </row>
    <row r="55" spans="1:20" s="310" customFormat="1" ht="102" hidden="1" outlineLevel="2">
      <c r="A55" s="2"/>
      <c r="B55" s="2"/>
      <c r="C55" s="337" t="s">
        <v>1275</v>
      </c>
      <c r="D55" s="191"/>
      <c r="E55" s="192"/>
      <c r="F55" s="192"/>
      <c r="G55" s="279"/>
      <c r="H55" s="193"/>
      <c r="I55" s="193"/>
      <c r="J55" s="193"/>
      <c r="K55" s="193"/>
      <c r="L55" s="193"/>
      <c r="M55" s="279"/>
      <c r="N55" s="193"/>
      <c r="O55" s="193"/>
      <c r="P55" s="279"/>
      <c r="Q55" s="192"/>
      <c r="R55" s="194"/>
      <c r="S55" s="382"/>
      <c r="T55" s="383"/>
    </row>
    <row r="56" spans="1:20" s="310" customFormat="1" ht="38.25" hidden="1" outlineLevel="2">
      <c r="A56" s="4"/>
      <c r="B56" s="4"/>
      <c r="C56" s="337" t="s">
        <v>802</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35" t="s">
        <v>1276</v>
      </c>
      <c r="D65" s="251"/>
      <c r="E65" s="252"/>
      <c r="F65" s="252"/>
      <c r="G65" s="25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3"/>
      <c r="Q65" s="443" t="str">
        <f>IF(COUNTA(Q68:Q76)=0,"",COUNTA(Q68:Q76))</f>
        <v/>
      </c>
      <c r="R65" s="229"/>
      <c r="S65" s="351">
        <f>IF(R65=Instructions!$B$25,Instructions!$C$25,IF(R65=Instructions!$B$26,Instructions!$C$26,IF(R65=Instructions!$B$27,Instructions!$C$27,0)))</f>
        <v>0</v>
      </c>
      <c r="T65" s="404"/>
    </row>
    <row r="66" spans="1:20" s="310" customFormat="1" ht="63.75" hidden="1" outlineLevel="2">
      <c r="A66" s="2"/>
      <c r="B66" s="2"/>
      <c r="C66" s="337" t="s">
        <v>1277</v>
      </c>
      <c r="D66" s="191"/>
      <c r="E66" s="192"/>
      <c r="F66" s="192"/>
      <c r="G66" s="279"/>
      <c r="H66" s="193"/>
      <c r="I66" s="193"/>
      <c r="J66" s="193"/>
      <c r="K66" s="193"/>
      <c r="L66" s="193"/>
      <c r="M66" s="279"/>
      <c r="N66" s="193"/>
      <c r="O66" s="193"/>
      <c r="P66" s="279"/>
      <c r="Q66" s="192"/>
      <c r="R66" s="194"/>
      <c r="S66" s="382"/>
      <c r="T66" s="383"/>
    </row>
    <row r="67" spans="1:20" s="310" customFormat="1" ht="63.75" hidden="1" outlineLevel="2">
      <c r="A67" s="2"/>
      <c r="B67" s="2"/>
      <c r="C67" s="337" t="s">
        <v>1278</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770</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9" customFormat="1" ht="20.25" collapsed="1">
      <c r="A77" s="250"/>
      <c r="B77" s="358" t="s">
        <v>279</v>
      </c>
      <c r="C77" s="335" t="s">
        <v>1279</v>
      </c>
      <c r="D77" s="251"/>
      <c r="E77" s="252"/>
      <c r="F77" s="252"/>
      <c r="G77" s="25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3"/>
      <c r="Q77" s="443" t="str">
        <f>IF(COUNTA(Q80:Q88)=0,"",COUNTA(Q80:Q88))</f>
        <v/>
      </c>
      <c r="R77" s="229"/>
      <c r="S77" s="351">
        <f>IF(R77=Instructions!$B$25,Instructions!$C$25,IF(R77=Instructions!$B$26,Instructions!$C$26,IF(R77=Instructions!$B$27,Instructions!$C$27,0)))</f>
        <v>0</v>
      </c>
      <c r="T77" s="404"/>
    </row>
    <row r="78" spans="1:20" s="310" customFormat="1" ht="89.25" hidden="1" outlineLevel="2">
      <c r="A78" s="2"/>
      <c r="B78" s="2"/>
      <c r="C78" s="337" t="s">
        <v>1280</v>
      </c>
      <c r="D78" s="191"/>
      <c r="E78" s="192"/>
      <c r="F78" s="192"/>
      <c r="G78" s="279"/>
      <c r="H78" s="193"/>
      <c r="I78" s="193"/>
      <c r="J78" s="193"/>
      <c r="K78" s="193"/>
      <c r="L78" s="193"/>
      <c r="M78" s="279"/>
      <c r="N78" s="193"/>
      <c r="O78" s="193"/>
      <c r="P78" s="279"/>
      <c r="Q78" s="192"/>
      <c r="R78" s="194"/>
      <c r="S78" s="382"/>
      <c r="T78" s="383"/>
    </row>
    <row r="79" spans="1:20" s="310" customFormat="1" ht="89.25" hidden="1" outlineLevel="2">
      <c r="A79" s="2"/>
      <c r="B79" s="2"/>
      <c r="C79" s="337" t="s">
        <v>1281</v>
      </c>
      <c r="D79" s="191"/>
      <c r="E79" s="192"/>
      <c r="F79" s="192"/>
      <c r="G79" s="279"/>
      <c r="H79" s="193"/>
      <c r="I79" s="193"/>
      <c r="J79" s="193"/>
      <c r="K79" s="193"/>
      <c r="L79" s="193"/>
      <c r="M79" s="279"/>
      <c r="N79" s="193"/>
      <c r="O79" s="193"/>
      <c r="P79" s="279"/>
      <c r="Q79" s="192"/>
      <c r="R79" s="194"/>
      <c r="S79" s="382"/>
      <c r="T79" s="383"/>
    </row>
    <row r="80" spans="1:20" s="310" customFormat="1" ht="38.25" hidden="1" outlineLevel="2">
      <c r="A80" s="4"/>
      <c r="B80" s="4"/>
      <c r="C80" s="337" t="s">
        <v>803</v>
      </c>
      <c r="D80" s="168"/>
      <c r="E80" s="181"/>
      <c r="F80" s="181"/>
      <c r="G80" s="253"/>
      <c r="H80" s="201"/>
      <c r="I80" s="201"/>
      <c r="J80" s="201"/>
      <c r="K80" s="201"/>
      <c r="L80" s="201"/>
      <c r="M80" s="253"/>
      <c r="N80" s="201"/>
      <c r="O80" s="201"/>
      <c r="P80" s="253"/>
      <c r="Q80" s="181"/>
      <c r="R80" s="177"/>
      <c r="S80" s="382"/>
      <c r="T80" s="396"/>
    </row>
    <row r="81" spans="1:20" s="310" customFormat="1" ht="20.25" hidden="1" outlineLevel="1">
      <c r="A81" s="174"/>
      <c r="B81" s="336">
        <v>1</v>
      </c>
      <c r="C81" s="175"/>
      <c r="D81" s="168"/>
      <c r="E81" s="169"/>
      <c r="F81" s="172"/>
      <c r="G81" s="257"/>
      <c r="H81" s="170"/>
      <c r="I81" s="170"/>
      <c r="J81" s="170"/>
      <c r="K81" s="170"/>
      <c r="L81" s="170"/>
      <c r="M81" s="253"/>
      <c r="N81" s="170"/>
      <c r="O81" s="170"/>
      <c r="P81" s="253"/>
      <c r="Q81" s="181"/>
      <c r="R81" s="177"/>
      <c r="S81" s="382"/>
      <c r="T81" s="396"/>
    </row>
    <row r="82" spans="1:20" s="310" customFormat="1" ht="20.25" hidden="1" outlineLevel="1">
      <c r="A82" s="174"/>
      <c r="B82" s="336">
        <v>2</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3</v>
      </c>
      <c r="C83" s="175"/>
      <c r="D83" s="168"/>
      <c r="E83" s="169"/>
      <c r="F83" s="169"/>
      <c r="G83" s="257"/>
      <c r="H83" s="170"/>
      <c r="I83" s="170"/>
      <c r="J83" s="170"/>
      <c r="K83" s="170"/>
      <c r="L83" s="170"/>
      <c r="M83" s="253"/>
      <c r="N83" s="170"/>
      <c r="O83" s="170"/>
      <c r="P83" s="253"/>
      <c r="Q83" s="181"/>
      <c r="R83" s="177"/>
      <c r="S83" s="382"/>
      <c r="T83" s="396"/>
    </row>
    <row r="84" spans="1:20" s="310" customFormat="1" ht="20.25" hidden="1" outlineLevel="1">
      <c r="A84" s="174"/>
      <c r="B84" s="336">
        <v>4</v>
      </c>
      <c r="C84" s="175"/>
      <c r="D84" s="168"/>
      <c r="E84" s="169"/>
      <c r="F84" s="172"/>
      <c r="G84" s="257"/>
      <c r="H84" s="170"/>
      <c r="I84" s="170"/>
      <c r="J84" s="170"/>
      <c r="K84" s="170"/>
      <c r="L84" s="170"/>
      <c r="M84" s="253"/>
      <c r="N84" s="170"/>
      <c r="O84" s="170"/>
      <c r="P84" s="253"/>
      <c r="Q84" s="181"/>
      <c r="R84" s="177"/>
      <c r="S84" s="382"/>
      <c r="T84" s="396"/>
    </row>
    <row r="85" spans="1:20" s="310" customFormat="1" ht="20.25" hidden="1" outlineLevel="1">
      <c r="A85" s="174"/>
      <c r="B85" s="336">
        <v>5</v>
      </c>
      <c r="C85" s="175"/>
      <c r="D85" s="168"/>
      <c r="E85" s="169"/>
      <c r="F85" s="169"/>
      <c r="G85" s="257"/>
      <c r="H85" s="170"/>
      <c r="I85" s="170"/>
      <c r="J85" s="170"/>
      <c r="K85" s="170"/>
      <c r="L85" s="170"/>
      <c r="M85" s="253"/>
      <c r="N85" s="170"/>
      <c r="O85" s="170"/>
      <c r="P85" s="253"/>
      <c r="Q85" s="181"/>
      <c r="R85" s="177"/>
      <c r="S85" s="382"/>
      <c r="T85" s="396"/>
    </row>
    <row r="86" spans="1:20" s="310" customFormat="1" ht="20.25" hidden="1" outlineLevel="1">
      <c r="A86" s="174"/>
      <c r="B86" s="336">
        <v>6</v>
      </c>
      <c r="C86" s="175"/>
      <c r="D86" s="168"/>
      <c r="E86" s="169"/>
      <c r="F86" s="169"/>
      <c r="G86" s="257"/>
      <c r="H86" s="170"/>
      <c r="I86" s="170"/>
      <c r="J86" s="170"/>
      <c r="K86" s="170"/>
      <c r="L86" s="170"/>
      <c r="M86" s="253"/>
      <c r="N86" s="170"/>
      <c r="O86" s="170"/>
      <c r="P86" s="253"/>
      <c r="Q86" s="181"/>
      <c r="R86" s="177"/>
      <c r="S86" s="382"/>
      <c r="T86" s="396"/>
    </row>
    <row r="87" spans="1:20" s="311" customFormat="1" ht="20.25" hidden="1" outlineLevel="1">
      <c r="A87" s="174"/>
      <c r="B87" s="336">
        <v>7</v>
      </c>
      <c r="C87" s="175"/>
      <c r="D87" s="168"/>
      <c r="E87" s="169"/>
      <c r="F87" s="169"/>
      <c r="G87" s="257"/>
      <c r="H87" s="170"/>
      <c r="I87" s="170"/>
      <c r="J87" s="170"/>
      <c r="K87" s="170"/>
      <c r="L87" s="170"/>
      <c r="M87" s="253"/>
      <c r="N87" s="170"/>
      <c r="O87" s="170"/>
      <c r="P87" s="253"/>
      <c r="Q87" s="181"/>
      <c r="R87" s="222"/>
      <c r="S87" s="382"/>
      <c r="T87" s="407"/>
    </row>
    <row r="88" spans="1:20" s="310"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7"/>
      <c r="S88" s="382"/>
      <c r="T88" s="396"/>
    </row>
    <row r="89" spans="1:20" s="308" customFormat="1" ht="36">
      <c r="A89" s="233"/>
      <c r="B89" s="356" t="s">
        <v>354</v>
      </c>
      <c r="C89" s="333" t="s">
        <v>1282</v>
      </c>
      <c r="D89" s="234"/>
      <c r="E89" s="235"/>
      <c r="F89" s="235"/>
      <c r="G89" s="236"/>
      <c r="H89" s="347">
        <f>SUM(H90,H102,H114)</f>
        <v>0</v>
      </c>
      <c r="I89" s="347">
        <f>SUM(I90,I102,I114)</f>
        <v>0</v>
      </c>
      <c r="J89" s="347">
        <f>SUM(J90,J102,J114)</f>
        <v>0</v>
      </c>
      <c r="K89" s="347">
        <f>SUM(K90,K102,K114)</f>
        <v>0</v>
      </c>
      <c r="L89" s="347">
        <f>SUM(L90,L102,L114)</f>
        <v>0</v>
      </c>
      <c r="M89" s="237"/>
      <c r="N89" s="237"/>
      <c r="O89" s="348">
        <f>SUM(H89:L89)/(COUNT(H89:L89)*3)</f>
        <v>0</v>
      </c>
      <c r="P89" s="236"/>
      <c r="Q89" s="455"/>
      <c r="R89" s="228"/>
      <c r="S89" s="349">
        <f>AVERAGE(S90:S114)</f>
        <v>0</v>
      </c>
      <c r="T89" s="403"/>
    </row>
    <row r="90" spans="1:20" s="309" customFormat="1" ht="20.25" collapsed="1">
      <c r="A90" s="250"/>
      <c r="B90" s="358" t="s">
        <v>368</v>
      </c>
      <c r="C90" s="335" t="s">
        <v>242</v>
      </c>
      <c r="D90" s="251"/>
      <c r="E90" s="252"/>
      <c r="F90" s="252"/>
      <c r="G90" s="25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53"/>
      <c r="Q90" s="443" t="str">
        <f>IF(COUNTA(Q93:Q101)=0,"",COUNTA(Q93:Q101))</f>
        <v/>
      </c>
      <c r="R90" s="229"/>
      <c r="S90" s="351">
        <f>IF(R90=Instructions!$B$25,Instructions!$C$25,IF(R90=Instructions!$B$26,Instructions!$C$26,IF(R90=Instructions!$B$27,Instructions!$C$27,0)))</f>
        <v>0</v>
      </c>
      <c r="T90" s="404"/>
    </row>
    <row r="91" spans="1:20" s="310" customFormat="1" ht="63.75" hidden="1" outlineLevel="2">
      <c r="A91" s="2"/>
      <c r="B91" s="2"/>
      <c r="C91" s="337" t="s">
        <v>1283</v>
      </c>
      <c r="D91" s="191"/>
      <c r="E91" s="192"/>
      <c r="F91" s="192"/>
      <c r="G91" s="279"/>
      <c r="H91" s="193"/>
      <c r="I91" s="193"/>
      <c r="J91" s="193"/>
      <c r="K91" s="193"/>
      <c r="L91" s="193"/>
      <c r="M91" s="279"/>
      <c r="N91" s="193"/>
      <c r="O91" s="193"/>
      <c r="P91" s="279"/>
      <c r="Q91" s="192"/>
      <c r="R91" s="194"/>
      <c r="S91" s="382"/>
      <c r="T91" s="383"/>
    </row>
    <row r="92" spans="1:20" s="310" customFormat="1" ht="63.75" hidden="1" outlineLevel="2">
      <c r="A92" s="2"/>
      <c r="B92" s="2"/>
      <c r="C92" s="337" t="s">
        <v>1284</v>
      </c>
      <c r="D92" s="191"/>
      <c r="E92" s="192"/>
      <c r="F92" s="192"/>
      <c r="G92" s="279"/>
      <c r="H92" s="193"/>
      <c r="I92" s="193"/>
      <c r="J92" s="193"/>
      <c r="K92" s="193"/>
      <c r="L92" s="193"/>
      <c r="M92" s="279"/>
      <c r="N92" s="193"/>
      <c r="O92" s="193"/>
      <c r="P92" s="279"/>
      <c r="Q92" s="192"/>
      <c r="R92" s="194"/>
      <c r="S92" s="382"/>
      <c r="T92" s="383"/>
    </row>
    <row r="93" spans="1:20" s="310" customFormat="1" ht="102" hidden="1" outlineLevel="2">
      <c r="A93" s="4"/>
      <c r="B93" s="4"/>
      <c r="C93" s="337" t="s">
        <v>804</v>
      </c>
      <c r="D93" s="168"/>
      <c r="E93" s="181"/>
      <c r="F93" s="181"/>
      <c r="G93" s="253"/>
      <c r="H93" s="201"/>
      <c r="I93" s="201"/>
      <c r="J93" s="201"/>
      <c r="K93" s="201"/>
      <c r="L93" s="201"/>
      <c r="M93" s="253"/>
      <c r="N93" s="201"/>
      <c r="O93" s="201"/>
      <c r="P93" s="253"/>
      <c r="Q93" s="181"/>
      <c r="R93" s="177"/>
      <c r="S93" s="382"/>
      <c r="T93" s="396"/>
    </row>
    <row r="94" spans="1:20" s="310" customFormat="1" ht="20.25" hidden="1" outlineLevel="1">
      <c r="A94" s="174"/>
      <c r="B94" s="336">
        <v>1</v>
      </c>
      <c r="C94" s="175"/>
      <c r="D94" s="168"/>
      <c r="E94" s="169"/>
      <c r="F94" s="172"/>
      <c r="G94" s="257"/>
      <c r="H94" s="170"/>
      <c r="I94" s="170"/>
      <c r="J94" s="170"/>
      <c r="K94" s="170"/>
      <c r="L94" s="170"/>
      <c r="M94" s="253"/>
      <c r="N94" s="170"/>
      <c r="O94" s="170"/>
      <c r="P94" s="253"/>
      <c r="Q94" s="181"/>
      <c r="R94" s="177"/>
      <c r="S94" s="382"/>
      <c r="T94" s="396"/>
    </row>
    <row r="95" spans="1:20" s="310" customFormat="1" ht="20.25" hidden="1" outlineLevel="1">
      <c r="A95" s="174"/>
      <c r="B95" s="336">
        <v>2</v>
      </c>
      <c r="C95" s="175"/>
      <c r="D95" s="168"/>
      <c r="E95" s="169"/>
      <c r="F95" s="172"/>
      <c r="G95" s="257"/>
      <c r="H95" s="170"/>
      <c r="I95" s="170"/>
      <c r="J95" s="170"/>
      <c r="K95" s="170"/>
      <c r="L95" s="170"/>
      <c r="M95" s="253"/>
      <c r="N95" s="170"/>
      <c r="O95" s="170"/>
      <c r="P95" s="253"/>
      <c r="Q95" s="181"/>
      <c r="R95" s="177"/>
      <c r="S95" s="382"/>
      <c r="T95" s="396"/>
    </row>
    <row r="96" spans="1:20" s="310" customFormat="1" ht="20.25" hidden="1" outlineLevel="1">
      <c r="A96" s="174"/>
      <c r="B96" s="336">
        <v>3</v>
      </c>
      <c r="C96" s="175"/>
      <c r="D96" s="168"/>
      <c r="E96" s="169"/>
      <c r="F96" s="169"/>
      <c r="G96" s="257"/>
      <c r="H96" s="170"/>
      <c r="I96" s="170"/>
      <c r="J96" s="170"/>
      <c r="K96" s="170"/>
      <c r="L96" s="170"/>
      <c r="M96" s="253"/>
      <c r="N96" s="170"/>
      <c r="O96" s="170"/>
      <c r="P96" s="253"/>
      <c r="Q96" s="181"/>
      <c r="R96" s="177"/>
      <c r="S96" s="382"/>
      <c r="T96" s="396"/>
    </row>
    <row r="97" spans="1:20" s="310" customFormat="1" ht="20.25" hidden="1" outlineLevel="1">
      <c r="A97" s="174"/>
      <c r="B97" s="336">
        <v>4</v>
      </c>
      <c r="C97" s="175"/>
      <c r="D97" s="168"/>
      <c r="E97" s="169"/>
      <c r="F97" s="172"/>
      <c r="G97" s="257"/>
      <c r="H97" s="170"/>
      <c r="I97" s="170"/>
      <c r="J97" s="170"/>
      <c r="K97" s="170"/>
      <c r="L97" s="170"/>
      <c r="M97" s="253"/>
      <c r="N97" s="170"/>
      <c r="O97" s="170"/>
      <c r="P97" s="253"/>
      <c r="Q97" s="181"/>
      <c r="R97" s="177"/>
      <c r="S97" s="382"/>
      <c r="T97" s="396"/>
    </row>
    <row r="98" spans="1:20" s="310" customFormat="1" ht="20.25" hidden="1" outlineLevel="1">
      <c r="A98" s="174"/>
      <c r="B98" s="336">
        <v>5</v>
      </c>
      <c r="C98" s="175"/>
      <c r="D98" s="168"/>
      <c r="E98" s="169"/>
      <c r="F98" s="169"/>
      <c r="G98" s="257"/>
      <c r="H98" s="170"/>
      <c r="I98" s="170"/>
      <c r="J98" s="170"/>
      <c r="K98" s="170"/>
      <c r="L98" s="170"/>
      <c r="M98" s="253"/>
      <c r="N98" s="170"/>
      <c r="O98" s="170"/>
      <c r="P98" s="253"/>
      <c r="Q98" s="181"/>
      <c r="R98" s="177"/>
      <c r="S98" s="382"/>
      <c r="T98" s="396"/>
    </row>
    <row r="99" spans="1:20" s="310" customFormat="1" ht="20.25" hidden="1" outlineLevel="1">
      <c r="A99" s="174"/>
      <c r="B99" s="336">
        <v>6</v>
      </c>
      <c r="C99" s="175"/>
      <c r="D99" s="168"/>
      <c r="E99" s="169"/>
      <c r="F99" s="169"/>
      <c r="G99" s="257"/>
      <c r="H99" s="170"/>
      <c r="I99" s="170"/>
      <c r="J99" s="170"/>
      <c r="K99" s="170"/>
      <c r="L99" s="170"/>
      <c r="M99" s="253"/>
      <c r="N99" s="170"/>
      <c r="O99" s="170"/>
      <c r="P99" s="253"/>
      <c r="Q99" s="181"/>
      <c r="R99" s="177"/>
      <c r="S99" s="382"/>
      <c r="T99" s="396"/>
    </row>
    <row r="100" spans="1:20" s="311" customFormat="1" ht="20.25" hidden="1" outlineLevel="1">
      <c r="A100" s="174"/>
      <c r="B100" s="336">
        <v>7</v>
      </c>
      <c r="C100" s="175"/>
      <c r="D100" s="168"/>
      <c r="E100" s="169"/>
      <c r="F100" s="169"/>
      <c r="G100" s="257"/>
      <c r="H100" s="170"/>
      <c r="I100" s="170"/>
      <c r="J100" s="170"/>
      <c r="K100" s="170"/>
      <c r="L100" s="170"/>
      <c r="M100" s="253"/>
      <c r="N100" s="170"/>
      <c r="O100" s="170"/>
      <c r="P100" s="253"/>
      <c r="Q100" s="181"/>
      <c r="R100" s="222"/>
      <c r="S100" s="382"/>
      <c r="T100" s="407"/>
    </row>
    <row r="101" spans="1:20"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7"/>
      <c r="S101" s="382"/>
      <c r="T101" s="396"/>
    </row>
    <row r="102" spans="1:20" s="309" customFormat="1" ht="31.5" collapsed="1">
      <c r="A102" s="250"/>
      <c r="B102" s="358" t="s">
        <v>369</v>
      </c>
      <c r="C102" s="335" t="s">
        <v>514</v>
      </c>
      <c r="D102" s="251"/>
      <c r="E102" s="252"/>
      <c r="F102" s="252"/>
      <c r="G102" s="25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54"/>
      <c r="N102" s="350">
        <f>COUNTA(N106:N112)</f>
        <v>0</v>
      </c>
      <c r="O102" s="350">
        <f>SUM(H102:L102)</f>
        <v>0</v>
      </c>
      <c r="P102" s="253"/>
      <c r="Q102" s="443" t="str">
        <f>IF(COUNTA(Q105:Q113)=0,"",COUNTA(Q105:Q113))</f>
        <v/>
      </c>
      <c r="R102" s="229"/>
      <c r="S102" s="351">
        <f>IF(R102=Instructions!$B$25,Instructions!$C$25,IF(R102=Instructions!$B$26,Instructions!$C$26,IF(R102=Instructions!$B$27,Instructions!$C$27,0)))</f>
        <v>0</v>
      </c>
      <c r="T102" s="404"/>
    </row>
    <row r="103" spans="1:20" s="310" customFormat="1" ht="63.75" hidden="1" outlineLevel="2">
      <c r="A103" s="2"/>
      <c r="B103" s="2"/>
      <c r="C103" s="337" t="s">
        <v>1473</v>
      </c>
      <c r="D103" s="191"/>
      <c r="E103" s="192"/>
      <c r="F103" s="192"/>
      <c r="G103" s="279"/>
      <c r="H103" s="193"/>
      <c r="I103" s="193"/>
      <c r="J103" s="193"/>
      <c r="K103" s="193"/>
      <c r="L103" s="193"/>
      <c r="M103" s="279"/>
      <c r="N103" s="193"/>
      <c r="O103" s="193"/>
      <c r="P103" s="279"/>
      <c r="Q103" s="192"/>
      <c r="R103" s="194"/>
      <c r="S103" s="382"/>
      <c r="T103" s="383"/>
    </row>
    <row r="104" spans="1:20" s="310" customFormat="1" ht="102" hidden="1" outlineLevel="2">
      <c r="A104" s="2"/>
      <c r="B104" s="2"/>
      <c r="C104" s="337" t="s">
        <v>1285</v>
      </c>
      <c r="D104" s="191"/>
      <c r="E104" s="192"/>
      <c r="F104" s="192"/>
      <c r="G104" s="279"/>
      <c r="H104" s="193"/>
      <c r="I104" s="193"/>
      <c r="J104" s="193"/>
      <c r="K104" s="193"/>
      <c r="L104" s="193"/>
      <c r="M104" s="279"/>
      <c r="N104" s="193"/>
      <c r="O104" s="193"/>
      <c r="P104" s="279"/>
      <c r="Q104" s="192"/>
      <c r="R104" s="194"/>
      <c r="S104" s="382"/>
      <c r="T104" s="383"/>
    </row>
    <row r="105" spans="1:20" s="310" customFormat="1" ht="51" hidden="1" outlineLevel="2">
      <c r="A105" s="4"/>
      <c r="B105" s="4"/>
      <c r="C105" s="337" t="s">
        <v>805</v>
      </c>
      <c r="D105" s="168"/>
      <c r="E105" s="181"/>
      <c r="F105" s="181"/>
      <c r="G105" s="253"/>
      <c r="H105" s="201"/>
      <c r="I105" s="201"/>
      <c r="J105" s="201"/>
      <c r="K105" s="201"/>
      <c r="L105" s="201"/>
      <c r="M105" s="253"/>
      <c r="N105" s="201"/>
      <c r="O105" s="201"/>
      <c r="P105" s="253"/>
      <c r="Q105" s="181"/>
      <c r="R105" s="177"/>
      <c r="S105" s="382"/>
      <c r="T105" s="396"/>
    </row>
    <row r="106" spans="1:20" s="310" customFormat="1" ht="20.25" hidden="1" outlineLevel="1">
      <c r="A106" s="174"/>
      <c r="B106" s="336">
        <v>1</v>
      </c>
      <c r="C106" s="175"/>
      <c r="D106" s="168"/>
      <c r="E106" s="169"/>
      <c r="F106" s="172"/>
      <c r="G106" s="257"/>
      <c r="H106" s="170"/>
      <c r="I106" s="170"/>
      <c r="J106" s="170"/>
      <c r="K106" s="170"/>
      <c r="L106" s="170"/>
      <c r="M106" s="253"/>
      <c r="N106" s="170"/>
      <c r="O106" s="170"/>
      <c r="P106" s="253"/>
      <c r="Q106" s="181"/>
      <c r="R106" s="177"/>
      <c r="S106" s="382"/>
      <c r="T106" s="396"/>
    </row>
    <row r="107" spans="1:20" s="310" customFormat="1" ht="20.25" hidden="1" outlineLevel="1">
      <c r="A107" s="174"/>
      <c r="B107" s="336">
        <v>2</v>
      </c>
      <c r="C107" s="175"/>
      <c r="D107" s="168"/>
      <c r="E107" s="169"/>
      <c r="F107" s="172"/>
      <c r="G107" s="257"/>
      <c r="H107" s="170"/>
      <c r="I107" s="170"/>
      <c r="J107" s="170"/>
      <c r="K107" s="170"/>
      <c r="L107" s="170"/>
      <c r="M107" s="253"/>
      <c r="N107" s="170"/>
      <c r="O107" s="170"/>
      <c r="P107" s="253"/>
      <c r="Q107" s="181"/>
      <c r="R107" s="177"/>
      <c r="S107" s="382"/>
      <c r="T107" s="396"/>
    </row>
    <row r="108" spans="1:20" s="310" customFormat="1" ht="20.25" hidden="1" outlineLevel="1">
      <c r="A108" s="174"/>
      <c r="B108" s="336">
        <v>3</v>
      </c>
      <c r="C108" s="175"/>
      <c r="D108" s="168"/>
      <c r="E108" s="169"/>
      <c r="F108" s="169"/>
      <c r="G108" s="257"/>
      <c r="H108" s="170"/>
      <c r="I108" s="170"/>
      <c r="J108" s="170"/>
      <c r="K108" s="170"/>
      <c r="L108" s="170"/>
      <c r="M108" s="253"/>
      <c r="N108" s="170"/>
      <c r="O108" s="170"/>
      <c r="P108" s="253"/>
      <c r="Q108" s="181"/>
      <c r="R108" s="177"/>
      <c r="S108" s="382"/>
      <c r="T108" s="396"/>
    </row>
    <row r="109" spans="1:20" s="310" customFormat="1" ht="20.25" hidden="1" outlineLevel="1">
      <c r="A109" s="174"/>
      <c r="B109" s="336">
        <v>4</v>
      </c>
      <c r="C109" s="175"/>
      <c r="D109" s="168"/>
      <c r="E109" s="169"/>
      <c r="F109" s="172"/>
      <c r="G109" s="257"/>
      <c r="H109" s="170"/>
      <c r="I109" s="170"/>
      <c r="J109" s="170"/>
      <c r="K109" s="170"/>
      <c r="L109" s="170"/>
      <c r="M109" s="253"/>
      <c r="N109" s="170"/>
      <c r="O109" s="170"/>
      <c r="P109" s="253"/>
      <c r="Q109" s="181"/>
      <c r="R109" s="177"/>
      <c r="S109" s="382"/>
      <c r="T109" s="396"/>
    </row>
    <row r="110" spans="1:20" s="310" customFormat="1" ht="20.25" hidden="1" outlineLevel="1">
      <c r="A110" s="174"/>
      <c r="B110" s="336">
        <v>5</v>
      </c>
      <c r="C110" s="175"/>
      <c r="D110" s="168"/>
      <c r="E110" s="169"/>
      <c r="F110" s="169"/>
      <c r="G110" s="257"/>
      <c r="H110" s="170"/>
      <c r="I110" s="170"/>
      <c r="J110" s="170"/>
      <c r="K110" s="170"/>
      <c r="L110" s="170"/>
      <c r="M110" s="253"/>
      <c r="N110" s="170"/>
      <c r="O110" s="170"/>
      <c r="P110" s="253"/>
      <c r="Q110" s="181"/>
      <c r="R110" s="177"/>
      <c r="S110" s="382"/>
      <c r="T110" s="396"/>
    </row>
    <row r="111" spans="1:20" s="310" customFormat="1" ht="20.25" hidden="1" outlineLevel="1">
      <c r="A111" s="174"/>
      <c r="B111" s="336">
        <v>6</v>
      </c>
      <c r="C111" s="175"/>
      <c r="D111" s="168"/>
      <c r="E111" s="169"/>
      <c r="F111" s="169"/>
      <c r="G111" s="257"/>
      <c r="H111" s="170"/>
      <c r="I111" s="170"/>
      <c r="J111" s="170"/>
      <c r="K111" s="170"/>
      <c r="L111" s="170"/>
      <c r="M111" s="253"/>
      <c r="N111" s="170"/>
      <c r="O111" s="170"/>
      <c r="P111" s="253"/>
      <c r="Q111" s="181"/>
      <c r="R111" s="177"/>
      <c r="S111" s="382"/>
      <c r="T111" s="396"/>
    </row>
    <row r="112" spans="1:20" s="311" customFormat="1" ht="20.25" hidden="1" outlineLevel="1">
      <c r="A112" s="174"/>
      <c r="B112" s="336">
        <v>7</v>
      </c>
      <c r="C112" s="175"/>
      <c r="D112" s="168"/>
      <c r="E112" s="169"/>
      <c r="F112" s="169"/>
      <c r="G112" s="257"/>
      <c r="H112" s="170"/>
      <c r="I112" s="170"/>
      <c r="J112" s="170"/>
      <c r="K112" s="170"/>
      <c r="L112" s="170"/>
      <c r="M112" s="253"/>
      <c r="N112" s="170"/>
      <c r="O112" s="170"/>
      <c r="P112" s="253"/>
      <c r="Q112" s="181"/>
      <c r="R112" s="222"/>
      <c r="S112" s="382"/>
      <c r="T112" s="407"/>
    </row>
    <row r="113" spans="1:20" s="310"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7"/>
      <c r="S113" s="382"/>
      <c r="T113" s="396"/>
    </row>
    <row r="114" spans="1:20" s="309" customFormat="1" ht="20.25" collapsed="1">
      <c r="A114" s="250"/>
      <c r="B114" s="358" t="s">
        <v>370</v>
      </c>
      <c r="C114" s="335" t="s">
        <v>515</v>
      </c>
      <c r="D114" s="251"/>
      <c r="E114" s="252"/>
      <c r="F114" s="252"/>
      <c r="G114" s="25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54"/>
      <c r="N114" s="350">
        <f>COUNTA(N118:N124)</f>
        <v>0</v>
      </c>
      <c r="O114" s="350">
        <f>SUM(H114:L114)</f>
        <v>0</v>
      </c>
      <c r="P114" s="253"/>
      <c r="Q114" s="443" t="str">
        <f>IF(COUNTA(Q117:Q125)=0,"",COUNTA(Q117:Q125))</f>
        <v/>
      </c>
      <c r="R114" s="229"/>
      <c r="S114" s="351">
        <f>IF(R114=Instructions!$B$25,Instructions!$C$25,IF(R114=Instructions!$B$26,Instructions!$C$26,IF(R114=Instructions!$B$27,Instructions!$C$27,0)))</f>
        <v>0</v>
      </c>
      <c r="T114" s="404"/>
    </row>
    <row r="115" spans="1:20" s="310" customFormat="1" ht="38.25" hidden="1" outlineLevel="2">
      <c r="A115" s="2"/>
      <c r="B115" s="2"/>
      <c r="C115" s="337" t="s">
        <v>1287</v>
      </c>
      <c r="D115" s="191"/>
      <c r="E115" s="192"/>
      <c r="F115" s="192"/>
      <c r="G115" s="279"/>
      <c r="H115" s="193"/>
      <c r="I115" s="193"/>
      <c r="J115" s="193"/>
      <c r="K115" s="193"/>
      <c r="L115" s="193"/>
      <c r="M115" s="279"/>
      <c r="N115" s="193"/>
      <c r="O115" s="193"/>
      <c r="P115" s="279"/>
      <c r="Q115" s="192"/>
      <c r="R115" s="194"/>
      <c r="S115" s="382"/>
      <c r="T115" s="383"/>
    </row>
    <row r="116" spans="1:20" s="310" customFormat="1" ht="89.25" hidden="1" outlineLevel="2">
      <c r="A116" s="2"/>
      <c r="B116" s="2"/>
      <c r="C116" s="337" t="s">
        <v>1286</v>
      </c>
      <c r="D116" s="191"/>
      <c r="E116" s="192"/>
      <c r="F116" s="192"/>
      <c r="G116" s="279"/>
      <c r="H116" s="193"/>
      <c r="I116" s="193"/>
      <c r="J116" s="193"/>
      <c r="K116" s="193"/>
      <c r="L116" s="193"/>
      <c r="M116" s="279"/>
      <c r="N116" s="193"/>
      <c r="O116" s="193"/>
      <c r="P116" s="279"/>
      <c r="Q116" s="192"/>
      <c r="R116" s="194"/>
      <c r="S116" s="382"/>
      <c r="T116" s="383"/>
    </row>
    <row r="117" spans="1:20" s="310" customFormat="1" ht="38.25" hidden="1" outlineLevel="2">
      <c r="A117" s="4"/>
      <c r="B117" s="4"/>
      <c r="C117" s="337" t="s">
        <v>806</v>
      </c>
      <c r="D117" s="168"/>
      <c r="E117" s="181"/>
      <c r="F117" s="181"/>
      <c r="G117" s="253"/>
      <c r="H117" s="201"/>
      <c r="I117" s="201"/>
      <c r="J117" s="201"/>
      <c r="K117" s="201"/>
      <c r="L117" s="201"/>
      <c r="M117" s="253"/>
      <c r="N117" s="201"/>
      <c r="O117" s="201"/>
      <c r="P117" s="253"/>
      <c r="Q117" s="181"/>
      <c r="R117" s="177"/>
      <c r="S117" s="382"/>
      <c r="T117" s="396"/>
    </row>
    <row r="118" spans="1:20" s="310" customFormat="1" ht="20.25" hidden="1" outlineLevel="1">
      <c r="A118" s="174"/>
      <c r="B118" s="336">
        <v>1</v>
      </c>
      <c r="C118" s="175"/>
      <c r="D118" s="168"/>
      <c r="E118" s="169"/>
      <c r="F118" s="172"/>
      <c r="G118" s="257"/>
      <c r="H118" s="170"/>
      <c r="I118" s="170"/>
      <c r="J118" s="170"/>
      <c r="K118" s="170"/>
      <c r="L118" s="170"/>
      <c r="M118" s="253"/>
      <c r="N118" s="170"/>
      <c r="O118" s="170"/>
      <c r="P118" s="253"/>
      <c r="Q118" s="181"/>
      <c r="R118" s="177"/>
      <c r="S118" s="382"/>
      <c r="T118" s="396"/>
    </row>
    <row r="119" spans="1:20" s="310" customFormat="1" ht="20.25" hidden="1" outlineLevel="1">
      <c r="A119" s="174"/>
      <c r="B119" s="336">
        <v>2</v>
      </c>
      <c r="C119" s="175"/>
      <c r="D119" s="168"/>
      <c r="E119" s="169"/>
      <c r="F119" s="172"/>
      <c r="G119" s="257"/>
      <c r="H119" s="170"/>
      <c r="I119" s="170"/>
      <c r="J119" s="170"/>
      <c r="K119" s="170"/>
      <c r="L119" s="170"/>
      <c r="M119" s="253"/>
      <c r="N119" s="170"/>
      <c r="O119" s="170"/>
      <c r="P119" s="253"/>
      <c r="Q119" s="181"/>
      <c r="R119" s="177"/>
      <c r="S119" s="382"/>
      <c r="T119" s="396"/>
    </row>
    <row r="120" spans="1:20" s="310" customFormat="1" ht="20.25" hidden="1" outlineLevel="1">
      <c r="A120" s="174"/>
      <c r="B120" s="336">
        <v>3</v>
      </c>
      <c r="C120" s="175"/>
      <c r="D120" s="168"/>
      <c r="E120" s="169"/>
      <c r="F120" s="169"/>
      <c r="G120" s="257"/>
      <c r="H120" s="170"/>
      <c r="I120" s="170"/>
      <c r="J120" s="170"/>
      <c r="K120" s="170"/>
      <c r="L120" s="170"/>
      <c r="M120" s="253"/>
      <c r="N120" s="170"/>
      <c r="O120" s="170"/>
      <c r="P120" s="253"/>
      <c r="Q120" s="181"/>
      <c r="R120" s="177"/>
      <c r="S120" s="382"/>
      <c r="T120" s="396"/>
    </row>
    <row r="121" spans="1:20" s="310" customFormat="1" ht="20.25" hidden="1" outlineLevel="1">
      <c r="A121" s="174"/>
      <c r="B121" s="336">
        <v>4</v>
      </c>
      <c r="C121" s="175"/>
      <c r="D121" s="168"/>
      <c r="E121" s="169"/>
      <c r="F121" s="172"/>
      <c r="G121" s="257"/>
      <c r="H121" s="170"/>
      <c r="I121" s="170"/>
      <c r="J121" s="170"/>
      <c r="K121" s="170"/>
      <c r="L121" s="170"/>
      <c r="M121" s="253"/>
      <c r="N121" s="170"/>
      <c r="O121" s="170"/>
      <c r="P121" s="253"/>
      <c r="Q121" s="181"/>
      <c r="R121" s="177"/>
      <c r="S121" s="382"/>
      <c r="T121" s="396"/>
    </row>
    <row r="122" spans="1:20" s="310" customFormat="1" ht="20.25" hidden="1" outlineLevel="1">
      <c r="A122" s="174"/>
      <c r="B122" s="336">
        <v>5</v>
      </c>
      <c r="C122" s="175"/>
      <c r="D122" s="168"/>
      <c r="E122" s="169"/>
      <c r="F122" s="169"/>
      <c r="G122" s="257"/>
      <c r="H122" s="170"/>
      <c r="I122" s="170"/>
      <c r="J122" s="170"/>
      <c r="K122" s="170"/>
      <c r="L122" s="170"/>
      <c r="M122" s="253"/>
      <c r="N122" s="170"/>
      <c r="O122" s="170"/>
      <c r="P122" s="253"/>
      <c r="Q122" s="181"/>
      <c r="R122" s="177"/>
      <c r="S122" s="382"/>
      <c r="T122" s="396"/>
    </row>
    <row r="123" spans="1:20" s="310" customFormat="1" ht="20.25" hidden="1" outlineLevel="1">
      <c r="A123" s="174"/>
      <c r="B123" s="336">
        <v>6</v>
      </c>
      <c r="C123" s="175"/>
      <c r="D123" s="168"/>
      <c r="E123" s="169"/>
      <c r="F123" s="169"/>
      <c r="G123" s="257"/>
      <c r="H123" s="170"/>
      <c r="I123" s="170"/>
      <c r="J123" s="170"/>
      <c r="K123" s="170"/>
      <c r="L123" s="170"/>
      <c r="M123" s="253"/>
      <c r="N123" s="170"/>
      <c r="O123" s="170"/>
      <c r="P123" s="253"/>
      <c r="Q123" s="181"/>
      <c r="R123" s="177"/>
      <c r="S123" s="382"/>
      <c r="T123" s="396"/>
    </row>
    <row r="124" spans="1:20" s="311" customFormat="1" ht="20.25" hidden="1" outlineLevel="1">
      <c r="A124" s="174"/>
      <c r="B124" s="336">
        <v>7</v>
      </c>
      <c r="C124" s="175"/>
      <c r="D124" s="168"/>
      <c r="E124" s="169"/>
      <c r="F124" s="169"/>
      <c r="G124" s="257"/>
      <c r="H124" s="170"/>
      <c r="I124" s="170"/>
      <c r="J124" s="170"/>
      <c r="K124" s="170"/>
      <c r="L124" s="170"/>
      <c r="M124" s="253"/>
      <c r="N124" s="170"/>
      <c r="O124" s="170"/>
      <c r="P124" s="253"/>
      <c r="Q124" s="181"/>
      <c r="R124" s="222"/>
      <c r="S124" s="382"/>
      <c r="T124" s="407"/>
    </row>
    <row r="125" spans="1:20" s="310"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7"/>
      <c r="S125" s="382"/>
      <c r="T125" s="396"/>
    </row>
    <row r="126" spans="1:20" s="305" customFormat="1" ht="27.75">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AVERAGE(S127:S231)</f>
        <v>0</v>
      </c>
      <c r="T126" s="385"/>
    </row>
    <row r="127" spans="1:20" s="306" customFormat="1" ht="31.5" collapsed="1">
      <c r="A127" s="243"/>
      <c r="B127" s="341" t="s">
        <v>489</v>
      </c>
      <c r="C127" s="335" t="s">
        <v>193</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51" hidden="1" outlineLevel="2">
      <c r="A128" s="178"/>
      <c r="B128" s="4"/>
      <c r="C128" s="337" t="s">
        <v>1391</v>
      </c>
      <c r="D128" s="168"/>
      <c r="E128" s="169"/>
      <c r="F128" s="169"/>
      <c r="G128" s="257"/>
      <c r="H128" s="170"/>
      <c r="I128" s="170"/>
      <c r="J128" s="170"/>
      <c r="K128" s="170"/>
      <c r="L128" s="170"/>
      <c r="M128" s="245"/>
      <c r="N128" s="170"/>
      <c r="O128" s="170"/>
      <c r="P128" s="245"/>
      <c r="Q128" s="456"/>
      <c r="R128" s="171"/>
      <c r="S128" s="374"/>
      <c r="T128" s="385"/>
    </row>
    <row r="129" spans="1:20" s="305" customFormat="1" ht="220.5" hidden="1" customHeight="1" outlineLevel="2">
      <c r="A129" s="178"/>
      <c r="B129" s="4"/>
      <c r="C129" s="337" t="s">
        <v>1476</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380</v>
      </c>
      <c r="C138" s="335" t="s">
        <v>194</v>
      </c>
      <c r="D138" s="251"/>
      <c r="E138" s="255"/>
      <c r="F138" s="255"/>
      <c r="G138" s="256"/>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54"/>
      <c r="N138" s="350">
        <f>COUNTA(N141:N147)</f>
        <v>0</v>
      </c>
      <c r="O138" s="350">
        <f>SUM(H138:L138)</f>
        <v>0</v>
      </c>
      <c r="P138" s="244"/>
      <c r="Q138" s="443" t="str">
        <f>IF(COUNTA(Q140:Q148)=0,"",COUNTA(Q140:Q148))</f>
        <v/>
      </c>
      <c r="R138" s="229"/>
      <c r="S138" s="351">
        <f>IF(R138=Instructions!$B$25,Instructions!$C$25,IF(R138=Instructions!$B$26,Instructions!$C$26,IF(R138=Instructions!$B$27,Instructions!$C$27,0)))</f>
        <v>0</v>
      </c>
      <c r="T138" s="406"/>
    </row>
    <row r="139" spans="1:20" s="305" customFormat="1" ht="76.5" hidden="1" outlineLevel="2">
      <c r="A139" s="178"/>
      <c r="B139" s="4"/>
      <c r="C139" s="363" t="s">
        <v>1413</v>
      </c>
      <c r="D139" s="168"/>
      <c r="E139" s="169"/>
      <c r="F139" s="169"/>
      <c r="G139" s="257"/>
      <c r="H139" s="170"/>
      <c r="I139" s="170"/>
      <c r="J139" s="170"/>
      <c r="K139" s="170"/>
      <c r="L139" s="170"/>
      <c r="M139" s="245"/>
      <c r="N139" s="170"/>
      <c r="O139" s="170"/>
      <c r="P139" s="245"/>
      <c r="Q139" s="169"/>
      <c r="R139" s="171"/>
      <c r="S139" s="374"/>
    </row>
    <row r="140" spans="1:20" s="305" customFormat="1" ht="241.5" hidden="1" customHeight="1" outlineLevel="2">
      <c r="A140" s="178"/>
      <c r="B140" s="4"/>
      <c r="C140" s="337" t="s">
        <v>807</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382</v>
      </c>
      <c r="C149" s="335" t="s">
        <v>195</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164.25" hidden="1" customHeight="1" outlineLevel="2">
      <c r="A150" s="178"/>
      <c r="B150" s="4"/>
      <c r="C150" s="337" t="s">
        <v>673</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31.5" collapsed="1">
      <c r="A159" s="243"/>
      <c r="B159" s="341" t="s">
        <v>384</v>
      </c>
      <c r="C159" s="335" t="s">
        <v>196</v>
      </c>
      <c r="D159" s="251"/>
      <c r="E159" s="255"/>
      <c r="F159" s="255"/>
      <c r="G159" s="256"/>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54"/>
      <c r="N159" s="350">
        <f>COUNTA(N162:N168)</f>
        <v>0</v>
      </c>
      <c r="O159" s="350">
        <f>SUM(H159:L159)</f>
        <v>0</v>
      </c>
      <c r="P159" s="244"/>
      <c r="Q159" s="443" t="str">
        <f>IF(COUNTA(Q161:Q169)=0,"",COUNTA(Q161:Q169))</f>
        <v/>
      </c>
      <c r="R159" s="229"/>
      <c r="S159" s="351">
        <f>IF(R159=Instructions!$B$25,Instructions!$C$25,IF(R159=Instructions!$B$26,Instructions!$C$26,IF(R159=Instructions!$B$27,Instructions!$C$27,0)))</f>
        <v>0</v>
      </c>
      <c r="T159" s="406"/>
    </row>
    <row r="160" spans="1:20" s="305" customFormat="1"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c r="T160" s="385"/>
    </row>
    <row r="161" spans="1:20" s="305" customFormat="1" ht="174" hidden="1" customHeight="1" outlineLevel="2">
      <c r="A161" s="178"/>
      <c r="B161" s="4"/>
      <c r="C161" s="337" t="s">
        <v>808</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31.5" collapsed="1">
      <c r="A170" s="243"/>
      <c r="B170" s="341" t="s">
        <v>386</v>
      </c>
      <c r="C170" s="335" t="s">
        <v>197</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342" hidden="1" customHeight="1" outlineLevel="2">
      <c r="A171" s="178"/>
      <c r="B171" s="4"/>
      <c r="C171" s="337" t="s">
        <v>1477</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15.75" collapsed="1">
      <c r="A180" s="243"/>
      <c r="B180" s="341" t="s">
        <v>388</v>
      </c>
      <c r="C180" s="335" t="s">
        <v>993</v>
      </c>
      <c r="D180" s="251"/>
      <c r="E180" s="255"/>
      <c r="F180" s="255"/>
      <c r="G180" s="256"/>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54"/>
      <c r="N180" s="350">
        <f>COUNTA(N182:N188)</f>
        <v>0</v>
      </c>
      <c r="O180" s="350">
        <f>SUM(H180:L180)</f>
        <v>0</v>
      </c>
      <c r="P180" s="244"/>
      <c r="Q180" s="443" t="str">
        <f>IF(COUNTA(Q181:Q189)=0,"",COUNTA(Q181:Q189))</f>
        <v/>
      </c>
      <c r="R180" s="229"/>
      <c r="S180" s="351">
        <f>IF(R180=Instructions!$B$25,Instructions!$C$25,IF(R180=Instructions!$B$26,Instructions!$C$26,IF(R180=Instructions!$B$27,Instructions!$C$27,0)))</f>
        <v>0</v>
      </c>
      <c r="T180" s="406"/>
    </row>
    <row r="181" spans="1:20" s="305" customFormat="1" ht="289.5" hidden="1" customHeight="1" outlineLevel="2">
      <c r="A181" s="178"/>
      <c r="B181" s="4"/>
      <c r="C181" s="337" t="s">
        <v>1478</v>
      </c>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1</v>
      </c>
      <c r="C182" s="175"/>
      <c r="D182" s="168"/>
      <c r="E182" s="169"/>
      <c r="F182" s="172"/>
      <c r="G182" s="257"/>
      <c r="H182" s="170"/>
      <c r="I182" s="170"/>
      <c r="J182" s="170"/>
      <c r="K182" s="170"/>
      <c r="L182" s="170"/>
      <c r="M182" s="245"/>
      <c r="N182" s="170"/>
      <c r="O182" s="170"/>
      <c r="P182" s="245"/>
      <c r="Q182" s="169"/>
      <c r="R182" s="171"/>
      <c r="S182" s="374"/>
      <c r="T182" s="385"/>
    </row>
    <row r="183" spans="1:20" s="305" customFormat="1" hidden="1" outlineLevel="1">
      <c r="A183" s="174"/>
      <c r="B183" s="336">
        <v>2</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3</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4</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5</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6</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7</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c r="T189" s="385"/>
    </row>
    <row r="190" spans="1:20" s="306" customFormat="1" ht="31.5" collapsed="1">
      <c r="A190" s="243"/>
      <c r="B190" s="341" t="s">
        <v>389</v>
      </c>
      <c r="C190" s="335" t="s">
        <v>198</v>
      </c>
      <c r="D190" s="251"/>
      <c r="E190" s="255"/>
      <c r="F190" s="255"/>
      <c r="G190" s="256"/>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54"/>
      <c r="N190" s="350">
        <f>COUNTA(N193:N199)</f>
        <v>0</v>
      </c>
      <c r="O190" s="350">
        <f>SUM(H190:L190)</f>
        <v>0</v>
      </c>
      <c r="P190" s="244"/>
      <c r="Q190" s="443" t="str">
        <f>IF(COUNTA(Q192:Q200)=0,"",COUNTA(Q192:Q200))</f>
        <v/>
      </c>
      <c r="R190" s="229"/>
      <c r="S190" s="351">
        <f>IF(R190=Instructions!$B$25,Instructions!$C$25,IF(R190=Instructions!$B$26,Instructions!$C$26,IF(R190=Instructions!$B$27,Instructions!$C$27,0)))</f>
        <v>0</v>
      </c>
      <c r="T190" s="406"/>
    </row>
    <row r="191" spans="1:20" s="305" customFormat="1"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c r="T191" s="385"/>
    </row>
    <row r="192" spans="1:20" s="305" customFormat="1" ht="301.5" hidden="1" customHeight="1" outlineLevel="2">
      <c r="A192" s="178"/>
      <c r="B192" s="4"/>
      <c r="C192" s="337" t="s">
        <v>1479</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391</v>
      </c>
      <c r="C201" s="335" t="s">
        <v>243</v>
      </c>
      <c r="D201" s="251"/>
      <c r="E201" s="255"/>
      <c r="F201" s="255"/>
      <c r="G201" s="256"/>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54"/>
      <c r="N201" s="350">
        <f>COUNTA(N204:N210)</f>
        <v>0</v>
      </c>
      <c r="O201" s="350">
        <f>SUM(H201:L201)</f>
        <v>0</v>
      </c>
      <c r="P201" s="244"/>
      <c r="Q201" s="443" t="str">
        <f>IF(COUNTA(Q203:Q211)=0,"",COUNTA(Q203:Q211))</f>
        <v/>
      </c>
      <c r="R201" s="229"/>
      <c r="S201" s="351">
        <f>IF(R201=Instructions!$B$25,Instructions!$C$25,IF(R201=Instructions!$B$26,Instructions!$C$26,IF(R201=Instructions!$B$27,Instructions!$C$27,0)))</f>
        <v>0</v>
      </c>
      <c r="T201" s="406"/>
    </row>
    <row r="202" spans="1:20" s="305" customFormat="1"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c r="T202" s="385"/>
    </row>
    <row r="203" spans="1:20" s="305" customFormat="1" ht="219.75" hidden="1" customHeight="1" outlineLevel="2">
      <c r="A203" s="178"/>
      <c r="B203" s="4"/>
      <c r="C203" s="337" t="s">
        <v>1480</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392</v>
      </c>
      <c r="C212" s="335" t="s">
        <v>994</v>
      </c>
      <c r="D212" s="251"/>
      <c r="E212" s="255"/>
      <c r="F212" s="255"/>
      <c r="G212" s="256"/>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54"/>
      <c r="N212" s="350">
        <f>COUNTA(N214:N220)</f>
        <v>0</v>
      </c>
      <c r="O212" s="350">
        <f>SUM(H212:L212)</f>
        <v>0</v>
      </c>
      <c r="P212" s="244"/>
      <c r="Q212" s="443" t="str">
        <f>IF(COUNTA(Q213:Q221)=0,"",COUNTA(Q213:Q221))</f>
        <v/>
      </c>
      <c r="R212" s="229"/>
      <c r="S212" s="351">
        <f>IF(R212=Instructions!$B$25,Instructions!$C$25,IF(R212=Instructions!$B$26,Instructions!$C$26,IF(R212=Instructions!$B$27,Instructions!$C$27,0)))</f>
        <v>0</v>
      </c>
      <c r="T212" s="406"/>
    </row>
    <row r="213" spans="1:20" s="305" customFormat="1" ht="330" hidden="1" customHeight="1" outlineLevel="2">
      <c r="A213" s="178"/>
      <c r="B213" s="4"/>
      <c r="C213" s="337" t="s">
        <v>1481</v>
      </c>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1</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2</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3</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4</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5</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6</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7</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c r="T221" s="385"/>
    </row>
    <row r="222" spans="1:20" s="306" customFormat="1" ht="31.5" collapsed="1">
      <c r="A222" s="243"/>
      <c r="B222" s="341" t="s">
        <v>393</v>
      </c>
      <c r="C222" s="335" t="s">
        <v>199</v>
      </c>
      <c r="D222" s="251"/>
      <c r="E222" s="255"/>
      <c r="F222" s="255"/>
      <c r="G222" s="256"/>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54"/>
      <c r="N222" s="350">
        <f>COUNTA(N224:N230)</f>
        <v>0</v>
      </c>
      <c r="O222" s="350">
        <f>SUM(H222:L222)</f>
        <v>0</v>
      </c>
      <c r="P222" s="244"/>
      <c r="Q222" s="443" t="str">
        <f>IF(COUNTA(Q223:Q231)=0,"",COUNTA(Q223:Q231))</f>
        <v/>
      </c>
      <c r="R222" s="229"/>
      <c r="S222" s="351">
        <f>IF(R222=Instructions!$B$25,Instructions!$C$25,IF(R222=Instructions!$B$26,Instructions!$C$26,IF(R222=Instructions!$B$27,Instructions!$C$27,0)))</f>
        <v>0</v>
      </c>
      <c r="T222" s="406"/>
    </row>
    <row r="223" spans="1:20" s="305" customFormat="1"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c r="T223" s="385"/>
    </row>
    <row r="224" spans="1:20"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85"/>
    </row>
    <row r="225" spans="1:20"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85"/>
    </row>
    <row r="226" spans="1:20"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85"/>
    </row>
    <row r="232" spans="1:20" s="305" customFormat="1" ht="27.75">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c r="T232" s="385"/>
    </row>
    <row r="233" spans="1:20" s="306" customFormat="1" ht="31.5" collapsed="1">
      <c r="A233" s="243"/>
      <c r="B233" s="341" t="s">
        <v>395</v>
      </c>
      <c r="C233" s="335" t="s">
        <v>200</v>
      </c>
      <c r="D233" s="251"/>
      <c r="E233" s="255"/>
      <c r="F233" s="255"/>
      <c r="G233" s="256"/>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54"/>
      <c r="N233" s="350">
        <f>COUNTA(N236:N242)</f>
        <v>0</v>
      </c>
      <c r="O233" s="350">
        <f>SUM(H233:L233)</f>
        <v>0</v>
      </c>
      <c r="P233" s="244"/>
      <c r="Q233" s="443" t="str">
        <f>IF(COUNTA(Q235:Q243)=0,"",COUNTA(Q235:Q243))</f>
        <v/>
      </c>
      <c r="R233" s="229"/>
      <c r="S233" s="351">
        <f>IF(R233=Instructions!$B$25,Instructions!$C$25,IF(R233=Instructions!$B$26,Instructions!$C$26,IF(R233=Instructions!$B$27,Instructions!$C$27,0)))</f>
        <v>0</v>
      </c>
      <c r="T233" s="406"/>
    </row>
    <row r="234" spans="1:20" s="305" customFormat="1" ht="107.25" hidden="1" customHeight="1" outlineLevel="2">
      <c r="A234" s="178"/>
      <c r="B234" s="4"/>
      <c r="C234" s="337" t="s">
        <v>583</v>
      </c>
      <c r="D234" s="168"/>
      <c r="E234" s="169"/>
      <c r="F234" s="169"/>
      <c r="G234" s="257"/>
      <c r="H234" s="170"/>
      <c r="I234" s="170"/>
      <c r="J234" s="170"/>
      <c r="K234" s="170"/>
      <c r="L234" s="170"/>
      <c r="M234" s="245"/>
      <c r="N234" s="170"/>
      <c r="O234" s="170"/>
      <c r="P234" s="245"/>
      <c r="Q234" s="169"/>
      <c r="R234" s="171"/>
      <c r="S234" s="374"/>
      <c r="T234" s="385"/>
    </row>
    <row r="235" spans="1:20" s="305" customFormat="1" ht="264" hidden="1" customHeight="1" outlineLevel="2">
      <c r="A235" s="178"/>
      <c r="B235" s="4"/>
      <c r="C235" s="337" t="s">
        <v>809</v>
      </c>
      <c r="D235" s="168"/>
      <c r="E235" s="169"/>
      <c r="F235" s="169"/>
      <c r="G235" s="257"/>
      <c r="H235" s="170"/>
      <c r="I235" s="170"/>
      <c r="J235" s="170"/>
      <c r="K235" s="170"/>
      <c r="L235" s="170"/>
      <c r="M235" s="245"/>
      <c r="N235" s="170"/>
      <c r="O235" s="170"/>
      <c r="P235" s="245"/>
      <c r="Q235" s="169"/>
      <c r="R235" s="171"/>
      <c r="S235" s="374"/>
      <c r="T235" s="385"/>
    </row>
    <row r="236" spans="1:20" s="305" customFormat="1" hidden="1" outlineLevel="1">
      <c r="A236" s="174"/>
      <c r="B236" s="336">
        <v>1</v>
      </c>
      <c r="C236" s="175"/>
      <c r="D236" s="168"/>
      <c r="E236" s="169"/>
      <c r="F236" s="172"/>
      <c r="G236" s="257"/>
      <c r="H236" s="170"/>
      <c r="I236" s="170"/>
      <c r="J236" s="170"/>
      <c r="K236" s="170"/>
      <c r="L236" s="170"/>
      <c r="M236" s="245"/>
      <c r="N236" s="170"/>
      <c r="O236" s="170"/>
      <c r="P236" s="245"/>
      <c r="Q236" s="169"/>
      <c r="R236" s="171"/>
      <c r="S236" s="374"/>
      <c r="T236" s="385"/>
    </row>
    <row r="237" spans="1:20" s="305" customFormat="1" hidden="1" outlineLevel="1">
      <c r="A237" s="174"/>
      <c r="B237" s="336">
        <v>2</v>
      </c>
      <c r="C237" s="175"/>
      <c r="D237" s="168"/>
      <c r="E237" s="169"/>
      <c r="F237" s="172"/>
      <c r="G237" s="257"/>
      <c r="H237" s="170"/>
      <c r="I237" s="170"/>
      <c r="J237" s="170"/>
      <c r="K237" s="170"/>
      <c r="L237" s="170"/>
      <c r="M237" s="245"/>
      <c r="N237" s="170"/>
      <c r="O237" s="170"/>
      <c r="P237" s="245"/>
      <c r="Q237" s="169"/>
      <c r="R237" s="171"/>
      <c r="S237" s="374"/>
      <c r="T237" s="385"/>
    </row>
    <row r="238" spans="1:20" s="305" customFormat="1" hidden="1" outlineLevel="1">
      <c r="A238" s="174"/>
      <c r="B238" s="336">
        <v>3</v>
      </c>
      <c r="C238" s="175"/>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4</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5</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6</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7</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c r="T243" s="385"/>
    </row>
    <row r="244" spans="1:20" s="306" customFormat="1" ht="47.25" collapsed="1">
      <c r="A244" s="243"/>
      <c r="B244" s="341" t="s">
        <v>397</v>
      </c>
      <c r="C244" s="335" t="s">
        <v>995</v>
      </c>
      <c r="D244" s="251"/>
      <c r="E244" s="255"/>
      <c r="F244" s="255"/>
      <c r="G244" s="256"/>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54"/>
      <c r="N244" s="350">
        <f>COUNTA(N247:N253)</f>
        <v>0</v>
      </c>
      <c r="O244" s="350">
        <f>SUM(H244:L244)</f>
        <v>0</v>
      </c>
      <c r="P244" s="244"/>
      <c r="Q244" s="443" t="str">
        <f>IF(COUNTA(Q246:Q254)=0,"",COUNTA(Q246:Q254))</f>
        <v/>
      </c>
      <c r="R244" s="229"/>
      <c r="S244" s="351">
        <f>IF(R244=Instructions!$B$25,Instructions!$C$25,IF(R244=Instructions!$B$26,Instructions!$C$26,IF(R244=Instructions!$B$27,Instructions!$C$27,0)))</f>
        <v>0</v>
      </c>
      <c r="T244" s="406"/>
    </row>
    <row r="245" spans="1:20" s="305" customFormat="1"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c r="T245" s="385"/>
    </row>
    <row r="246" spans="1:20" s="305" customFormat="1" ht="236.25" hidden="1" customHeight="1" outlineLevel="2">
      <c r="A246" s="178"/>
      <c r="B246" s="375"/>
      <c r="C246" s="352" t="s">
        <v>810</v>
      </c>
      <c r="D246" s="168"/>
      <c r="E246" s="169"/>
      <c r="F246" s="169"/>
      <c r="G246" s="257"/>
      <c r="H246" s="170"/>
      <c r="I246" s="170"/>
      <c r="J246" s="170"/>
      <c r="K246" s="170"/>
      <c r="L246" s="170"/>
      <c r="M246" s="245"/>
      <c r="N246" s="170"/>
      <c r="O246" s="170"/>
      <c r="P246" s="245"/>
      <c r="Q246" s="169"/>
      <c r="R246" s="171"/>
      <c r="S246" s="374"/>
      <c r="T246" s="385"/>
    </row>
    <row r="247" spans="1:20" s="305" customFormat="1" hidden="1" outlineLevel="1">
      <c r="A247" s="174"/>
      <c r="B247" s="336">
        <v>1</v>
      </c>
      <c r="C247" s="175"/>
      <c r="D247" s="168"/>
      <c r="E247" s="169"/>
      <c r="F247" s="172"/>
      <c r="G247" s="257"/>
      <c r="H247" s="170"/>
      <c r="I247" s="170"/>
      <c r="J247" s="170"/>
      <c r="K247" s="170"/>
      <c r="L247" s="170"/>
      <c r="M247" s="245"/>
      <c r="N247" s="170"/>
      <c r="O247" s="170"/>
      <c r="P247" s="245"/>
      <c r="Q247" s="169"/>
      <c r="R247" s="171"/>
      <c r="S247" s="374"/>
      <c r="T247" s="385"/>
    </row>
    <row r="248" spans="1:20" s="305" customFormat="1" hidden="1" outlineLevel="1">
      <c r="A248" s="174"/>
      <c r="B248" s="336">
        <v>2</v>
      </c>
      <c r="C248" s="175"/>
      <c r="D248" s="168"/>
      <c r="E248" s="169"/>
      <c r="F248" s="172"/>
      <c r="G248" s="257"/>
      <c r="H248" s="170"/>
      <c r="I248" s="170"/>
      <c r="J248" s="170"/>
      <c r="K248" s="170"/>
      <c r="L248" s="170"/>
      <c r="M248" s="245"/>
      <c r="N248" s="170"/>
      <c r="O248" s="170"/>
      <c r="P248" s="245"/>
      <c r="Q248" s="169"/>
      <c r="R248" s="171"/>
      <c r="S248" s="374"/>
      <c r="T248" s="385"/>
    </row>
    <row r="249" spans="1:20" s="305" customFormat="1" hidden="1" outlineLevel="1">
      <c r="A249" s="174"/>
      <c r="B249" s="336">
        <v>3</v>
      </c>
      <c r="C249" s="175"/>
      <c r="D249" s="168"/>
      <c r="E249" s="169"/>
      <c r="F249" s="169"/>
      <c r="G249" s="257"/>
      <c r="H249" s="170"/>
      <c r="I249" s="170"/>
      <c r="J249" s="170"/>
      <c r="K249" s="170"/>
      <c r="L249" s="170"/>
      <c r="M249" s="245"/>
      <c r="N249" s="170"/>
      <c r="O249" s="170"/>
      <c r="P249" s="245"/>
      <c r="Q249" s="169"/>
      <c r="R249" s="171"/>
      <c r="S249" s="374"/>
      <c r="T249" s="385"/>
    </row>
    <row r="250" spans="1:20" s="305" customFormat="1" hidden="1" outlineLevel="1">
      <c r="A250" s="174"/>
      <c r="B250" s="336">
        <v>4</v>
      </c>
      <c r="C250" s="175"/>
      <c r="D250" s="168"/>
      <c r="E250" s="169"/>
      <c r="F250" s="172"/>
      <c r="G250" s="257"/>
      <c r="H250" s="170"/>
      <c r="I250" s="170"/>
      <c r="J250" s="170"/>
      <c r="K250" s="170"/>
      <c r="L250" s="170"/>
      <c r="M250" s="245"/>
      <c r="N250" s="170"/>
      <c r="O250" s="170"/>
      <c r="P250" s="245"/>
      <c r="Q250" s="169"/>
      <c r="R250" s="171"/>
      <c r="S250" s="374"/>
      <c r="T250" s="385"/>
    </row>
    <row r="251" spans="1:20" s="305" customFormat="1" hidden="1" outlineLevel="1">
      <c r="A251" s="174"/>
      <c r="B251" s="336">
        <v>5</v>
      </c>
      <c r="C251" s="175"/>
      <c r="D251" s="168"/>
      <c r="E251" s="169"/>
      <c r="F251" s="169"/>
      <c r="G251" s="257"/>
      <c r="H251" s="170"/>
      <c r="I251" s="170"/>
      <c r="J251" s="170"/>
      <c r="K251" s="170"/>
      <c r="L251" s="170"/>
      <c r="M251" s="245"/>
      <c r="N251" s="170"/>
      <c r="O251" s="170"/>
      <c r="P251" s="245"/>
      <c r="Q251" s="169"/>
      <c r="R251" s="171"/>
      <c r="S251" s="374"/>
      <c r="T251" s="385"/>
    </row>
    <row r="252" spans="1:20" s="305" customFormat="1" hidden="1" outlineLevel="1">
      <c r="A252" s="174"/>
      <c r="B252" s="336">
        <v>6</v>
      </c>
      <c r="C252" s="175"/>
      <c r="D252" s="168"/>
      <c r="E252" s="169"/>
      <c r="F252" s="169"/>
      <c r="G252" s="257"/>
      <c r="H252" s="170"/>
      <c r="I252" s="170"/>
      <c r="J252" s="170"/>
      <c r="K252" s="170"/>
      <c r="L252" s="170"/>
      <c r="M252" s="245"/>
      <c r="N252" s="170"/>
      <c r="O252" s="170"/>
      <c r="P252" s="245"/>
      <c r="Q252" s="169"/>
      <c r="R252" s="171"/>
      <c r="S252" s="374"/>
      <c r="T252" s="385"/>
    </row>
    <row r="253" spans="1:20" s="305" customFormat="1" hidden="1" outlineLevel="1">
      <c r="A253" s="174"/>
      <c r="B253" s="336">
        <v>7</v>
      </c>
      <c r="C253" s="175"/>
      <c r="D253" s="168"/>
      <c r="E253" s="169"/>
      <c r="F253" s="169"/>
      <c r="G253" s="257"/>
      <c r="H253" s="170"/>
      <c r="I253" s="170"/>
      <c r="J253" s="170"/>
      <c r="K253" s="170"/>
      <c r="L253" s="170"/>
      <c r="M253" s="245"/>
      <c r="N253" s="170"/>
      <c r="O253" s="170"/>
      <c r="P253" s="245"/>
      <c r="Q253" s="169"/>
      <c r="R253" s="171"/>
      <c r="S253" s="374"/>
      <c r="T253" s="385"/>
    </row>
    <row r="254" spans="1:20" s="305" customFormat="1"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c r="T254" s="385"/>
    </row>
    <row r="255" spans="1:20">
      <c r="Q25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5010" priority="4586" stopIfTrue="1" operator="equal">
      <formula>$B$27</formula>
    </cfRule>
    <cfRule type="cellIs" dxfId="5009" priority="4587" stopIfTrue="1" operator="equal">
      <formula>$B$26</formula>
    </cfRule>
    <cfRule type="cellIs" dxfId="5008" priority="4588" stopIfTrue="1" operator="equal">
      <formula>$B$25</formula>
    </cfRule>
    <cfRule type="cellIs" dxfId="5007" priority="4589" stopIfTrue="1" operator="equal">
      <formula>$B$24</formula>
    </cfRule>
    <cfRule type="cellIs" dxfId="5006" priority="4590" stopIfTrue="1" operator="equal">
      <formula>$B$23</formula>
    </cfRule>
  </conditionalFormatting>
  <conditionalFormatting sqref="H65:L68">
    <cfRule type="cellIs" dxfId="5005" priority="4576" stopIfTrue="1" operator="equal">
      <formula>"NY"</formula>
    </cfRule>
    <cfRule type="cellIs" dxfId="5004" priority="4577" stopIfTrue="1" operator="equal">
      <formula>"NI"</formula>
    </cfRule>
    <cfRule type="cellIs" dxfId="5003" priority="4578" stopIfTrue="1" operator="equal">
      <formula>"PI"</formula>
    </cfRule>
    <cfRule type="cellIs" dxfId="5002" priority="4579" stopIfTrue="1" operator="equal">
      <formula>"LI"</formula>
    </cfRule>
    <cfRule type="cellIs" dxfId="5001" priority="4580" stopIfTrue="1" operator="equal">
      <formula>"FI"</formula>
    </cfRule>
  </conditionalFormatting>
  <conditionalFormatting sqref="A1">
    <cfRule type="cellIs" dxfId="5000" priority="3403" stopIfTrue="1" operator="equal">
      <formula>"NR"</formula>
    </cfRule>
    <cfRule type="cellIs" dxfId="4999" priority="3404" stopIfTrue="1" operator="equal">
      <formula>"U"</formula>
    </cfRule>
    <cfRule type="cellIs" dxfId="4998" priority="3405" stopIfTrue="1" operator="equal">
      <formula>"S"</formula>
    </cfRule>
  </conditionalFormatting>
  <conditionalFormatting sqref="H65:L68">
    <cfRule type="expression" dxfId="4997" priority="2870" stopIfTrue="1">
      <formula>OR(H65="FI",H65="Green",H65="High")</formula>
    </cfRule>
    <cfRule type="expression" dxfId="4996" priority="2871" stopIfTrue="1">
      <formula>OR(H65="NI",H65="Red",H65="Low")</formula>
    </cfRule>
    <cfRule type="cellIs" dxfId="4995" priority="2872" stopIfTrue="1" operator="equal">
      <formula>"PI"</formula>
    </cfRule>
    <cfRule type="expression" dxfId="4994" priority="2873" stopIfTrue="1">
      <formula>OR(H65="LI",H65="Yellow",H65="Medium")</formula>
    </cfRule>
    <cfRule type="expression" dxfId="4993" priority="2874" stopIfTrue="1">
      <formula>OR(H65="NY",H65="Not Yet")</formula>
    </cfRule>
    <cfRule type="cellIs" dxfId="4992" priority="2875" stopIfTrue="1" operator="equal">
      <formula>"Out of Scope"</formula>
    </cfRule>
  </conditionalFormatting>
  <conditionalFormatting sqref="I65:L68">
    <cfRule type="expression" dxfId="4991" priority="2552" stopIfTrue="1">
      <formula>OR($R65="FI",$R65="Green",$R65="High")</formula>
    </cfRule>
    <cfRule type="expression" dxfId="4990" priority="2553" stopIfTrue="1">
      <formula>OR($R65="NI",$R65="Red",$R65="Low")</formula>
    </cfRule>
    <cfRule type="cellIs" dxfId="4989" priority="2554" stopIfTrue="1" operator="equal">
      <formula>"PI"</formula>
    </cfRule>
    <cfRule type="expression" dxfId="4988" priority="2555" stopIfTrue="1">
      <formula>OR($R65="LI",$R65="Yellow",$R65="Medium")</formula>
    </cfRule>
    <cfRule type="expression" dxfId="4987" priority="2556" stopIfTrue="1">
      <formula>OR($R65="NY",$R65="Not Yet")</formula>
    </cfRule>
    <cfRule type="cellIs" dxfId="4986" priority="2557" stopIfTrue="1" operator="equal">
      <formula>"Out of Scope"</formula>
    </cfRule>
  </conditionalFormatting>
  <conditionalFormatting sqref="R4">
    <cfRule type="cellIs" dxfId="4985" priority="802" stopIfTrue="1" operator="equal">
      <formula>"NR"</formula>
    </cfRule>
    <cfRule type="cellIs" dxfId="4984" priority="803" stopIfTrue="1" operator="equal">
      <formula>"U"</formula>
    </cfRule>
    <cfRule type="cellIs" dxfId="4983" priority="804" stopIfTrue="1" operator="equal">
      <formula>"S"</formula>
    </cfRule>
  </conditionalFormatting>
  <conditionalFormatting sqref="R89">
    <cfRule type="cellIs" dxfId="4982" priority="799" stopIfTrue="1" operator="equal">
      <formula>"NR"</formula>
    </cfRule>
    <cfRule type="cellIs" dxfId="4981" priority="800" stopIfTrue="1" operator="equal">
      <formula>"U"</formula>
    </cfRule>
    <cfRule type="cellIs" dxfId="4980" priority="801" stopIfTrue="1" operator="equal">
      <formula>"S"</formula>
    </cfRule>
  </conditionalFormatting>
  <conditionalFormatting sqref="R126">
    <cfRule type="cellIs" dxfId="4979" priority="796" stopIfTrue="1" operator="equal">
      <formula>"NR"</formula>
    </cfRule>
    <cfRule type="cellIs" dxfId="4978" priority="797" stopIfTrue="1" operator="equal">
      <formula>"U"</formula>
    </cfRule>
    <cfRule type="cellIs" dxfId="4977" priority="798" stopIfTrue="1" operator="equal">
      <formula>"S"</formula>
    </cfRule>
  </conditionalFormatting>
  <conditionalFormatting sqref="R232">
    <cfRule type="cellIs" dxfId="4976" priority="793" stopIfTrue="1" operator="equal">
      <formula>"NR"</formula>
    </cfRule>
    <cfRule type="cellIs" dxfId="4975" priority="794" stopIfTrue="1" operator="equal">
      <formula>"U"</formula>
    </cfRule>
    <cfRule type="cellIs" dxfId="4974" priority="795" stopIfTrue="1" operator="equal">
      <formula>"S"</formula>
    </cfRule>
  </conditionalFormatting>
  <conditionalFormatting sqref="R5">
    <cfRule type="expression" dxfId="4973" priority="787" stopIfTrue="1">
      <formula>OR($R5="FI",$R5="Green",$R5="High")</formula>
    </cfRule>
    <cfRule type="expression" dxfId="4972" priority="788" stopIfTrue="1">
      <formula>OR($R5="NI",$R5="Red",$R5="Low")</formula>
    </cfRule>
    <cfRule type="cellIs" dxfId="4971" priority="789" stopIfTrue="1" operator="equal">
      <formula>"PI"</formula>
    </cfRule>
    <cfRule type="expression" dxfId="4970" priority="790" stopIfTrue="1">
      <formula>OR($R5="LI",$R5="Yellow",$R5="Medium")</formula>
    </cfRule>
    <cfRule type="expression" dxfId="4969" priority="791" stopIfTrue="1">
      <formula>OR($R5="NY",$R5="Not Yet")</formula>
    </cfRule>
    <cfRule type="cellIs" dxfId="4968" priority="792" stopIfTrue="1" operator="equal">
      <formula>"Out of Scope"</formula>
    </cfRule>
  </conditionalFormatting>
  <conditionalFormatting sqref="R17">
    <cfRule type="expression" dxfId="4967" priority="781" stopIfTrue="1">
      <formula>OR($R17="FI",$R17="Green",$R17="High")</formula>
    </cfRule>
    <cfRule type="expression" dxfId="4966" priority="782" stopIfTrue="1">
      <formula>OR($R17="NI",$R17="Red",$R17="Low")</formula>
    </cfRule>
    <cfRule type="cellIs" dxfId="4965" priority="783" stopIfTrue="1" operator="equal">
      <formula>"PI"</formula>
    </cfRule>
    <cfRule type="expression" dxfId="4964" priority="784" stopIfTrue="1">
      <formula>OR($R17="LI",$R17="Yellow",$R17="Medium")</formula>
    </cfRule>
    <cfRule type="expression" dxfId="4963" priority="785" stopIfTrue="1">
      <formula>OR($R17="NY",$R17="Not Yet")</formula>
    </cfRule>
    <cfRule type="cellIs" dxfId="4962" priority="786" stopIfTrue="1" operator="equal">
      <formula>"Out of Scope"</formula>
    </cfRule>
  </conditionalFormatting>
  <conditionalFormatting sqref="R29">
    <cfRule type="expression" dxfId="4961" priority="775" stopIfTrue="1">
      <formula>OR($R29="FI",$R29="Green",$R29="High")</formula>
    </cfRule>
    <cfRule type="expression" dxfId="4960" priority="776" stopIfTrue="1">
      <formula>OR($R29="NI",$R29="Red",$R29="Low")</formula>
    </cfRule>
    <cfRule type="cellIs" dxfId="4959" priority="777" stopIfTrue="1" operator="equal">
      <formula>"PI"</formula>
    </cfRule>
    <cfRule type="expression" dxfId="4958" priority="778" stopIfTrue="1">
      <formula>OR($R29="LI",$R29="Yellow",$R29="Medium")</formula>
    </cfRule>
    <cfRule type="expression" dxfId="4957" priority="779" stopIfTrue="1">
      <formula>OR($R29="NY",$R29="Not Yet")</formula>
    </cfRule>
    <cfRule type="cellIs" dxfId="4956" priority="780" stopIfTrue="1" operator="equal">
      <formula>"Out of Scope"</formula>
    </cfRule>
  </conditionalFormatting>
  <conditionalFormatting sqref="R41">
    <cfRule type="expression" dxfId="4955" priority="769" stopIfTrue="1">
      <formula>OR($R41="FI",$R41="Green",$R41="High")</formula>
    </cfRule>
    <cfRule type="expression" dxfId="4954" priority="770" stopIfTrue="1">
      <formula>OR($R41="NI",$R41="Red",$R41="Low")</formula>
    </cfRule>
    <cfRule type="cellIs" dxfId="4953" priority="771" stopIfTrue="1" operator="equal">
      <formula>"PI"</formula>
    </cfRule>
    <cfRule type="expression" dxfId="4952" priority="772" stopIfTrue="1">
      <formula>OR($R41="LI",$R41="Yellow",$R41="Medium")</formula>
    </cfRule>
    <cfRule type="expression" dxfId="4951" priority="773" stopIfTrue="1">
      <formula>OR($R41="NY",$R41="Not Yet")</formula>
    </cfRule>
    <cfRule type="cellIs" dxfId="4950" priority="774" stopIfTrue="1" operator="equal">
      <formula>"Out of Scope"</formula>
    </cfRule>
  </conditionalFormatting>
  <conditionalFormatting sqref="R53">
    <cfRule type="expression" dxfId="4949" priority="763" stopIfTrue="1">
      <formula>OR($R53="FI",$R53="Green",$R53="High")</formula>
    </cfRule>
    <cfRule type="expression" dxfId="4948" priority="764" stopIfTrue="1">
      <formula>OR($R53="NI",$R53="Red",$R53="Low")</formula>
    </cfRule>
    <cfRule type="cellIs" dxfId="4947" priority="765" stopIfTrue="1" operator="equal">
      <formula>"PI"</formula>
    </cfRule>
    <cfRule type="expression" dxfId="4946" priority="766" stopIfTrue="1">
      <formula>OR($R53="LI",$R53="Yellow",$R53="Medium")</formula>
    </cfRule>
    <cfRule type="expression" dxfId="4945" priority="767" stopIfTrue="1">
      <formula>OR($R53="NY",$R53="Not Yet")</formula>
    </cfRule>
    <cfRule type="cellIs" dxfId="4944" priority="768" stopIfTrue="1" operator="equal">
      <formula>"Out of Scope"</formula>
    </cfRule>
  </conditionalFormatting>
  <conditionalFormatting sqref="R65">
    <cfRule type="expression" dxfId="4943" priority="757" stopIfTrue="1">
      <formula>OR($R65="FI",$R65="Green",$R65="High")</formula>
    </cfRule>
    <cfRule type="expression" dxfId="4942" priority="758" stopIfTrue="1">
      <formula>OR($R65="NI",$R65="Red",$R65="Low")</formula>
    </cfRule>
    <cfRule type="cellIs" dxfId="4941" priority="759" stopIfTrue="1" operator="equal">
      <formula>"PI"</formula>
    </cfRule>
    <cfRule type="expression" dxfId="4940" priority="760" stopIfTrue="1">
      <formula>OR($R65="LI",$R65="Yellow",$R65="Medium")</formula>
    </cfRule>
    <cfRule type="expression" dxfId="4939" priority="761" stopIfTrue="1">
      <formula>OR($R65="NY",$R65="Not Yet")</formula>
    </cfRule>
    <cfRule type="cellIs" dxfId="4938" priority="762" stopIfTrue="1" operator="equal">
      <formula>"Out of Scope"</formula>
    </cfRule>
  </conditionalFormatting>
  <conditionalFormatting sqref="R77">
    <cfRule type="expression" dxfId="4937" priority="751" stopIfTrue="1">
      <formula>OR($R77="FI",$R77="Green",$R77="High")</formula>
    </cfRule>
    <cfRule type="expression" dxfId="4936" priority="752" stopIfTrue="1">
      <formula>OR($R77="NI",$R77="Red",$R77="Low")</formula>
    </cfRule>
    <cfRule type="cellIs" dxfId="4935" priority="753" stopIfTrue="1" operator="equal">
      <formula>"PI"</formula>
    </cfRule>
    <cfRule type="expression" dxfId="4934" priority="754" stopIfTrue="1">
      <formula>OR($R77="LI",$R77="Yellow",$R77="Medium")</formula>
    </cfRule>
    <cfRule type="expression" dxfId="4933" priority="755" stopIfTrue="1">
      <formula>OR($R77="NY",$R77="Not Yet")</formula>
    </cfRule>
    <cfRule type="cellIs" dxfId="4932" priority="756" stopIfTrue="1" operator="equal">
      <formula>"Out of Scope"</formula>
    </cfRule>
  </conditionalFormatting>
  <conditionalFormatting sqref="R90">
    <cfRule type="expression" dxfId="4931" priority="745" stopIfTrue="1">
      <formula>OR($R90="FI",$R90="Green",$R90="High")</formula>
    </cfRule>
    <cfRule type="expression" dxfId="4930" priority="746" stopIfTrue="1">
      <formula>OR($R90="NI",$R90="Red",$R90="Low")</formula>
    </cfRule>
    <cfRule type="cellIs" dxfId="4929" priority="747" stopIfTrue="1" operator="equal">
      <formula>"PI"</formula>
    </cfRule>
    <cfRule type="expression" dxfId="4928" priority="748" stopIfTrue="1">
      <formula>OR($R90="LI",$R90="Yellow",$R90="Medium")</formula>
    </cfRule>
    <cfRule type="expression" dxfId="4927" priority="749" stopIfTrue="1">
      <formula>OR($R90="NY",$R90="Not Yet")</formula>
    </cfRule>
    <cfRule type="cellIs" dxfId="4926" priority="750" stopIfTrue="1" operator="equal">
      <formula>"Out of Scope"</formula>
    </cfRule>
  </conditionalFormatting>
  <conditionalFormatting sqref="R102">
    <cfRule type="expression" dxfId="4925" priority="739" stopIfTrue="1">
      <formula>OR($R102="FI",$R102="Green",$R102="High")</formula>
    </cfRule>
    <cfRule type="expression" dxfId="4924" priority="740" stopIfTrue="1">
      <formula>OR($R102="NI",$R102="Red",$R102="Low")</formula>
    </cfRule>
    <cfRule type="cellIs" dxfId="4923" priority="741" stopIfTrue="1" operator="equal">
      <formula>"PI"</formula>
    </cfRule>
    <cfRule type="expression" dxfId="4922" priority="742" stopIfTrue="1">
      <formula>OR($R102="LI",$R102="Yellow",$R102="Medium")</formula>
    </cfRule>
    <cfRule type="expression" dxfId="4921" priority="743" stopIfTrue="1">
      <formula>OR($R102="NY",$R102="Not Yet")</formula>
    </cfRule>
    <cfRule type="cellIs" dxfId="4920" priority="744" stopIfTrue="1" operator="equal">
      <formula>"Out of Scope"</formula>
    </cfRule>
  </conditionalFormatting>
  <conditionalFormatting sqref="R114">
    <cfRule type="expression" dxfId="4919" priority="733" stopIfTrue="1">
      <formula>OR($R114="FI",$R114="Green",$R114="High")</formula>
    </cfRule>
    <cfRule type="expression" dxfId="4918" priority="734" stopIfTrue="1">
      <formula>OR($R114="NI",$R114="Red",$R114="Low")</formula>
    </cfRule>
    <cfRule type="cellIs" dxfId="4917" priority="735" stopIfTrue="1" operator="equal">
      <formula>"PI"</formula>
    </cfRule>
    <cfRule type="expression" dxfId="4916" priority="736" stopIfTrue="1">
      <formula>OR($R114="LI",$R114="Yellow",$R114="Medium")</formula>
    </cfRule>
    <cfRule type="expression" dxfId="4915" priority="737" stopIfTrue="1">
      <formula>OR($R114="NY",$R114="Not Yet")</formula>
    </cfRule>
    <cfRule type="cellIs" dxfId="4914" priority="738" stopIfTrue="1" operator="equal">
      <formula>"Out of Scope"</formula>
    </cfRule>
  </conditionalFormatting>
  <conditionalFormatting sqref="R127">
    <cfRule type="expression" dxfId="4913" priority="727" stopIfTrue="1">
      <formula>OR($R127="FI",$R127="Green",$R127="High")</formula>
    </cfRule>
    <cfRule type="expression" dxfId="4912" priority="728" stopIfTrue="1">
      <formula>OR($R127="NI",$R127="Red",$R127="Low")</formula>
    </cfRule>
    <cfRule type="cellIs" dxfId="4911" priority="729" stopIfTrue="1" operator="equal">
      <formula>"PI"</formula>
    </cfRule>
    <cfRule type="expression" dxfId="4910" priority="730" stopIfTrue="1">
      <formula>OR($R127="LI",$R127="Yellow",$R127="Medium")</formula>
    </cfRule>
    <cfRule type="expression" dxfId="4909" priority="731" stopIfTrue="1">
      <formula>OR($R127="NY",$R127="Not Yet")</formula>
    </cfRule>
    <cfRule type="cellIs" dxfId="4908" priority="732" stopIfTrue="1" operator="equal">
      <formula>"Out of Scope"</formula>
    </cfRule>
  </conditionalFormatting>
  <conditionalFormatting sqref="R138">
    <cfRule type="expression" dxfId="4907" priority="721" stopIfTrue="1">
      <formula>OR($R138="FI",$R138="Green",$R138="High")</formula>
    </cfRule>
    <cfRule type="expression" dxfId="4906" priority="722" stopIfTrue="1">
      <formula>OR($R138="NI",$R138="Red",$R138="Low")</formula>
    </cfRule>
    <cfRule type="cellIs" dxfId="4905" priority="723" stopIfTrue="1" operator="equal">
      <formula>"PI"</formula>
    </cfRule>
    <cfRule type="expression" dxfId="4904" priority="724" stopIfTrue="1">
      <formula>OR($R138="LI",$R138="Yellow",$R138="Medium")</formula>
    </cfRule>
    <cfRule type="expression" dxfId="4903" priority="725" stopIfTrue="1">
      <formula>OR($R138="NY",$R138="Not Yet")</formula>
    </cfRule>
    <cfRule type="cellIs" dxfId="4902" priority="726" stopIfTrue="1" operator="equal">
      <formula>"Out of Scope"</formula>
    </cfRule>
  </conditionalFormatting>
  <conditionalFormatting sqref="R149">
    <cfRule type="expression" dxfId="4901" priority="715" stopIfTrue="1">
      <formula>OR($R149="FI",$R149="Green",$R149="High")</formula>
    </cfRule>
    <cfRule type="expression" dxfId="4900" priority="716" stopIfTrue="1">
      <formula>OR($R149="NI",$R149="Red",$R149="Low")</formula>
    </cfRule>
    <cfRule type="cellIs" dxfId="4899" priority="717" stopIfTrue="1" operator="equal">
      <formula>"PI"</formula>
    </cfRule>
    <cfRule type="expression" dxfId="4898" priority="718" stopIfTrue="1">
      <formula>OR($R149="LI",$R149="Yellow",$R149="Medium")</formula>
    </cfRule>
    <cfRule type="expression" dxfId="4897" priority="719" stopIfTrue="1">
      <formula>OR($R149="NY",$R149="Not Yet")</formula>
    </cfRule>
    <cfRule type="cellIs" dxfId="4896" priority="720" stopIfTrue="1" operator="equal">
      <formula>"Out of Scope"</formula>
    </cfRule>
  </conditionalFormatting>
  <conditionalFormatting sqref="R159">
    <cfRule type="expression" dxfId="4895" priority="709" stopIfTrue="1">
      <formula>OR($R159="FI",$R159="Green",$R159="High")</formula>
    </cfRule>
    <cfRule type="expression" dxfId="4894" priority="710" stopIfTrue="1">
      <formula>OR($R159="NI",$R159="Red",$R159="Low")</formula>
    </cfRule>
    <cfRule type="cellIs" dxfId="4893" priority="711" stopIfTrue="1" operator="equal">
      <formula>"PI"</formula>
    </cfRule>
    <cfRule type="expression" dxfId="4892" priority="712" stopIfTrue="1">
      <formula>OR($R159="LI",$R159="Yellow",$R159="Medium")</formula>
    </cfRule>
    <cfRule type="expression" dxfId="4891" priority="713" stopIfTrue="1">
      <formula>OR($R159="NY",$R159="Not Yet")</formula>
    </cfRule>
    <cfRule type="cellIs" dxfId="4890" priority="714" stopIfTrue="1" operator="equal">
      <formula>"Out of Scope"</formula>
    </cfRule>
  </conditionalFormatting>
  <conditionalFormatting sqref="R170">
    <cfRule type="expression" dxfId="4889" priority="703" stopIfTrue="1">
      <formula>OR($R170="FI",$R170="Green",$R170="High")</formula>
    </cfRule>
    <cfRule type="expression" dxfId="4888" priority="704" stopIfTrue="1">
      <formula>OR($R170="NI",$R170="Red",$R170="Low")</formula>
    </cfRule>
    <cfRule type="cellIs" dxfId="4887" priority="705" stopIfTrue="1" operator="equal">
      <formula>"PI"</formula>
    </cfRule>
    <cfRule type="expression" dxfId="4886" priority="706" stopIfTrue="1">
      <formula>OR($R170="LI",$R170="Yellow",$R170="Medium")</formula>
    </cfRule>
    <cfRule type="expression" dxfId="4885" priority="707" stopIfTrue="1">
      <formula>OR($R170="NY",$R170="Not Yet")</formula>
    </cfRule>
    <cfRule type="cellIs" dxfId="4884" priority="708" stopIfTrue="1" operator="equal">
      <formula>"Out of Scope"</formula>
    </cfRule>
  </conditionalFormatting>
  <conditionalFormatting sqref="R180">
    <cfRule type="expression" dxfId="4883" priority="697" stopIfTrue="1">
      <formula>OR($R180="FI",$R180="Green",$R180="High")</formula>
    </cfRule>
    <cfRule type="expression" dxfId="4882" priority="698" stopIfTrue="1">
      <formula>OR($R180="NI",$R180="Red",$R180="Low")</formula>
    </cfRule>
    <cfRule type="cellIs" dxfId="4881" priority="699" stopIfTrue="1" operator="equal">
      <formula>"PI"</formula>
    </cfRule>
    <cfRule type="expression" dxfId="4880" priority="700" stopIfTrue="1">
      <formula>OR($R180="LI",$R180="Yellow",$R180="Medium")</formula>
    </cfRule>
    <cfRule type="expression" dxfId="4879" priority="701" stopIfTrue="1">
      <formula>OR($R180="NY",$R180="Not Yet")</formula>
    </cfRule>
    <cfRule type="cellIs" dxfId="4878" priority="702" stopIfTrue="1" operator="equal">
      <formula>"Out of Scope"</formula>
    </cfRule>
  </conditionalFormatting>
  <conditionalFormatting sqref="R190">
    <cfRule type="expression" dxfId="4877" priority="691" stopIfTrue="1">
      <formula>OR($R190="FI",$R190="Green",$R190="High")</formula>
    </cfRule>
    <cfRule type="expression" dxfId="4876" priority="692" stopIfTrue="1">
      <formula>OR($R190="NI",$R190="Red",$R190="Low")</formula>
    </cfRule>
    <cfRule type="cellIs" dxfId="4875" priority="693" stopIfTrue="1" operator="equal">
      <formula>"PI"</formula>
    </cfRule>
    <cfRule type="expression" dxfId="4874" priority="694" stopIfTrue="1">
      <formula>OR($R190="LI",$R190="Yellow",$R190="Medium")</formula>
    </cfRule>
    <cfRule type="expression" dxfId="4873" priority="695" stopIfTrue="1">
      <formula>OR($R190="NY",$R190="Not Yet")</formula>
    </cfRule>
    <cfRule type="cellIs" dxfId="4872" priority="696" stopIfTrue="1" operator="equal">
      <formula>"Out of Scope"</formula>
    </cfRule>
  </conditionalFormatting>
  <conditionalFormatting sqref="R201">
    <cfRule type="expression" dxfId="4871" priority="685" stopIfTrue="1">
      <formula>OR($R201="FI",$R201="Green",$R201="High")</formula>
    </cfRule>
    <cfRule type="expression" dxfId="4870" priority="686" stopIfTrue="1">
      <formula>OR($R201="NI",$R201="Red",$R201="Low")</formula>
    </cfRule>
    <cfRule type="cellIs" dxfId="4869" priority="687" stopIfTrue="1" operator="equal">
      <formula>"PI"</formula>
    </cfRule>
    <cfRule type="expression" dxfId="4868" priority="688" stopIfTrue="1">
      <formula>OR($R201="LI",$R201="Yellow",$R201="Medium")</formula>
    </cfRule>
    <cfRule type="expression" dxfId="4867" priority="689" stopIfTrue="1">
      <formula>OR($R201="NY",$R201="Not Yet")</formula>
    </cfRule>
    <cfRule type="cellIs" dxfId="4866" priority="690" stopIfTrue="1" operator="equal">
      <formula>"Out of Scope"</formula>
    </cfRule>
  </conditionalFormatting>
  <conditionalFormatting sqref="R212">
    <cfRule type="expression" dxfId="4865" priority="679" stopIfTrue="1">
      <formula>OR($R212="FI",$R212="Green",$R212="High")</formula>
    </cfRule>
    <cfRule type="expression" dxfId="4864" priority="680" stopIfTrue="1">
      <formula>OR($R212="NI",$R212="Red",$R212="Low")</formula>
    </cfRule>
    <cfRule type="cellIs" dxfId="4863" priority="681" stopIfTrue="1" operator="equal">
      <formula>"PI"</formula>
    </cfRule>
    <cfRule type="expression" dxfId="4862" priority="682" stopIfTrue="1">
      <formula>OR($R212="LI",$R212="Yellow",$R212="Medium")</formula>
    </cfRule>
    <cfRule type="expression" dxfId="4861" priority="683" stopIfTrue="1">
      <formula>OR($R212="NY",$R212="Not Yet")</formula>
    </cfRule>
    <cfRule type="cellIs" dxfId="4860" priority="684" stopIfTrue="1" operator="equal">
      <formula>"Out of Scope"</formula>
    </cfRule>
  </conditionalFormatting>
  <conditionalFormatting sqref="R222">
    <cfRule type="expression" dxfId="4859" priority="673" stopIfTrue="1">
      <formula>OR($R222="FI",$R222="Green",$R222="High")</formula>
    </cfRule>
    <cfRule type="expression" dxfId="4858" priority="674" stopIfTrue="1">
      <formula>OR($R222="NI",$R222="Red",$R222="Low")</formula>
    </cfRule>
    <cfRule type="cellIs" dxfId="4857" priority="675" stopIfTrue="1" operator="equal">
      <formula>"PI"</formula>
    </cfRule>
    <cfRule type="expression" dxfId="4856" priority="676" stopIfTrue="1">
      <formula>OR($R222="LI",$R222="Yellow",$R222="Medium")</formula>
    </cfRule>
    <cfRule type="expression" dxfId="4855" priority="677" stopIfTrue="1">
      <formula>OR($R222="NY",$R222="Not Yet")</formula>
    </cfRule>
    <cfRule type="cellIs" dxfId="4854" priority="678" stopIfTrue="1" operator="equal">
      <formula>"Out of Scope"</formula>
    </cfRule>
  </conditionalFormatting>
  <conditionalFormatting sqref="R233">
    <cfRule type="expression" dxfId="4853" priority="667" stopIfTrue="1">
      <formula>OR($R233="FI",$R233="Green",$R233="High")</formula>
    </cfRule>
    <cfRule type="expression" dxfId="4852" priority="668" stopIfTrue="1">
      <formula>OR($R233="NI",$R233="Red",$R233="Low")</formula>
    </cfRule>
    <cfRule type="cellIs" dxfId="4851" priority="669" stopIfTrue="1" operator="equal">
      <formula>"PI"</formula>
    </cfRule>
    <cfRule type="expression" dxfId="4850" priority="670" stopIfTrue="1">
      <formula>OR($R233="LI",$R233="Yellow",$R233="Medium")</formula>
    </cfRule>
    <cfRule type="expression" dxfId="4849" priority="671" stopIfTrue="1">
      <formula>OR($R233="NY",$R233="Not Yet")</formula>
    </cfRule>
    <cfRule type="cellIs" dxfId="4848" priority="672" stopIfTrue="1" operator="equal">
      <formula>"Out of Scope"</formula>
    </cfRule>
  </conditionalFormatting>
  <conditionalFormatting sqref="R244">
    <cfRule type="expression" dxfId="4847" priority="661" stopIfTrue="1">
      <formula>OR($R244="FI",$R244="Green",$R244="High")</formula>
    </cfRule>
    <cfRule type="expression" dxfId="4846" priority="662" stopIfTrue="1">
      <formula>OR($R244="NI",$R244="Red",$R244="Low")</formula>
    </cfRule>
    <cfRule type="cellIs" dxfId="4845" priority="663" stopIfTrue="1" operator="equal">
      <formula>"PI"</formula>
    </cfRule>
    <cfRule type="expression" dxfId="4844" priority="664" stopIfTrue="1">
      <formula>OR($R244="LI",$R244="Yellow",$R244="Medium")</formula>
    </cfRule>
    <cfRule type="expression" dxfId="4843" priority="665" stopIfTrue="1">
      <formula>OR($R244="NY",$R244="Not Yet")</formula>
    </cfRule>
    <cfRule type="cellIs" dxfId="4842" priority="666" stopIfTrue="1" operator="equal">
      <formula>"Out of Scope"</formula>
    </cfRule>
  </conditionalFormatting>
  <conditionalFormatting sqref="H16:L16">
    <cfRule type="expression" dxfId="4841" priority="655" stopIfTrue="1">
      <formula>OR(H16="FI",H16="Green",H16="High")</formula>
    </cfRule>
    <cfRule type="expression" dxfId="4840" priority="656" stopIfTrue="1">
      <formula>OR(H16="NI",H16="Red",H16="Low")</formula>
    </cfRule>
    <cfRule type="cellIs" dxfId="4839" priority="657" stopIfTrue="1" operator="equal">
      <formula>"PI"</formula>
    </cfRule>
    <cfRule type="expression" dxfId="4838" priority="658" stopIfTrue="1">
      <formula>OR(H16="LI",H16="Yellow",H16="Medium")</formula>
    </cfRule>
    <cfRule type="expression" dxfId="4837" priority="659" stopIfTrue="1">
      <formula>OR(H16="NY",H16="Not Yet")</formula>
    </cfRule>
    <cfRule type="cellIs" dxfId="4836" priority="660" stopIfTrue="1" operator="equal">
      <formula>"Out of Scope"</formula>
    </cfRule>
  </conditionalFormatting>
  <conditionalFormatting sqref="I16">
    <cfRule type="expression" dxfId="4835" priority="649" stopIfTrue="1">
      <formula>OR($R16="FI",$R16="Green",$R16="High")</formula>
    </cfRule>
    <cfRule type="expression" dxfId="4834" priority="650" stopIfTrue="1">
      <formula>OR($R16="NI",$R16="Red",$R16="Low")</formula>
    </cfRule>
    <cfRule type="cellIs" dxfId="4833" priority="651" stopIfTrue="1" operator="equal">
      <formula>"PI"</formula>
    </cfRule>
    <cfRule type="expression" dxfId="4832" priority="652" stopIfTrue="1">
      <formula>OR($R16="LI",$R16="Yellow",$R16="Medium")</formula>
    </cfRule>
    <cfRule type="expression" dxfId="4831" priority="653" stopIfTrue="1">
      <formula>OR($R16="NY",$R16="Not Yet")</formula>
    </cfRule>
    <cfRule type="cellIs" dxfId="4830" priority="654" stopIfTrue="1" operator="equal">
      <formula>"Out of Scope"</formula>
    </cfRule>
  </conditionalFormatting>
  <conditionalFormatting sqref="J16">
    <cfRule type="expression" dxfId="4829" priority="643" stopIfTrue="1">
      <formula>OR($R16="FI",$R16="Green",$R16="High")</formula>
    </cfRule>
    <cfRule type="expression" dxfId="4828" priority="644" stopIfTrue="1">
      <formula>OR($R16="NI",$R16="Red",$R16="Low")</formula>
    </cfRule>
    <cfRule type="cellIs" dxfId="4827" priority="645" stopIfTrue="1" operator="equal">
      <formula>"PI"</formula>
    </cfRule>
    <cfRule type="expression" dxfId="4826" priority="646" stopIfTrue="1">
      <formula>OR($R16="LI",$R16="Yellow",$R16="Medium")</formula>
    </cfRule>
    <cfRule type="expression" dxfId="4825" priority="647" stopIfTrue="1">
      <formula>OR($R16="NY",$R16="Not Yet")</formula>
    </cfRule>
    <cfRule type="cellIs" dxfId="4824" priority="648" stopIfTrue="1" operator="equal">
      <formula>"Out of Scope"</formula>
    </cfRule>
  </conditionalFormatting>
  <conditionalFormatting sqref="K16">
    <cfRule type="expression" dxfId="4823" priority="637" stopIfTrue="1">
      <formula>OR($R16="FI",$R16="Green",$R16="High")</formula>
    </cfRule>
    <cfRule type="expression" dxfId="4822" priority="638" stopIfTrue="1">
      <formula>OR($R16="NI",$R16="Red",$R16="Low")</formula>
    </cfRule>
    <cfRule type="cellIs" dxfId="4821" priority="639" stopIfTrue="1" operator="equal">
      <formula>"PI"</formula>
    </cfRule>
    <cfRule type="expression" dxfId="4820" priority="640" stopIfTrue="1">
      <formula>OR($R16="LI",$R16="Yellow",$R16="Medium")</formula>
    </cfRule>
    <cfRule type="expression" dxfId="4819" priority="641" stopIfTrue="1">
      <formula>OR($R16="NY",$R16="Not Yet")</formula>
    </cfRule>
    <cfRule type="cellIs" dxfId="4818" priority="642" stopIfTrue="1" operator="equal">
      <formula>"Out of Scope"</formula>
    </cfRule>
  </conditionalFormatting>
  <conditionalFormatting sqref="L16">
    <cfRule type="expression" dxfId="4817" priority="631" stopIfTrue="1">
      <formula>OR($R16="FI",$R16="Green",$R16="High")</formula>
    </cfRule>
    <cfRule type="expression" dxfId="4816" priority="632" stopIfTrue="1">
      <formula>OR($R16="NI",$R16="Red",$R16="Low")</formula>
    </cfRule>
    <cfRule type="cellIs" dxfId="4815" priority="633" stopIfTrue="1" operator="equal">
      <formula>"PI"</formula>
    </cfRule>
    <cfRule type="expression" dxfId="4814" priority="634" stopIfTrue="1">
      <formula>OR($R16="LI",$R16="Yellow",$R16="Medium")</formula>
    </cfRule>
    <cfRule type="expression" dxfId="4813" priority="635" stopIfTrue="1">
      <formula>OR($R16="NY",$R16="Not Yet")</formula>
    </cfRule>
    <cfRule type="cellIs" dxfId="4812" priority="636" stopIfTrue="1" operator="equal">
      <formula>"Out of Scope"</formula>
    </cfRule>
  </conditionalFormatting>
  <conditionalFormatting sqref="H28:L28">
    <cfRule type="expression" dxfId="4811" priority="625" stopIfTrue="1">
      <formula>OR(H28="FI",H28="Green",H28="High")</formula>
    </cfRule>
    <cfRule type="expression" dxfId="4810" priority="626" stopIfTrue="1">
      <formula>OR(H28="NI",H28="Red",H28="Low")</formula>
    </cfRule>
    <cfRule type="cellIs" dxfId="4809" priority="627" stopIfTrue="1" operator="equal">
      <formula>"PI"</formula>
    </cfRule>
    <cfRule type="expression" dxfId="4808" priority="628" stopIfTrue="1">
      <formula>OR(H28="LI",H28="Yellow",H28="Medium")</formula>
    </cfRule>
    <cfRule type="expression" dxfId="4807" priority="629" stopIfTrue="1">
      <formula>OR(H28="NY",H28="Not Yet")</formula>
    </cfRule>
    <cfRule type="cellIs" dxfId="4806" priority="630" stopIfTrue="1" operator="equal">
      <formula>"Out of Scope"</formula>
    </cfRule>
  </conditionalFormatting>
  <conditionalFormatting sqref="I28">
    <cfRule type="expression" dxfId="4805" priority="619" stopIfTrue="1">
      <formula>OR($R28="FI",$R28="Green",$R28="High")</formula>
    </cfRule>
    <cfRule type="expression" dxfId="4804" priority="620" stopIfTrue="1">
      <formula>OR($R28="NI",$R28="Red",$R28="Low")</formula>
    </cfRule>
    <cfRule type="cellIs" dxfId="4803" priority="621" stopIfTrue="1" operator="equal">
      <formula>"PI"</formula>
    </cfRule>
    <cfRule type="expression" dxfId="4802" priority="622" stopIfTrue="1">
      <formula>OR($R28="LI",$R28="Yellow",$R28="Medium")</formula>
    </cfRule>
    <cfRule type="expression" dxfId="4801" priority="623" stopIfTrue="1">
      <formula>OR($R28="NY",$R28="Not Yet")</formula>
    </cfRule>
    <cfRule type="cellIs" dxfId="4800" priority="624" stopIfTrue="1" operator="equal">
      <formula>"Out of Scope"</formula>
    </cfRule>
  </conditionalFormatting>
  <conditionalFormatting sqref="J28">
    <cfRule type="expression" dxfId="4799" priority="613" stopIfTrue="1">
      <formula>OR($R28="FI",$R28="Green",$R28="High")</formula>
    </cfRule>
    <cfRule type="expression" dxfId="4798" priority="614" stopIfTrue="1">
      <formula>OR($R28="NI",$R28="Red",$R28="Low")</formula>
    </cfRule>
    <cfRule type="cellIs" dxfId="4797" priority="615" stopIfTrue="1" operator="equal">
      <formula>"PI"</formula>
    </cfRule>
    <cfRule type="expression" dxfId="4796" priority="616" stopIfTrue="1">
      <formula>OR($R28="LI",$R28="Yellow",$R28="Medium")</formula>
    </cfRule>
    <cfRule type="expression" dxfId="4795" priority="617" stopIfTrue="1">
      <formula>OR($R28="NY",$R28="Not Yet")</formula>
    </cfRule>
    <cfRule type="cellIs" dxfId="4794" priority="618" stopIfTrue="1" operator="equal">
      <formula>"Out of Scope"</formula>
    </cfRule>
  </conditionalFormatting>
  <conditionalFormatting sqref="K28">
    <cfRule type="expression" dxfId="4793" priority="607" stopIfTrue="1">
      <formula>OR($R28="FI",$R28="Green",$R28="High")</formula>
    </cfRule>
    <cfRule type="expression" dxfId="4792" priority="608" stopIfTrue="1">
      <formula>OR($R28="NI",$R28="Red",$R28="Low")</formula>
    </cfRule>
    <cfRule type="cellIs" dxfId="4791" priority="609" stopIfTrue="1" operator="equal">
      <formula>"PI"</formula>
    </cfRule>
    <cfRule type="expression" dxfId="4790" priority="610" stopIfTrue="1">
      <formula>OR($R28="LI",$R28="Yellow",$R28="Medium")</formula>
    </cfRule>
    <cfRule type="expression" dxfId="4789" priority="611" stopIfTrue="1">
      <formula>OR($R28="NY",$R28="Not Yet")</formula>
    </cfRule>
    <cfRule type="cellIs" dxfId="4788" priority="612" stopIfTrue="1" operator="equal">
      <formula>"Out of Scope"</formula>
    </cfRule>
  </conditionalFormatting>
  <conditionalFormatting sqref="L28">
    <cfRule type="expression" dxfId="4787" priority="601" stopIfTrue="1">
      <formula>OR($R28="FI",$R28="Green",$R28="High")</formula>
    </cfRule>
    <cfRule type="expression" dxfId="4786" priority="602" stopIfTrue="1">
      <formula>OR($R28="NI",$R28="Red",$R28="Low")</formula>
    </cfRule>
    <cfRule type="cellIs" dxfId="4785" priority="603" stopIfTrue="1" operator="equal">
      <formula>"PI"</formula>
    </cfRule>
    <cfRule type="expression" dxfId="4784" priority="604" stopIfTrue="1">
      <formula>OR($R28="LI",$R28="Yellow",$R28="Medium")</formula>
    </cfRule>
    <cfRule type="expression" dxfId="4783" priority="605" stopIfTrue="1">
      <formula>OR($R28="NY",$R28="Not Yet")</formula>
    </cfRule>
    <cfRule type="cellIs" dxfId="4782" priority="606" stopIfTrue="1" operator="equal">
      <formula>"Out of Scope"</formula>
    </cfRule>
  </conditionalFormatting>
  <conditionalFormatting sqref="H40:L40">
    <cfRule type="expression" dxfId="4781" priority="595" stopIfTrue="1">
      <formula>OR(H40="FI",H40="Green",H40="High")</formula>
    </cfRule>
    <cfRule type="expression" dxfId="4780" priority="596" stopIfTrue="1">
      <formula>OR(H40="NI",H40="Red",H40="Low")</formula>
    </cfRule>
    <cfRule type="cellIs" dxfId="4779" priority="597" stopIfTrue="1" operator="equal">
      <formula>"PI"</formula>
    </cfRule>
    <cfRule type="expression" dxfId="4778" priority="598" stopIfTrue="1">
      <formula>OR(H40="LI",H40="Yellow",H40="Medium")</formula>
    </cfRule>
    <cfRule type="expression" dxfId="4777" priority="599" stopIfTrue="1">
      <formula>OR(H40="NY",H40="Not Yet")</formula>
    </cfRule>
    <cfRule type="cellIs" dxfId="4776" priority="600" stopIfTrue="1" operator="equal">
      <formula>"Out of Scope"</formula>
    </cfRule>
  </conditionalFormatting>
  <conditionalFormatting sqref="I40">
    <cfRule type="expression" dxfId="4775" priority="589" stopIfTrue="1">
      <formula>OR($R40="FI",$R40="Green",$R40="High")</formula>
    </cfRule>
    <cfRule type="expression" dxfId="4774" priority="590" stopIfTrue="1">
      <formula>OR($R40="NI",$R40="Red",$R40="Low")</formula>
    </cfRule>
    <cfRule type="cellIs" dxfId="4773" priority="591" stopIfTrue="1" operator="equal">
      <formula>"PI"</formula>
    </cfRule>
    <cfRule type="expression" dxfId="4772" priority="592" stopIfTrue="1">
      <formula>OR($R40="LI",$R40="Yellow",$R40="Medium")</formula>
    </cfRule>
    <cfRule type="expression" dxfId="4771" priority="593" stopIfTrue="1">
      <formula>OR($R40="NY",$R40="Not Yet")</formula>
    </cfRule>
    <cfRule type="cellIs" dxfId="4770" priority="594" stopIfTrue="1" operator="equal">
      <formula>"Out of Scope"</formula>
    </cfRule>
  </conditionalFormatting>
  <conditionalFormatting sqref="J40">
    <cfRule type="expression" dxfId="4769" priority="583" stopIfTrue="1">
      <formula>OR($R40="FI",$R40="Green",$R40="High")</formula>
    </cfRule>
    <cfRule type="expression" dxfId="4768" priority="584" stopIfTrue="1">
      <formula>OR($R40="NI",$R40="Red",$R40="Low")</formula>
    </cfRule>
    <cfRule type="cellIs" dxfId="4767" priority="585" stopIfTrue="1" operator="equal">
      <formula>"PI"</formula>
    </cfRule>
    <cfRule type="expression" dxfId="4766" priority="586" stopIfTrue="1">
      <formula>OR($R40="LI",$R40="Yellow",$R40="Medium")</formula>
    </cfRule>
    <cfRule type="expression" dxfId="4765" priority="587" stopIfTrue="1">
      <formula>OR($R40="NY",$R40="Not Yet")</formula>
    </cfRule>
    <cfRule type="cellIs" dxfId="4764" priority="588" stopIfTrue="1" operator="equal">
      <formula>"Out of Scope"</formula>
    </cfRule>
  </conditionalFormatting>
  <conditionalFormatting sqref="K40">
    <cfRule type="expression" dxfId="4763" priority="577" stopIfTrue="1">
      <formula>OR($R40="FI",$R40="Green",$R40="High")</formula>
    </cfRule>
    <cfRule type="expression" dxfId="4762" priority="578" stopIfTrue="1">
      <formula>OR($R40="NI",$R40="Red",$R40="Low")</formula>
    </cfRule>
    <cfRule type="cellIs" dxfId="4761" priority="579" stopIfTrue="1" operator="equal">
      <formula>"PI"</formula>
    </cfRule>
    <cfRule type="expression" dxfId="4760" priority="580" stopIfTrue="1">
      <formula>OR($R40="LI",$R40="Yellow",$R40="Medium")</formula>
    </cfRule>
    <cfRule type="expression" dxfId="4759" priority="581" stopIfTrue="1">
      <formula>OR($R40="NY",$R40="Not Yet")</formula>
    </cfRule>
    <cfRule type="cellIs" dxfId="4758" priority="582" stopIfTrue="1" operator="equal">
      <formula>"Out of Scope"</formula>
    </cfRule>
  </conditionalFormatting>
  <conditionalFormatting sqref="L40">
    <cfRule type="expression" dxfId="4757" priority="571" stopIfTrue="1">
      <formula>OR($R40="FI",$R40="Green",$R40="High")</formula>
    </cfRule>
    <cfRule type="expression" dxfId="4756" priority="572" stopIfTrue="1">
      <formula>OR($R40="NI",$R40="Red",$R40="Low")</formula>
    </cfRule>
    <cfRule type="cellIs" dxfId="4755" priority="573" stopIfTrue="1" operator="equal">
      <formula>"PI"</formula>
    </cfRule>
    <cfRule type="expression" dxfId="4754" priority="574" stopIfTrue="1">
      <formula>OR($R40="LI",$R40="Yellow",$R40="Medium")</formula>
    </cfRule>
    <cfRule type="expression" dxfId="4753" priority="575" stopIfTrue="1">
      <formula>OR($R40="NY",$R40="Not Yet")</formula>
    </cfRule>
    <cfRule type="cellIs" dxfId="4752" priority="576" stopIfTrue="1" operator="equal">
      <formula>"Out of Scope"</formula>
    </cfRule>
  </conditionalFormatting>
  <conditionalFormatting sqref="H52:L52">
    <cfRule type="expression" dxfId="4751" priority="565" stopIfTrue="1">
      <formula>OR(H52="FI",H52="Green",H52="High")</formula>
    </cfRule>
    <cfRule type="expression" dxfId="4750" priority="566" stopIfTrue="1">
      <formula>OR(H52="NI",H52="Red",H52="Low")</formula>
    </cfRule>
    <cfRule type="cellIs" dxfId="4749" priority="567" stopIfTrue="1" operator="equal">
      <formula>"PI"</formula>
    </cfRule>
    <cfRule type="expression" dxfId="4748" priority="568" stopIfTrue="1">
      <formula>OR(H52="LI",H52="Yellow",H52="Medium")</formula>
    </cfRule>
    <cfRule type="expression" dxfId="4747" priority="569" stopIfTrue="1">
      <formula>OR(H52="NY",H52="Not Yet")</formula>
    </cfRule>
    <cfRule type="cellIs" dxfId="4746" priority="570" stopIfTrue="1" operator="equal">
      <formula>"Out of Scope"</formula>
    </cfRule>
  </conditionalFormatting>
  <conditionalFormatting sqref="I52">
    <cfRule type="expression" dxfId="4745" priority="559" stopIfTrue="1">
      <formula>OR($R52="FI",$R52="Green",$R52="High")</formula>
    </cfRule>
    <cfRule type="expression" dxfId="4744" priority="560" stopIfTrue="1">
      <formula>OR($R52="NI",$R52="Red",$R52="Low")</formula>
    </cfRule>
    <cfRule type="cellIs" dxfId="4743" priority="561" stopIfTrue="1" operator="equal">
      <formula>"PI"</formula>
    </cfRule>
    <cfRule type="expression" dxfId="4742" priority="562" stopIfTrue="1">
      <formula>OR($R52="LI",$R52="Yellow",$R52="Medium")</formula>
    </cfRule>
    <cfRule type="expression" dxfId="4741" priority="563" stopIfTrue="1">
      <formula>OR($R52="NY",$R52="Not Yet")</formula>
    </cfRule>
    <cfRule type="cellIs" dxfId="4740" priority="564" stopIfTrue="1" operator="equal">
      <formula>"Out of Scope"</formula>
    </cfRule>
  </conditionalFormatting>
  <conditionalFormatting sqref="J52">
    <cfRule type="expression" dxfId="4739" priority="553" stopIfTrue="1">
      <formula>OR($R52="FI",$R52="Green",$R52="High")</formula>
    </cfRule>
    <cfRule type="expression" dxfId="4738" priority="554" stopIfTrue="1">
      <formula>OR($R52="NI",$R52="Red",$R52="Low")</formula>
    </cfRule>
    <cfRule type="cellIs" dxfId="4737" priority="555" stopIfTrue="1" operator="equal">
      <formula>"PI"</formula>
    </cfRule>
    <cfRule type="expression" dxfId="4736" priority="556" stopIfTrue="1">
      <formula>OR($R52="LI",$R52="Yellow",$R52="Medium")</formula>
    </cfRule>
    <cfRule type="expression" dxfId="4735" priority="557" stopIfTrue="1">
      <formula>OR($R52="NY",$R52="Not Yet")</formula>
    </cfRule>
    <cfRule type="cellIs" dxfId="4734" priority="558" stopIfTrue="1" operator="equal">
      <formula>"Out of Scope"</formula>
    </cfRule>
  </conditionalFormatting>
  <conditionalFormatting sqref="K52">
    <cfRule type="expression" dxfId="4733" priority="547" stopIfTrue="1">
      <formula>OR($R52="FI",$R52="Green",$R52="High")</formula>
    </cfRule>
    <cfRule type="expression" dxfId="4732" priority="548" stopIfTrue="1">
      <formula>OR($R52="NI",$R52="Red",$R52="Low")</formula>
    </cfRule>
    <cfRule type="cellIs" dxfId="4731" priority="549" stopIfTrue="1" operator="equal">
      <formula>"PI"</formula>
    </cfRule>
    <cfRule type="expression" dxfId="4730" priority="550" stopIfTrue="1">
      <formula>OR($R52="LI",$R52="Yellow",$R52="Medium")</formula>
    </cfRule>
    <cfRule type="expression" dxfId="4729" priority="551" stopIfTrue="1">
      <formula>OR($R52="NY",$R52="Not Yet")</formula>
    </cfRule>
    <cfRule type="cellIs" dxfId="4728" priority="552" stopIfTrue="1" operator="equal">
      <formula>"Out of Scope"</formula>
    </cfRule>
  </conditionalFormatting>
  <conditionalFormatting sqref="L52">
    <cfRule type="expression" dxfId="4727" priority="541" stopIfTrue="1">
      <formula>OR($R52="FI",$R52="Green",$R52="High")</formula>
    </cfRule>
    <cfRule type="expression" dxfId="4726" priority="542" stopIfTrue="1">
      <formula>OR($R52="NI",$R52="Red",$R52="Low")</formula>
    </cfRule>
    <cfRule type="cellIs" dxfId="4725" priority="543" stopIfTrue="1" operator="equal">
      <formula>"PI"</formula>
    </cfRule>
    <cfRule type="expression" dxfId="4724" priority="544" stopIfTrue="1">
      <formula>OR($R52="LI",$R52="Yellow",$R52="Medium")</formula>
    </cfRule>
    <cfRule type="expression" dxfId="4723" priority="545" stopIfTrue="1">
      <formula>OR($R52="NY",$R52="Not Yet")</formula>
    </cfRule>
    <cfRule type="cellIs" dxfId="4722" priority="546" stopIfTrue="1" operator="equal">
      <formula>"Out of Scope"</formula>
    </cfRule>
  </conditionalFormatting>
  <conditionalFormatting sqref="H64:L64">
    <cfRule type="expression" dxfId="4721" priority="535" stopIfTrue="1">
      <formula>OR(H64="FI",H64="Green",H64="High")</formula>
    </cfRule>
    <cfRule type="expression" dxfId="4720" priority="536" stopIfTrue="1">
      <formula>OR(H64="NI",H64="Red",H64="Low")</formula>
    </cfRule>
    <cfRule type="cellIs" dxfId="4719" priority="537" stopIfTrue="1" operator="equal">
      <formula>"PI"</formula>
    </cfRule>
    <cfRule type="expression" dxfId="4718" priority="538" stopIfTrue="1">
      <formula>OR(H64="LI",H64="Yellow",H64="Medium")</formula>
    </cfRule>
    <cfRule type="expression" dxfId="4717" priority="539" stopIfTrue="1">
      <formula>OR(H64="NY",H64="Not Yet")</formula>
    </cfRule>
    <cfRule type="cellIs" dxfId="4716" priority="540" stopIfTrue="1" operator="equal">
      <formula>"Out of Scope"</formula>
    </cfRule>
  </conditionalFormatting>
  <conditionalFormatting sqref="I64">
    <cfRule type="expression" dxfId="4715" priority="529" stopIfTrue="1">
      <formula>OR($R64="FI",$R64="Green",$R64="High")</formula>
    </cfRule>
    <cfRule type="expression" dxfId="4714" priority="530" stopIfTrue="1">
      <formula>OR($R64="NI",$R64="Red",$R64="Low")</formula>
    </cfRule>
    <cfRule type="cellIs" dxfId="4713" priority="531" stopIfTrue="1" operator="equal">
      <formula>"PI"</formula>
    </cfRule>
    <cfRule type="expression" dxfId="4712" priority="532" stopIfTrue="1">
      <formula>OR($R64="LI",$R64="Yellow",$R64="Medium")</formula>
    </cfRule>
    <cfRule type="expression" dxfId="4711" priority="533" stopIfTrue="1">
      <formula>OR($R64="NY",$R64="Not Yet")</formula>
    </cfRule>
    <cfRule type="cellIs" dxfId="4710" priority="534" stopIfTrue="1" operator="equal">
      <formula>"Out of Scope"</formula>
    </cfRule>
  </conditionalFormatting>
  <conditionalFormatting sqref="J64">
    <cfRule type="expression" dxfId="4709" priority="523" stopIfTrue="1">
      <formula>OR($R64="FI",$R64="Green",$R64="High")</formula>
    </cfRule>
    <cfRule type="expression" dxfId="4708" priority="524" stopIfTrue="1">
      <formula>OR($R64="NI",$R64="Red",$R64="Low")</formula>
    </cfRule>
    <cfRule type="cellIs" dxfId="4707" priority="525" stopIfTrue="1" operator="equal">
      <formula>"PI"</formula>
    </cfRule>
    <cfRule type="expression" dxfId="4706" priority="526" stopIfTrue="1">
      <formula>OR($R64="LI",$R64="Yellow",$R64="Medium")</formula>
    </cfRule>
    <cfRule type="expression" dxfId="4705" priority="527" stopIfTrue="1">
      <formula>OR($R64="NY",$R64="Not Yet")</formula>
    </cfRule>
    <cfRule type="cellIs" dxfId="4704" priority="528" stopIfTrue="1" operator="equal">
      <formula>"Out of Scope"</formula>
    </cfRule>
  </conditionalFormatting>
  <conditionalFormatting sqref="K64">
    <cfRule type="expression" dxfId="4703" priority="517" stopIfTrue="1">
      <formula>OR($R64="FI",$R64="Green",$R64="High")</formula>
    </cfRule>
    <cfRule type="expression" dxfId="4702" priority="518" stopIfTrue="1">
      <formula>OR($R64="NI",$R64="Red",$R64="Low")</formula>
    </cfRule>
    <cfRule type="cellIs" dxfId="4701" priority="519" stopIfTrue="1" operator="equal">
      <formula>"PI"</formula>
    </cfRule>
    <cfRule type="expression" dxfId="4700" priority="520" stopIfTrue="1">
      <formula>OR($R64="LI",$R64="Yellow",$R64="Medium")</formula>
    </cfRule>
    <cfRule type="expression" dxfId="4699" priority="521" stopIfTrue="1">
      <formula>OR($R64="NY",$R64="Not Yet")</formula>
    </cfRule>
    <cfRule type="cellIs" dxfId="4698" priority="522" stopIfTrue="1" operator="equal">
      <formula>"Out of Scope"</formula>
    </cfRule>
  </conditionalFormatting>
  <conditionalFormatting sqref="L64">
    <cfRule type="expression" dxfId="4697" priority="511" stopIfTrue="1">
      <formula>OR($R64="FI",$R64="Green",$R64="High")</formula>
    </cfRule>
    <cfRule type="expression" dxfId="4696" priority="512" stopIfTrue="1">
      <formula>OR($R64="NI",$R64="Red",$R64="Low")</formula>
    </cfRule>
    <cfRule type="cellIs" dxfId="4695" priority="513" stopIfTrue="1" operator="equal">
      <formula>"PI"</formula>
    </cfRule>
    <cfRule type="expression" dxfId="4694" priority="514" stopIfTrue="1">
      <formula>OR($R64="LI",$R64="Yellow",$R64="Medium")</formula>
    </cfRule>
    <cfRule type="expression" dxfId="4693" priority="515" stopIfTrue="1">
      <formula>OR($R64="NY",$R64="Not Yet")</formula>
    </cfRule>
    <cfRule type="cellIs" dxfId="4692" priority="516" stopIfTrue="1" operator="equal">
      <formula>"Out of Scope"</formula>
    </cfRule>
  </conditionalFormatting>
  <conditionalFormatting sqref="H76:L76">
    <cfRule type="expression" dxfId="4691" priority="505" stopIfTrue="1">
      <formula>OR(H76="FI",H76="Green",H76="High")</formula>
    </cfRule>
    <cfRule type="expression" dxfId="4690" priority="506" stopIfTrue="1">
      <formula>OR(H76="NI",H76="Red",H76="Low")</formula>
    </cfRule>
    <cfRule type="cellIs" dxfId="4689" priority="507" stopIfTrue="1" operator="equal">
      <formula>"PI"</formula>
    </cfRule>
    <cfRule type="expression" dxfId="4688" priority="508" stopIfTrue="1">
      <formula>OR(H76="LI",H76="Yellow",H76="Medium")</formula>
    </cfRule>
    <cfRule type="expression" dxfId="4687" priority="509" stopIfTrue="1">
      <formula>OR(H76="NY",H76="Not Yet")</formula>
    </cfRule>
    <cfRule type="cellIs" dxfId="4686" priority="510" stopIfTrue="1" operator="equal">
      <formula>"Out of Scope"</formula>
    </cfRule>
  </conditionalFormatting>
  <conditionalFormatting sqref="I76">
    <cfRule type="expression" dxfId="4685" priority="499" stopIfTrue="1">
      <formula>OR($R76="FI",$R76="Green",$R76="High")</formula>
    </cfRule>
    <cfRule type="expression" dxfId="4684" priority="500" stopIfTrue="1">
      <formula>OR($R76="NI",$R76="Red",$R76="Low")</formula>
    </cfRule>
    <cfRule type="cellIs" dxfId="4683" priority="501" stopIfTrue="1" operator="equal">
      <formula>"PI"</formula>
    </cfRule>
    <cfRule type="expression" dxfId="4682" priority="502" stopIfTrue="1">
      <formula>OR($R76="LI",$R76="Yellow",$R76="Medium")</formula>
    </cfRule>
    <cfRule type="expression" dxfId="4681" priority="503" stopIfTrue="1">
      <formula>OR($R76="NY",$R76="Not Yet")</formula>
    </cfRule>
    <cfRule type="cellIs" dxfId="4680" priority="504" stopIfTrue="1" operator="equal">
      <formula>"Out of Scope"</formula>
    </cfRule>
  </conditionalFormatting>
  <conditionalFormatting sqref="J76">
    <cfRule type="expression" dxfId="4679" priority="493" stopIfTrue="1">
      <formula>OR($R76="FI",$R76="Green",$R76="High")</formula>
    </cfRule>
    <cfRule type="expression" dxfId="4678" priority="494" stopIfTrue="1">
      <formula>OR($R76="NI",$R76="Red",$R76="Low")</formula>
    </cfRule>
    <cfRule type="cellIs" dxfId="4677" priority="495" stopIfTrue="1" operator="equal">
      <formula>"PI"</formula>
    </cfRule>
    <cfRule type="expression" dxfId="4676" priority="496" stopIfTrue="1">
      <formula>OR($R76="LI",$R76="Yellow",$R76="Medium")</formula>
    </cfRule>
    <cfRule type="expression" dxfId="4675" priority="497" stopIfTrue="1">
      <formula>OR($R76="NY",$R76="Not Yet")</formula>
    </cfRule>
    <cfRule type="cellIs" dxfId="4674" priority="498" stopIfTrue="1" operator="equal">
      <formula>"Out of Scope"</formula>
    </cfRule>
  </conditionalFormatting>
  <conditionalFormatting sqref="K76">
    <cfRule type="expression" dxfId="4673" priority="487" stopIfTrue="1">
      <formula>OR($R76="FI",$R76="Green",$R76="High")</formula>
    </cfRule>
    <cfRule type="expression" dxfId="4672" priority="488" stopIfTrue="1">
      <formula>OR($R76="NI",$R76="Red",$R76="Low")</formula>
    </cfRule>
    <cfRule type="cellIs" dxfId="4671" priority="489" stopIfTrue="1" operator="equal">
      <formula>"PI"</formula>
    </cfRule>
    <cfRule type="expression" dxfId="4670" priority="490" stopIfTrue="1">
      <formula>OR($R76="LI",$R76="Yellow",$R76="Medium")</formula>
    </cfRule>
    <cfRule type="expression" dxfId="4669" priority="491" stopIfTrue="1">
      <formula>OR($R76="NY",$R76="Not Yet")</formula>
    </cfRule>
    <cfRule type="cellIs" dxfId="4668" priority="492" stopIfTrue="1" operator="equal">
      <formula>"Out of Scope"</formula>
    </cfRule>
  </conditionalFormatting>
  <conditionalFormatting sqref="L76">
    <cfRule type="expression" dxfId="4667" priority="481" stopIfTrue="1">
      <formula>OR($R76="FI",$R76="Green",$R76="High")</formula>
    </cfRule>
    <cfRule type="expression" dxfId="4666" priority="482" stopIfTrue="1">
      <formula>OR($R76="NI",$R76="Red",$R76="Low")</formula>
    </cfRule>
    <cfRule type="cellIs" dxfId="4665" priority="483" stopIfTrue="1" operator="equal">
      <formula>"PI"</formula>
    </cfRule>
    <cfRule type="expression" dxfId="4664" priority="484" stopIfTrue="1">
      <formula>OR($R76="LI",$R76="Yellow",$R76="Medium")</formula>
    </cfRule>
    <cfRule type="expression" dxfId="4663" priority="485" stopIfTrue="1">
      <formula>OR($R76="NY",$R76="Not Yet")</formula>
    </cfRule>
    <cfRule type="cellIs" dxfId="4662" priority="486" stopIfTrue="1" operator="equal">
      <formula>"Out of Scope"</formula>
    </cfRule>
  </conditionalFormatting>
  <conditionalFormatting sqref="H88:L88">
    <cfRule type="expression" dxfId="4661" priority="475" stopIfTrue="1">
      <formula>OR(H88="FI",H88="Green",H88="High")</formula>
    </cfRule>
    <cfRule type="expression" dxfId="4660" priority="476" stopIfTrue="1">
      <formula>OR(H88="NI",H88="Red",H88="Low")</formula>
    </cfRule>
    <cfRule type="cellIs" dxfId="4659" priority="477" stopIfTrue="1" operator="equal">
      <formula>"PI"</formula>
    </cfRule>
    <cfRule type="expression" dxfId="4658" priority="478" stopIfTrue="1">
      <formula>OR(H88="LI",H88="Yellow",H88="Medium")</formula>
    </cfRule>
    <cfRule type="expression" dxfId="4657" priority="479" stopIfTrue="1">
      <formula>OR(H88="NY",H88="Not Yet")</formula>
    </cfRule>
    <cfRule type="cellIs" dxfId="4656" priority="480" stopIfTrue="1" operator="equal">
      <formula>"Out of Scope"</formula>
    </cfRule>
  </conditionalFormatting>
  <conditionalFormatting sqref="I88">
    <cfRule type="expression" dxfId="4655" priority="469" stopIfTrue="1">
      <formula>OR($R88="FI",$R88="Green",$R88="High")</formula>
    </cfRule>
    <cfRule type="expression" dxfId="4654" priority="470" stopIfTrue="1">
      <formula>OR($R88="NI",$R88="Red",$R88="Low")</formula>
    </cfRule>
    <cfRule type="cellIs" dxfId="4653" priority="471" stopIfTrue="1" operator="equal">
      <formula>"PI"</formula>
    </cfRule>
    <cfRule type="expression" dxfId="4652" priority="472" stopIfTrue="1">
      <formula>OR($R88="LI",$R88="Yellow",$R88="Medium")</formula>
    </cfRule>
    <cfRule type="expression" dxfId="4651" priority="473" stopIfTrue="1">
      <formula>OR($R88="NY",$R88="Not Yet")</formula>
    </cfRule>
    <cfRule type="cellIs" dxfId="4650" priority="474" stopIfTrue="1" operator="equal">
      <formula>"Out of Scope"</formula>
    </cfRule>
  </conditionalFormatting>
  <conditionalFormatting sqref="J88">
    <cfRule type="expression" dxfId="4649" priority="463" stopIfTrue="1">
      <formula>OR($R88="FI",$R88="Green",$R88="High")</formula>
    </cfRule>
    <cfRule type="expression" dxfId="4648" priority="464" stopIfTrue="1">
      <formula>OR($R88="NI",$R88="Red",$R88="Low")</formula>
    </cfRule>
    <cfRule type="cellIs" dxfId="4647" priority="465" stopIfTrue="1" operator="equal">
      <formula>"PI"</formula>
    </cfRule>
    <cfRule type="expression" dxfId="4646" priority="466" stopIfTrue="1">
      <formula>OR($R88="LI",$R88="Yellow",$R88="Medium")</formula>
    </cfRule>
    <cfRule type="expression" dxfId="4645" priority="467" stopIfTrue="1">
      <formula>OR($R88="NY",$R88="Not Yet")</formula>
    </cfRule>
    <cfRule type="cellIs" dxfId="4644" priority="468" stopIfTrue="1" operator="equal">
      <formula>"Out of Scope"</formula>
    </cfRule>
  </conditionalFormatting>
  <conditionalFormatting sqref="K88">
    <cfRule type="expression" dxfId="4643" priority="457" stopIfTrue="1">
      <formula>OR($R88="FI",$R88="Green",$R88="High")</formula>
    </cfRule>
    <cfRule type="expression" dxfId="4642" priority="458" stopIfTrue="1">
      <formula>OR($R88="NI",$R88="Red",$R88="Low")</formula>
    </cfRule>
    <cfRule type="cellIs" dxfId="4641" priority="459" stopIfTrue="1" operator="equal">
      <formula>"PI"</formula>
    </cfRule>
    <cfRule type="expression" dxfId="4640" priority="460" stopIfTrue="1">
      <formula>OR($R88="LI",$R88="Yellow",$R88="Medium")</formula>
    </cfRule>
    <cfRule type="expression" dxfId="4639" priority="461" stopIfTrue="1">
      <formula>OR($R88="NY",$R88="Not Yet")</formula>
    </cfRule>
    <cfRule type="cellIs" dxfId="4638" priority="462" stopIfTrue="1" operator="equal">
      <formula>"Out of Scope"</formula>
    </cfRule>
  </conditionalFormatting>
  <conditionalFormatting sqref="L88">
    <cfRule type="expression" dxfId="4637" priority="451" stopIfTrue="1">
      <formula>OR($R88="FI",$R88="Green",$R88="High")</formula>
    </cfRule>
    <cfRule type="expression" dxfId="4636" priority="452" stopIfTrue="1">
      <formula>OR($R88="NI",$R88="Red",$R88="Low")</formula>
    </cfRule>
    <cfRule type="cellIs" dxfId="4635" priority="453" stopIfTrue="1" operator="equal">
      <formula>"PI"</formula>
    </cfRule>
    <cfRule type="expression" dxfId="4634" priority="454" stopIfTrue="1">
      <formula>OR($R88="LI",$R88="Yellow",$R88="Medium")</formula>
    </cfRule>
    <cfRule type="expression" dxfId="4633" priority="455" stopIfTrue="1">
      <formula>OR($R88="NY",$R88="Not Yet")</formula>
    </cfRule>
    <cfRule type="cellIs" dxfId="4632" priority="456" stopIfTrue="1" operator="equal">
      <formula>"Out of Scope"</formula>
    </cfRule>
  </conditionalFormatting>
  <conditionalFormatting sqref="H101:L101">
    <cfRule type="expression" dxfId="4631" priority="445" stopIfTrue="1">
      <formula>OR(H101="FI",H101="Green",H101="High")</formula>
    </cfRule>
    <cfRule type="expression" dxfId="4630" priority="446" stopIfTrue="1">
      <formula>OR(H101="NI",H101="Red",H101="Low")</formula>
    </cfRule>
    <cfRule type="cellIs" dxfId="4629" priority="447" stopIfTrue="1" operator="equal">
      <formula>"PI"</formula>
    </cfRule>
    <cfRule type="expression" dxfId="4628" priority="448" stopIfTrue="1">
      <formula>OR(H101="LI",H101="Yellow",H101="Medium")</formula>
    </cfRule>
    <cfRule type="expression" dxfId="4627" priority="449" stopIfTrue="1">
      <formula>OR(H101="NY",H101="Not Yet")</formula>
    </cfRule>
    <cfRule type="cellIs" dxfId="4626" priority="450" stopIfTrue="1" operator="equal">
      <formula>"Out of Scope"</formula>
    </cfRule>
  </conditionalFormatting>
  <conditionalFormatting sqref="I101">
    <cfRule type="expression" dxfId="4625" priority="439" stopIfTrue="1">
      <formula>OR($R101="FI",$R101="Green",$R101="High")</formula>
    </cfRule>
    <cfRule type="expression" dxfId="4624" priority="440" stopIfTrue="1">
      <formula>OR($R101="NI",$R101="Red",$R101="Low")</formula>
    </cfRule>
    <cfRule type="cellIs" dxfId="4623" priority="441" stopIfTrue="1" operator="equal">
      <formula>"PI"</formula>
    </cfRule>
    <cfRule type="expression" dxfId="4622" priority="442" stopIfTrue="1">
      <formula>OR($R101="LI",$R101="Yellow",$R101="Medium")</formula>
    </cfRule>
    <cfRule type="expression" dxfId="4621" priority="443" stopIfTrue="1">
      <formula>OR($R101="NY",$R101="Not Yet")</formula>
    </cfRule>
    <cfRule type="cellIs" dxfId="4620" priority="444" stopIfTrue="1" operator="equal">
      <formula>"Out of Scope"</formula>
    </cfRule>
  </conditionalFormatting>
  <conditionalFormatting sqref="J101">
    <cfRule type="expression" dxfId="4619" priority="433" stopIfTrue="1">
      <formula>OR($R101="FI",$R101="Green",$R101="High")</formula>
    </cfRule>
    <cfRule type="expression" dxfId="4618" priority="434" stopIfTrue="1">
      <formula>OR($R101="NI",$R101="Red",$R101="Low")</formula>
    </cfRule>
    <cfRule type="cellIs" dxfId="4617" priority="435" stopIfTrue="1" operator="equal">
      <formula>"PI"</formula>
    </cfRule>
    <cfRule type="expression" dxfId="4616" priority="436" stopIfTrue="1">
      <formula>OR($R101="LI",$R101="Yellow",$R101="Medium")</formula>
    </cfRule>
    <cfRule type="expression" dxfId="4615" priority="437" stopIfTrue="1">
      <formula>OR($R101="NY",$R101="Not Yet")</formula>
    </cfRule>
    <cfRule type="cellIs" dxfId="4614" priority="438" stopIfTrue="1" operator="equal">
      <formula>"Out of Scope"</formula>
    </cfRule>
  </conditionalFormatting>
  <conditionalFormatting sqref="K101">
    <cfRule type="expression" dxfId="4613" priority="427" stopIfTrue="1">
      <formula>OR($R101="FI",$R101="Green",$R101="High")</formula>
    </cfRule>
    <cfRule type="expression" dxfId="4612" priority="428" stopIfTrue="1">
      <formula>OR($R101="NI",$R101="Red",$R101="Low")</formula>
    </cfRule>
    <cfRule type="cellIs" dxfId="4611" priority="429" stopIfTrue="1" operator="equal">
      <formula>"PI"</formula>
    </cfRule>
    <cfRule type="expression" dxfId="4610" priority="430" stopIfTrue="1">
      <formula>OR($R101="LI",$R101="Yellow",$R101="Medium")</formula>
    </cfRule>
    <cfRule type="expression" dxfId="4609" priority="431" stopIfTrue="1">
      <formula>OR($R101="NY",$R101="Not Yet")</formula>
    </cfRule>
    <cfRule type="cellIs" dxfId="4608" priority="432" stopIfTrue="1" operator="equal">
      <formula>"Out of Scope"</formula>
    </cfRule>
  </conditionalFormatting>
  <conditionalFormatting sqref="L101">
    <cfRule type="expression" dxfId="4607" priority="421" stopIfTrue="1">
      <formula>OR($R101="FI",$R101="Green",$R101="High")</formula>
    </cfRule>
    <cfRule type="expression" dxfId="4606" priority="422" stopIfTrue="1">
      <formula>OR($R101="NI",$R101="Red",$R101="Low")</formula>
    </cfRule>
    <cfRule type="cellIs" dxfId="4605" priority="423" stopIfTrue="1" operator="equal">
      <formula>"PI"</formula>
    </cfRule>
    <cfRule type="expression" dxfId="4604" priority="424" stopIfTrue="1">
      <formula>OR($R101="LI",$R101="Yellow",$R101="Medium")</formula>
    </cfRule>
    <cfRule type="expression" dxfId="4603" priority="425" stopIfTrue="1">
      <formula>OR($R101="NY",$R101="Not Yet")</formula>
    </cfRule>
    <cfRule type="cellIs" dxfId="4602" priority="426" stopIfTrue="1" operator="equal">
      <formula>"Out of Scope"</formula>
    </cfRule>
  </conditionalFormatting>
  <conditionalFormatting sqref="H113:L113">
    <cfRule type="expression" dxfId="4601" priority="415" stopIfTrue="1">
      <formula>OR(H113="FI",H113="Green",H113="High")</formula>
    </cfRule>
    <cfRule type="expression" dxfId="4600" priority="416" stopIfTrue="1">
      <formula>OR(H113="NI",H113="Red",H113="Low")</formula>
    </cfRule>
    <cfRule type="cellIs" dxfId="4599" priority="417" stopIfTrue="1" operator="equal">
      <formula>"PI"</formula>
    </cfRule>
    <cfRule type="expression" dxfId="4598" priority="418" stopIfTrue="1">
      <formula>OR(H113="LI",H113="Yellow",H113="Medium")</formula>
    </cfRule>
    <cfRule type="expression" dxfId="4597" priority="419" stopIfTrue="1">
      <formula>OR(H113="NY",H113="Not Yet")</formula>
    </cfRule>
    <cfRule type="cellIs" dxfId="4596" priority="420" stopIfTrue="1" operator="equal">
      <formula>"Out of Scope"</formula>
    </cfRule>
  </conditionalFormatting>
  <conditionalFormatting sqref="I113">
    <cfRule type="expression" dxfId="4595" priority="409" stopIfTrue="1">
      <formula>OR($R113="FI",$R113="Green",$R113="High")</formula>
    </cfRule>
    <cfRule type="expression" dxfId="4594" priority="410" stopIfTrue="1">
      <formula>OR($R113="NI",$R113="Red",$R113="Low")</formula>
    </cfRule>
    <cfRule type="cellIs" dxfId="4593" priority="411" stopIfTrue="1" operator="equal">
      <formula>"PI"</formula>
    </cfRule>
    <cfRule type="expression" dxfId="4592" priority="412" stopIfTrue="1">
      <formula>OR($R113="LI",$R113="Yellow",$R113="Medium")</formula>
    </cfRule>
    <cfRule type="expression" dxfId="4591" priority="413" stopIfTrue="1">
      <formula>OR($R113="NY",$R113="Not Yet")</formula>
    </cfRule>
    <cfRule type="cellIs" dxfId="4590" priority="414" stopIfTrue="1" operator="equal">
      <formula>"Out of Scope"</formula>
    </cfRule>
  </conditionalFormatting>
  <conditionalFormatting sqref="J113">
    <cfRule type="expression" dxfId="4589" priority="403" stopIfTrue="1">
      <formula>OR($R113="FI",$R113="Green",$R113="High")</formula>
    </cfRule>
    <cfRule type="expression" dxfId="4588" priority="404" stopIfTrue="1">
      <formula>OR($R113="NI",$R113="Red",$R113="Low")</formula>
    </cfRule>
    <cfRule type="cellIs" dxfId="4587" priority="405" stopIfTrue="1" operator="equal">
      <formula>"PI"</formula>
    </cfRule>
    <cfRule type="expression" dxfId="4586" priority="406" stopIfTrue="1">
      <formula>OR($R113="LI",$R113="Yellow",$R113="Medium")</formula>
    </cfRule>
    <cfRule type="expression" dxfId="4585" priority="407" stopIfTrue="1">
      <formula>OR($R113="NY",$R113="Not Yet")</formula>
    </cfRule>
    <cfRule type="cellIs" dxfId="4584" priority="408" stopIfTrue="1" operator="equal">
      <formula>"Out of Scope"</formula>
    </cfRule>
  </conditionalFormatting>
  <conditionalFormatting sqref="K113">
    <cfRule type="expression" dxfId="4583" priority="397" stopIfTrue="1">
      <formula>OR($R113="FI",$R113="Green",$R113="High")</formula>
    </cfRule>
    <cfRule type="expression" dxfId="4582" priority="398" stopIfTrue="1">
      <formula>OR($R113="NI",$R113="Red",$R113="Low")</formula>
    </cfRule>
    <cfRule type="cellIs" dxfId="4581" priority="399" stopIfTrue="1" operator="equal">
      <formula>"PI"</formula>
    </cfRule>
    <cfRule type="expression" dxfId="4580" priority="400" stopIfTrue="1">
      <formula>OR($R113="LI",$R113="Yellow",$R113="Medium")</formula>
    </cfRule>
    <cfRule type="expression" dxfId="4579" priority="401" stopIfTrue="1">
      <formula>OR($R113="NY",$R113="Not Yet")</formula>
    </cfRule>
    <cfRule type="cellIs" dxfId="4578" priority="402" stopIfTrue="1" operator="equal">
      <formula>"Out of Scope"</formula>
    </cfRule>
  </conditionalFormatting>
  <conditionalFormatting sqref="L113">
    <cfRule type="expression" dxfId="4577" priority="391" stopIfTrue="1">
      <formula>OR($R113="FI",$R113="Green",$R113="High")</formula>
    </cfRule>
    <cfRule type="expression" dxfId="4576" priority="392" stopIfTrue="1">
      <formula>OR($R113="NI",$R113="Red",$R113="Low")</formula>
    </cfRule>
    <cfRule type="cellIs" dxfId="4575" priority="393" stopIfTrue="1" operator="equal">
      <formula>"PI"</formula>
    </cfRule>
    <cfRule type="expression" dxfId="4574" priority="394" stopIfTrue="1">
      <formula>OR($R113="LI",$R113="Yellow",$R113="Medium")</formula>
    </cfRule>
    <cfRule type="expression" dxfId="4573" priority="395" stopIfTrue="1">
      <formula>OR($R113="NY",$R113="Not Yet")</formula>
    </cfRule>
    <cfRule type="cellIs" dxfId="4572" priority="396" stopIfTrue="1" operator="equal">
      <formula>"Out of Scope"</formula>
    </cfRule>
  </conditionalFormatting>
  <conditionalFormatting sqref="H125:L125">
    <cfRule type="expression" dxfId="4571" priority="385" stopIfTrue="1">
      <formula>OR(H125="FI",H125="Green",H125="High")</formula>
    </cfRule>
    <cfRule type="expression" dxfId="4570" priority="386" stopIfTrue="1">
      <formula>OR(H125="NI",H125="Red",H125="Low")</formula>
    </cfRule>
    <cfRule type="cellIs" dxfId="4569" priority="387" stopIfTrue="1" operator="equal">
      <formula>"PI"</formula>
    </cfRule>
    <cfRule type="expression" dxfId="4568" priority="388" stopIfTrue="1">
      <formula>OR(H125="LI",H125="Yellow",H125="Medium")</formula>
    </cfRule>
    <cfRule type="expression" dxfId="4567" priority="389" stopIfTrue="1">
      <formula>OR(H125="NY",H125="Not Yet")</formula>
    </cfRule>
    <cfRule type="cellIs" dxfId="4566" priority="390" stopIfTrue="1" operator="equal">
      <formula>"Out of Scope"</formula>
    </cfRule>
  </conditionalFormatting>
  <conditionalFormatting sqref="I125">
    <cfRule type="expression" dxfId="4565" priority="379" stopIfTrue="1">
      <formula>OR($R125="FI",$R125="Green",$R125="High")</formula>
    </cfRule>
    <cfRule type="expression" dxfId="4564" priority="380" stopIfTrue="1">
      <formula>OR($R125="NI",$R125="Red",$R125="Low")</formula>
    </cfRule>
    <cfRule type="cellIs" dxfId="4563" priority="381" stopIfTrue="1" operator="equal">
      <formula>"PI"</formula>
    </cfRule>
    <cfRule type="expression" dxfId="4562" priority="382" stopIfTrue="1">
      <formula>OR($R125="LI",$R125="Yellow",$R125="Medium")</formula>
    </cfRule>
    <cfRule type="expression" dxfId="4561" priority="383" stopIfTrue="1">
      <formula>OR($R125="NY",$R125="Not Yet")</formula>
    </cfRule>
    <cfRule type="cellIs" dxfId="4560" priority="384" stopIfTrue="1" operator="equal">
      <formula>"Out of Scope"</formula>
    </cfRule>
  </conditionalFormatting>
  <conditionalFormatting sqref="J125">
    <cfRule type="expression" dxfId="4559" priority="373" stopIfTrue="1">
      <formula>OR($R125="FI",$R125="Green",$R125="High")</formula>
    </cfRule>
    <cfRule type="expression" dxfId="4558" priority="374" stopIfTrue="1">
      <formula>OR($R125="NI",$R125="Red",$R125="Low")</formula>
    </cfRule>
    <cfRule type="cellIs" dxfId="4557" priority="375" stopIfTrue="1" operator="equal">
      <formula>"PI"</formula>
    </cfRule>
    <cfRule type="expression" dxfId="4556" priority="376" stopIfTrue="1">
      <formula>OR($R125="LI",$R125="Yellow",$R125="Medium")</formula>
    </cfRule>
    <cfRule type="expression" dxfId="4555" priority="377" stopIfTrue="1">
      <formula>OR($R125="NY",$R125="Not Yet")</formula>
    </cfRule>
    <cfRule type="cellIs" dxfId="4554" priority="378" stopIfTrue="1" operator="equal">
      <formula>"Out of Scope"</formula>
    </cfRule>
  </conditionalFormatting>
  <conditionalFormatting sqref="K125">
    <cfRule type="expression" dxfId="4553" priority="367" stopIfTrue="1">
      <formula>OR($R125="FI",$R125="Green",$R125="High")</formula>
    </cfRule>
    <cfRule type="expression" dxfId="4552" priority="368" stopIfTrue="1">
      <formula>OR($R125="NI",$R125="Red",$R125="Low")</formula>
    </cfRule>
    <cfRule type="cellIs" dxfId="4551" priority="369" stopIfTrue="1" operator="equal">
      <formula>"PI"</formula>
    </cfRule>
    <cfRule type="expression" dxfId="4550" priority="370" stopIfTrue="1">
      <formula>OR($R125="LI",$R125="Yellow",$R125="Medium")</formula>
    </cfRule>
    <cfRule type="expression" dxfId="4549" priority="371" stopIfTrue="1">
      <formula>OR($R125="NY",$R125="Not Yet")</formula>
    </cfRule>
    <cfRule type="cellIs" dxfId="4548" priority="372" stopIfTrue="1" operator="equal">
      <formula>"Out of Scope"</formula>
    </cfRule>
  </conditionalFormatting>
  <conditionalFormatting sqref="L125">
    <cfRule type="expression" dxfId="4547" priority="361" stopIfTrue="1">
      <formula>OR($R125="FI",$R125="Green",$R125="High")</formula>
    </cfRule>
    <cfRule type="expression" dxfId="4546" priority="362" stopIfTrue="1">
      <formula>OR($R125="NI",$R125="Red",$R125="Low")</formula>
    </cfRule>
    <cfRule type="cellIs" dxfId="4545" priority="363" stopIfTrue="1" operator="equal">
      <formula>"PI"</formula>
    </cfRule>
    <cfRule type="expression" dxfId="4544" priority="364" stopIfTrue="1">
      <formula>OR($R125="LI",$R125="Yellow",$R125="Medium")</formula>
    </cfRule>
    <cfRule type="expression" dxfId="4543" priority="365" stopIfTrue="1">
      <formula>OR($R125="NY",$R125="Not Yet")</formula>
    </cfRule>
    <cfRule type="cellIs" dxfId="4542" priority="366" stopIfTrue="1" operator="equal">
      <formula>"Out of Scope"</formula>
    </cfRule>
  </conditionalFormatting>
  <conditionalFormatting sqref="H137:L137">
    <cfRule type="expression" dxfId="4541" priority="355" stopIfTrue="1">
      <formula>OR(H137="FI",H137="Green",H137="High")</formula>
    </cfRule>
    <cfRule type="expression" dxfId="4540" priority="356" stopIfTrue="1">
      <formula>OR(H137="NI",H137="Red",H137="Low")</formula>
    </cfRule>
    <cfRule type="cellIs" dxfId="4539" priority="357" stopIfTrue="1" operator="equal">
      <formula>"PI"</formula>
    </cfRule>
    <cfRule type="expression" dxfId="4538" priority="358" stopIfTrue="1">
      <formula>OR(H137="LI",H137="Yellow",H137="Medium")</formula>
    </cfRule>
    <cfRule type="expression" dxfId="4537" priority="359" stopIfTrue="1">
      <formula>OR(H137="NY",H137="Not Yet")</formula>
    </cfRule>
    <cfRule type="cellIs" dxfId="4536" priority="360" stopIfTrue="1" operator="equal">
      <formula>"Out of Scope"</formula>
    </cfRule>
  </conditionalFormatting>
  <conditionalFormatting sqref="I137">
    <cfRule type="expression" dxfId="4535" priority="349" stopIfTrue="1">
      <formula>OR($R137="FI",$R137="Green",$R137="High")</formula>
    </cfRule>
    <cfRule type="expression" dxfId="4534" priority="350" stopIfTrue="1">
      <formula>OR($R137="NI",$R137="Red",$R137="Low")</formula>
    </cfRule>
    <cfRule type="cellIs" dxfId="4533" priority="351" stopIfTrue="1" operator="equal">
      <formula>"PI"</formula>
    </cfRule>
    <cfRule type="expression" dxfId="4532" priority="352" stopIfTrue="1">
      <formula>OR($R137="LI",$R137="Yellow",$R137="Medium")</formula>
    </cfRule>
    <cfRule type="expression" dxfId="4531" priority="353" stopIfTrue="1">
      <formula>OR($R137="NY",$R137="Not Yet")</formula>
    </cfRule>
    <cfRule type="cellIs" dxfId="4530" priority="354" stopIfTrue="1" operator="equal">
      <formula>"Out of Scope"</formula>
    </cfRule>
  </conditionalFormatting>
  <conditionalFormatting sqref="J137">
    <cfRule type="expression" dxfId="4529" priority="343" stopIfTrue="1">
      <formula>OR($R137="FI",$R137="Green",$R137="High")</formula>
    </cfRule>
    <cfRule type="expression" dxfId="4528" priority="344" stopIfTrue="1">
      <formula>OR($R137="NI",$R137="Red",$R137="Low")</formula>
    </cfRule>
    <cfRule type="cellIs" dxfId="4527" priority="345" stopIfTrue="1" operator="equal">
      <formula>"PI"</formula>
    </cfRule>
    <cfRule type="expression" dxfId="4526" priority="346" stopIfTrue="1">
      <formula>OR($R137="LI",$R137="Yellow",$R137="Medium")</formula>
    </cfRule>
    <cfRule type="expression" dxfId="4525" priority="347" stopIfTrue="1">
      <formula>OR($R137="NY",$R137="Not Yet")</formula>
    </cfRule>
    <cfRule type="cellIs" dxfId="4524" priority="348" stopIfTrue="1" operator="equal">
      <formula>"Out of Scope"</formula>
    </cfRule>
  </conditionalFormatting>
  <conditionalFormatting sqref="K137">
    <cfRule type="expression" dxfId="4523" priority="337" stopIfTrue="1">
      <formula>OR($R137="FI",$R137="Green",$R137="High")</formula>
    </cfRule>
    <cfRule type="expression" dxfId="4522" priority="338" stopIfTrue="1">
      <formula>OR($R137="NI",$R137="Red",$R137="Low")</formula>
    </cfRule>
    <cfRule type="cellIs" dxfId="4521" priority="339" stopIfTrue="1" operator="equal">
      <formula>"PI"</formula>
    </cfRule>
    <cfRule type="expression" dxfId="4520" priority="340" stopIfTrue="1">
      <formula>OR($R137="LI",$R137="Yellow",$R137="Medium")</formula>
    </cfRule>
    <cfRule type="expression" dxfId="4519" priority="341" stopIfTrue="1">
      <formula>OR($R137="NY",$R137="Not Yet")</formula>
    </cfRule>
    <cfRule type="cellIs" dxfId="4518" priority="342" stopIfTrue="1" operator="equal">
      <formula>"Out of Scope"</formula>
    </cfRule>
  </conditionalFormatting>
  <conditionalFormatting sqref="L137">
    <cfRule type="expression" dxfId="4517" priority="331" stopIfTrue="1">
      <formula>OR($R137="FI",$R137="Green",$R137="High")</formula>
    </cfRule>
    <cfRule type="expression" dxfId="4516" priority="332" stopIfTrue="1">
      <formula>OR($R137="NI",$R137="Red",$R137="Low")</formula>
    </cfRule>
    <cfRule type="cellIs" dxfId="4515" priority="333" stopIfTrue="1" operator="equal">
      <formula>"PI"</formula>
    </cfRule>
    <cfRule type="expression" dxfId="4514" priority="334" stopIfTrue="1">
      <formula>OR($R137="LI",$R137="Yellow",$R137="Medium")</formula>
    </cfRule>
    <cfRule type="expression" dxfId="4513" priority="335" stopIfTrue="1">
      <formula>OR($R137="NY",$R137="Not Yet")</formula>
    </cfRule>
    <cfRule type="cellIs" dxfId="4512" priority="336" stopIfTrue="1" operator="equal">
      <formula>"Out of Scope"</formula>
    </cfRule>
  </conditionalFormatting>
  <conditionalFormatting sqref="H148:L148">
    <cfRule type="expression" dxfId="4511" priority="325" stopIfTrue="1">
      <formula>OR(H148="FI",H148="Green",H148="High")</formula>
    </cfRule>
    <cfRule type="expression" dxfId="4510" priority="326" stopIfTrue="1">
      <formula>OR(H148="NI",H148="Red",H148="Low")</formula>
    </cfRule>
    <cfRule type="cellIs" dxfId="4509" priority="327" stopIfTrue="1" operator="equal">
      <formula>"PI"</formula>
    </cfRule>
    <cfRule type="expression" dxfId="4508" priority="328" stopIfTrue="1">
      <formula>OR(H148="LI",H148="Yellow",H148="Medium")</formula>
    </cfRule>
    <cfRule type="expression" dxfId="4507" priority="329" stopIfTrue="1">
      <formula>OR(H148="NY",H148="Not Yet")</formula>
    </cfRule>
    <cfRule type="cellIs" dxfId="4506" priority="330" stopIfTrue="1" operator="equal">
      <formula>"Out of Scope"</formula>
    </cfRule>
  </conditionalFormatting>
  <conditionalFormatting sqref="I148">
    <cfRule type="expression" dxfId="4505" priority="319" stopIfTrue="1">
      <formula>OR($R148="FI",$R148="Green",$R148="High")</formula>
    </cfRule>
    <cfRule type="expression" dxfId="4504" priority="320" stopIfTrue="1">
      <formula>OR($R148="NI",$R148="Red",$R148="Low")</formula>
    </cfRule>
    <cfRule type="cellIs" dxfId="4503" priority="321" stopIfTrue="1" operator="equal">
      <formula>"PI"</formula>
    </cfRule>
    <cfRule type="expression" dxfId="4502" priority="322" stopIfTrue="1">
      <formula>OR($R148="LI",$R148="Yellow",$R148="Medium")</formula>
    </cfRule>
    <cfRule type="expression" dxfId="4501" priority="323" stopIfTrue="1">
      <formula>OR($R148="NY",$R148="Not Yet")</formula>
    </cfRule>
    <cfRule type="cellIs" dxfId="4500" priority="324" stopIfTrue="1" operator="equal">
      <formula>"Out of Scope"</formula>
    </cfRule>
  </conditionalFormatting>
  <conditionalFormatting sqref="J148">
    <cfRule type="expression" dxfId="4499" priority="313" stopIfTrue="1">
      <formula>OR($R148="FI",$R148="Green",$R148="High")</formula>
    </cfRule>
    <cfRule type="expression" dxfId="4498" priority="314" stopIfTrue="1">
      <formula>OR($R148="NI",$R148="Red",$R148="Low")</formula>
    </cfRule>
    <cfRule type="cellIs" dxfId="4497" priority="315" stopIfTrue="1" operator="equal">
      <formula>"PI"</formula>
    </cfRule>
    <cfRule type="expression" dxfId="4496" priority="316" stopIfTrue="1">
      <formula>OR($R148="LI",$R148="Yellow",$R148="Medium")</formula>
    </cfRule>
    <cfRule type="expression" dxfId="4495" priority="317" stopIfTrue="1">
      <formula>OR($R148="NY",$R148="Not Yet")</formula>
    </cfRule>
    <cfRule type="cellIs" dxfId="4494" priority="318" stopIfTrue="1" operator="equal">
      <formula>"Out of Scope"</formula>
    </cfRule>
  </conditionalFormatting>
  <conditionalFormatting sqref="K148">
    <cfRule type="expression" dxfId="4493" priority="307" stopIfTrue="1">
      <formula>OR($R148="FI",$R148="Green",$R148="High")</formula>
    </cfRule>
    <cfRule type="expression" dxfId="4492" priority="308" stopIfTrue="1">
      <formula>OR($R148="NI",$R148="Red",$R148="Low")</formula>
    </cfRule>
    <cfRule type="cellIs" dxfId="4491" priority="309" stopIfTrue="1" operator="equal">
      <formula>"PI"</formula>
    </cfRule>
    <cfRule type="expression" dxfId="4490" priority="310" stopIfTrue="1">
      <formula>OR($R148="LI",$R148="Yellow",$R148="Medium")</formula>
    </cfRule>
    <cfRule type="expression" dxfId="4489" priority="311" stopIfTrue="1">
      <formula>OR($R148="NY",$R148="Not Yet")</formula>
    </cfRule>
    <cfRule type="cellIs" dxfId="4488" priority="312" stopIfTrue="1" operator="equal">
      <formula>"Out of Scope"</formula>
    </cfRule>
  </conditionalFormatting>
  <conditionalFormatting sqref="L148">
    <cfRule type="expression" dxfId="4487" priority="301" stopIfTrue="1">
      <formula>OR($R148="FI",$R148="Green",$R148="High")</formula>
    </cfRule>
    <cfRule type="expression" dxfId="4486" priority="302" stopIfTrue="1">
      <formula>OR($R148="NI",$R148="Red",$R148="Low")</formula>
    </cfRule>
    <cfRule type="cellIs" dxfId="4485" priority="303" stopIfTrue="1" operator="equal">
      <formula>"PI"</formula>
    </cfRule>
    <cfRule type="expression" dxfId="4484" priority="304" stopIfTrue="1">
      <formula>OR($R148="LI",$R148="Yellow",$R148="Medium")</formula>
    </cfRule>
    <cfRule type="expression" dxfId="4483" priority="305" stopIfTrue="1">
      <formula>OR($R148="NY",$R148="Not Yet")</formula>
    </cfRule>
    <cfRule type="cellIs" dxfId="4482" priority="306" stopIfTrue="1" operator="equal">
      <formula>"Out of Scope"</formula>
    </cfRule>
  </conditionalFormatting>
  <conditionalFormatting sqref="H158:L158">
    <cfRule type="expression" dxfId="4481" priority="295" stopIfTrue="1">
      <formula>OR(H158="FI",H158="Green",H158="High")</formula>
    </cfRule>
    <cfRule type="expression" dxfId="4480" priority="296" stopIfTrue="1">
      <formula>OR(H158="NI",H158="Red",H158="Low")</formula>
    </cfRule>
    <cfRule type="cellIs" dxfId="4479" priority="297" stopIfTrue="1" operator="equal">
      <formula>"PI"</formula>
    </cfRule>
    <cfRule type="expression" dxfId="4478" priority="298" stopIfTrue="1">
      <formula>OR(H158="LI",H158="Yellow",H158="Medium")</formula>
    </cfRule>
    <cfRule type="expression" dxfId="4477" priority="299" stopIfTrue="1">
      <formula>OR(H158="NY",H158="Not Yet")</formula>
    </cfRule>
    <cfRule type="cellIs" dxfId="4476" priority="300" stopIfTrue="1" operator="equal">
      <formula>"Out of Scope"</formula>
    </cfRule>
  </conditionalFormatting>
  <conditionalFormatting sqref="I158">
    <cfRule type="expression" dxfId="4475" priority="289" stopIfTrue="1">
      <formula>OR($R158="FI",$R158="Green",$R158="High")</formula>
    </cfRule>
    <cfRule type="expression" dxfId="4474" priority="290" stopIfTrue="1">
      <formula>OR($R158="NI",$R158="Red",$R158="Low")</formula>
    </cfRule>
    <cfRule type="cellIs" dxfId="4473" priority="291" stopIfTrue="1" operator="equal">
      <formula>"PI"</formula>
    </cfRule>
    <cfRule type="expression" dxfId="4472" priority="292" stopIfTrue="1">
      <formula>OR($R158="LI",$R158="Yellow",$R158="Medium")</formula>
    </cfRule>
    <cfRule type="expression" dxfId="4471" priority="293" stopIfTrue="1">
      <formula>OR($R158="NY",$R158="Not Yet")</formula>
    </cfRule>
    <cfRule type="cellIs" dxfId="4470" priority="294" stopIfTrue="1" operator="equal">
      <formula>"Out of Scope"</formula>
    </cfRule>
  </conditionalFormatting>
  <conditionalFormatting sqref="J158">
    <cfRule type="expression" dxfId="4469" priority="283" stopIfTrue="1">
      <formula>OR($R158="FI",$R158="Green",$R158="High")</formula>
    </cfRule>
    <cfRule type="expression" dxfId="4468" priority="284" stopIfTrue="1">
      <formula>OR($R158="NI",$R158="Red",$R158="Low")</formula>
    </cfRule>
    <cfRule type="cellIs" dxfId="4467" priority="285" stopIfTrue="1" operator="equal">
      <formula>"PI"</formula>
    </cfRule>
    <cfRule type="expression" dxfId="4466" priority="286" stopIfTrue="1">
      <formula>OR($R158="LI",$R158="Yellow",$R158="Medium")</formula>
    </cfRule>
    <cfRule type="expression" dxfId="4465" priority="287" stopIfTrue="1">
      <formula>OR($R158="NY",$R158="Not Yet")</formula>
    </cfRule>
    <cfRule type="cellIs" dxfId="4464" priority="288" stopIfTrue="1" operator="equal">
      <formula>"Out of Scope"</formula>
    </cfRule>
  </conditionalFormatting>
  <conditionalFormatting sqref="K158">
    <cfRule type="expression" dxfId="4463" priority="277" stopIfTrue="1">
      <formula>OR($R158="FI",$R158="Green",$R158="High")</formula>
    </cfRule>
    <cfRule type="expression" dxfId="4462" priority="278" stopIfTrue="1">
      <formula>OR($R158="NI",$R158="Red",$R158="Low")</formula>
    </cfRule>
    <cfRule type="cellIs" dxfId="4461" priority="279" stopIfTrue="1" operator="equal">
      <formula>"PI"</formula>
    </cfRule>
    <cfRule type="expression" dxfId="4460" priority="280" stopIfTrue="1">
      <formula>OR($R158="LI",$R158="Yellow",$R158="Medium")</formula>
    </cfRule>
    <cfRule type="expression" dxfId="4459" priority="281" stopIfTrue="1">
      <formula>OR($R158="NY",$R158="Not Yet")</formula>
    </cfRule>
    <cfRule type="cellIs" dxfId="4458" priority="282" stopIfTrue="1" operator="equal">
      <formula>"Out of Scope"</formula>
    </cfRule>
  </conditionalFormatting>
  <conditionalFormatting sqref="L158">
    <cfRule type="expression" dxfId="4457" priority="271" stopIfTrue="1">
      <formula>OR($R158="FI",$R158="Green",$R158="High")</formula>
    </cfRule>
    <cfRule type="expression" dxfId="4456" priority="272" stopIfTrue="1">
      <formula>OR($R158="NI",$R158="Red",$R158="Low")</formula>
    </cfRule>
    <cfRule type="cellIs" dxfId="4455" priority="273" stopIfTrue="1" operator="equal">
      <formula>"PI"</formula>
    </cfRule>
    <cfRule type="expression" dxfId="4454" priority="274" stopIfTrue="1">
      <formula>OR($R158="LI",$R158="Yellow",$R158="Medium")</formula>
    </cfRule>
    <cfRule type="expression" dxfId="4453" priority="275" stopIfTrue="1">
      <formula>OR($R158="NY",$R158="Not Yet")</formula>
    </cfRule>
    <cfRule type="cellIs" dxfId="4452" priority="276" stopIfTrue="1" operator="equal">
      <formula>"Out of Scope"</formula>
    </cfRule>
  </conditionalFormatting>
  <conditionalFormatting sqref="H169:L169">
    <cfRule type="expression" dxfId="4451" priority="265" stopIfTrue="1">
      <formula>OR(H169="FI",H169="Green",H169="High")</formula>
    </cfRule>
    <cfRule type="expression" dxfId="4450" priority="266" stopIfTrue="1">
      <formula>OR(H169="NI",H169="Red",H169="Low")</formula>
    </cfRule>
    <cfRule type="cellIs" dxfId="4449" priority="267" stopIfTrue="1" operator="equal">
      <formula>"PI"</formula>
    </cfRule>
    <cfRule type="expression" dxfId="4448" priority="268" stopIfTrue="1">
      <formula>OR(H169="LI",H169="Yellow",H169="Medium")</formula>
    </cfRule>
    <cfRule type="expression" dxfId="4447" priority="269" stopIfTrue="1">
      <formula>OR(H169="NY",H169="Not Yet")</formula>
    </cfRule>
    <cfRule type="cellIs" dxfId="4446" priority="270" stopIfTrue="1" operator="equal">
      <formula>"Out of Scope"</formula>
    </cfRule>
  </conditionalFormatting>
  <conditionalFormatting sqref="I169">
    <cfRule type="expression" dxfId="4445" priority="259" stopIfTrue="1">
      <formula>OR($R169="FI",$R169="Green",$R169="High")</formula>
    </cfRule>
    <cfRule type="expression" dxfId="4444" priority="260" stopIfTrue="1">
      <formula>OR($R169="NI",$R169="Red",$R169="Low")</formula>
    </cfRule>
    <cfRule type="cellIs" dxfId="4443" priority="261" stopIfTrue="1" operator="equal">
      <formula>"PI"</formula>
    </cfRule>
    <cfRule type="expression" dxfId="4442" priority="262" stopIfTrue="1">
      <formula>OR($R169="LI",$R169="Yellow",$R169="Medium")</formula>
    </cfRule>
    <cfRule type="expression" dxfId="4441" priority="263" stopIfTrue="1">
      <formula>OR($R169="NY",$R169="Not Yet")</formula>
    </cfRule>
    <cfRule type="cellIs" dxfId="4440" priority="264" stopIfTrue="1" operator="equal">
      <formula>"Out of Scope"</formula>
    </cfRule>
  </conditionalFormatting>
  <conditionalFormatting sqref="J169">
    <cfRule type="expression" dxfId="4439" priority="253" stopIfTrue="1">
      <formula>OR($R169="FI",$R169="Green",$R169="High")</formula>
    </cfRule>
    <cfRule type="expression" dxfId="4438" priority="254" stopIfTrue="1">
      <formula>OR($R169="NI",$R169="Red",$R169="Low")</formula>
    </cfRule>
    <cfRule type="cellIs" dxfId="4437" priority="255" stopIfTrue="1" operator="equal">
      <formula>"PI"</formula>
    </cfRule>
    <cfRule type="expression" dxfId="4436" priority="256" stopIfTrue="1">
      <formula>OR($R169="LI",$R169="Yellow",$R169="Medium")</formula>
    </cfRule>
    <cfRule type="expression" dxfId="4435" priority="257" stopIfTrue="1">
      <formula>OR($R169="NY",$R169="Not Yet")</formula>
    </cfRule>
    <cfRule type="cellIs" dxfId="4434" priority="258" stopIfTrue="1" operator="equal">
      <formula>"Out of Scope"</formula>
    </cfRule>
  </conditionalFormatting>
  <conditionalFormatting sqref="K169">
    <cfRule type="expression" dxfId="4433" priority="247" stopIfTrue="1">
      <formula>OR($R169="FI",$R169="Green",$R169="High")</formula>
    </cfRule>
    <cfRule type="expression" dxfId="4432" priority="248" stopIfTrue="1">
      <formula>OR($R169="NI",$R169="Red",$R169="Low")</formula>
    </cfRule>
    <cfRule type="cellIs" dxfId="4431" priority="249" stopIfTrue="1" operator="equal">
      <formula>"PI"</formula>
    </cfRule>
    <cfRule type="expression" dxfId="4430" priority="250" stopIfTrue="1">
      <formula>OR($R169="LI",$R169="Yellow",$R169="Medium")</formula>
    </cfRule>
    <cfRule type="expression" dxfId="4429" priority="251" stopIfTrue="1">
      <formula>OR($R169="NY",$R169="Not Yet")</formula>
    </cfRule>
    <cfRule type="cellIs" dxfId="4428" priority="252" stopIfTrue="1" operator="equal">
      <formula>"Out of Scope"</formula>
    </cfRule>
  </conditionalFormatting>
  <conditionalFormatting sqref="L169">
    <cfRule type="expression" dxfId="4427" priority="241" stopIfTrue="1">
      <formula>OR($R169="FI",$R169="Green",$R169="High")</formula>
    </cfRule>
    <cfRule type="expression" dxfId="4426" priority="242" stopIfTrue="1">
      <formula>OR($R169="NI",$R169="Red",$R169="Low")</formula>
    </cfRule>
    <cfRule type="cellIs" dxfId="4425" priority="243" stopIfTrue="1" operator="equal">
      <formula>"PI"</formula>
    </cfRule>
    <cfRule type="expression" dxfId="4424" priority="244" stopIfTrue="1">
      <formula>OR($R169="LI",$R169="Yellow",$R169="Medium")</formula>
    </cfRule>
    <cfRule type="expression" dxfId="4423" priority="245" stopIfTrue="1">
      <formula>OR($R169="NY",$R169="Not Yet")</formula>
    </cfRule>
    <cfRule type="cellIs" dxfId="4422" priority="246" stopIfTrue="1" operator="equal">
      <formula>"Out of Scope"</formula>
    </cfRule>
  </conditionalFormatting>
  <conditionalFormatting sqref="H179:L179">
    <cfRule type="expression" dxfId="4421" priority="235" stopIfTrue="1">
      <formula>OR(H179="FI",H179="Green",H179="High")</formula>
    </cfRule>
    <cfRule type="expression" dxfId="4420" priority="236" stopIfTrue="1">
      <formula>OR(H179="NI",H179="Red",H179="Low")</formula>
    </cfRule>
    <cfRule type="cellIs" dxfId="4419" priority="237" stopIfTrue="1" operator="equal">
      <formula>"PI"</formula>
    </cfRule>
    <cfRule type="expression" dxfId="4418" priority="238" stopIfTrue="1">
      <formula>OR(H179="LI",H179="Yellow",H179="Medium")</formula>
    </cfRule>
    <cfRule type="expression" dxfId="4417" priority="239" stopIfTrue="1">
      <formula>OR(H179="NY",H179="Not Yet")</formula>
    </cfRule>
    <cfRule type="cellIs" dxfId="4416" priority="240" stopIfTrue="1" operator="equal">
      <formula>"Out of Scope"</formula>
    </cfRule>
  </conditionalFormatting>
  <conditionalFormatting sqref="I179">
    <cfRule type="expression" dxfId="4415" priority="229" stopIfTrue="1">
      <formula>OR($R179="FI",$R179="Green",$R179="High")</formula>
    </cfRule>
    <cfRule type="expression" dxfId="4414" priority="230" stopIfTrue="1">
      <formula>OR($R179="NI",$R179="Red",$R179="Low")</formula>
    </cfRule>
    <cfRule type="cellIs" dxfId="4413" priority="231" stopIfTrue="1" operator="equal">
      <formula>"PI"</formula>
    </cfRule>
    <cfRule type="expression" dxfId="4412" priority="232" stopIfTrue="1">
      <formula>OR($R179="LI",$R179="Yellow",$R179="Medium")</formula>
    </cfRule>
    <cfRule type="expression" dxfId="4411" priority="233" stopIfTrue="1">
      <formula>OR($R179="NY",$R179="Not Yet")</formula>
    </cfRule>
    <cfRule type="cellIs" dxfId="4410" priority="234" stopIfTrue="1" operator="equal">
      <formula>"Out of Scope"</formula>
    </cfRule>
  </conditionalFormatting>
  <conditionalFormatting sqref="J179">
    <cfRule type="expression" dxfId="4409" priority="223" stopIfTrue="1">
      <formula>OR($R179="FI",$R179="Green",$R179="High")</formula>
    </cfRule>
    <cfRule type="expression" dxfId="4408" priority="224" stopIfTrue="1">
      <formula>OR($R179="NI",$R179="Red",$R179="Low")</formula>
    </cfRule>
    <cfRule type="cellIs" dxfId="4407" priority="225" stopIfTrue="1" operator="equal">
      <formula>"PI"</formula>
    </cfRule>
    <cfRule type="expression" dxfId="4406" priority="226" stopIfTrue="1">
      <formula>OR($R179="LI",$R179="Yellow",$R179="Medium")</formula>
    </cfRule>
    <cfRule type="expression" dxfId="4405" priority="227" stopIfTrue="1">
      <formula>OR($R179="NY",$R179="Not Yet")</formula>
    </cfRule>
    <cfRule type="cellIs" dxfId="4404" priority="228" stopIfTrue="1" operator="equal">
      <formula>"Out of Scope"</formula>
    </cfRule>
  </conditionalFormatting>
  <conditionalFormatting sqref="K179">
    <cfRule type="expression" dxfId="4403" priority="217" stopIfTrue="1">
      <formula>OR($R179="FI",$R179="Green",$R179="High")</formula>
    </cfRule>
    <cfRule type="expression" dxfId="4402" priority="218" stopIfTrue="1">
      <formula>OR($R179="NI",$R179="Red",$R179="Low")</formula>
    </cfRule>
    <cfRule type="cellIs" dxfId="4401" priority="219" stopIfTrue="1" operator="equal">
      <formula>"PI"</formula>
    </cfRule>
    <cfRule type="expression" dxfId="4400" priority="220" stopIfTrue="1">
      <formula>OR($R179="LI",$R179="Yellow",$R179="Medium")</formula>
    </cfRule>
    <cfRule type="expression" dxfId="4399" priority="221" stopIfTrue="1">
      <formula>OR($R179="NY",$R179="Not Yet")</formula>
    </cfRule>
    <cfRule type="cellIs" dxfId="4398" priority="222" stopIfTrue="1" operator="equal">
      <formula>"Out of Scope"</formula>
    </cfRule>
  </conditionalFormatting>
  <conditionalFormatting sqref="L179">
    <cfRule type="expression" dxfId="4397" priority="211" stopIfTrue="1">
      <formula>OR($R179="FI",$R179="Green",$R179="High")</formula>
    </cfRule>
    <cfRule type="expression" dxfId="4396" priority="212" stopIfTrue="1">
      <formula>OR($R179="NI",$R179="Red",$R179="Low")</formula>
    </cfRule>
    <cfRule type="cellIs" dxfId="4395" priority="213" stopIfTrue="1" operator="equal">
      <formula>"PI"</formula>
    </cfRule>
    <cfRule type="expression" dxfId="4394" priority="214" stopIfTrue="1">
      <formula>OR($R179="LI",$R179="Yellow",$R179="Medium")</formula>
    </cfRule>
    <cfRule type="expression" dxfId="4393" priority="215" stopIfTrue="1">
      <formula>OR($R179="NY",$R179="Not Yet")</formula>
    </cfRule>
    <cfRule type="cellIs" dxfId="4392" priority="216" stopIfTrue="1" operator="equal">
      <formula>"Out of Scope"</formula>
    </cfRule>
  </conditionalFormatting>
  <conditionalFormatting sqref="H189:L189">
    <cfRule type="expression" dxfId="4391" priority="205" stopIfTrue="1">
      <formula>OR(H189="FI",H189="Green",H189="High")</formula>
    </cfRule>
    <cfRule type="expression" dxfId="4390" priority="206" stopIfTrue="1">
      <formula>OR(H189="NI",H189="Red",H189="Low")</formula>
    </cfRule>
    <cfRule type="cellIs" dxfId="4389" priority="207" stopIfTrue="1" operator="equal">
      <formula>"PI"</formula>
    </cfRule>
    <cfRule type="expression" dxfId="4388" priority="208" stopIfTrue="1">
      <formula>OR(H189="LI",H189="Yellow",H189="Medium")</formula>
    </cfRule>
    <cfRule type="expression" dxfId="4387" priority="209" stopIfTrue="1">
      <formula>OR(H189="NY",H189="Not Yet")</formula>
    </cfRule>
    <cfRule type="cellIs" dxfId="4386" priority="210" stopIfTrue="1" operator="equal">
      <formula>"Out of Scope"</formula>
    </cfRule>
  </conditionalFormatting>
  <conditionalFormatting sqref="I189">
    <cfRule type="expression" dxfId="4385" priority="199" stopIfTrue="1">
      <formula>OR($R189="FI",$R189="Green",$R189="High")</formula>
    </cfRule>
    <cfRule type="expression" dxfId="4384" priority="200" stopIfTrue="1">
      <formula>OR($R189="NI",$R189="Red",$R189="Low")</formula>
    </cfRule>
    <cfRule type="cellIs" dxfId="4383" priority="201" stopIfTrue="1" operator="equal">
      <formula>"PI"</formula>
    </cfRule>
    <cfRule type="expression" dxfId="4382" priority="202" stopIfTrue="1">
      <formula>OR($R189="LI",$R189="Yellow",$R189="Medium")</formula>
    </cfRule>
    <cfRule type="expression" dxfId="4381" priority="203" stopIfTrue="1">
      <formula>OR($R189="NY",$R189="Not Yet")</formula>
    </cfRule>
    <cfRule type="cellIs" dxfId="4380" priority="204" stopIfTrue="1" operator="equal">
      <formula>"Out of Scope"</formula>
    </cfRule>
  </conditionalFormatting>
  <conditionalFormatting sqref="J189">
    <cfRule type="expression" dxfId="4379" priority="193" stopIfTrue="1">
      <formula>OR($R189="FI",$R189="Green",$R189="High")</formula>
    </cfRule>
    <cfRule type="expression" dxfId="4378" priority="194" stopIfTrue="1">
      <formula>OR($R189="NI",$R189="Red",$R189="Low")</formula>
    </cfRule>
    <cfRule type="cellIs" dxfId="4377" priority="195" stopIfTrue="1" operator="equal">
      <formula>"PI"</formula>
    </cfRule>
    <cfRule type="expression" dxfId="4376" priority="196" stopIfTrue="1">
      <formula>OR($R189="LI",$R189="Yellow",$R189="Medium")</formula>
    </cfRule>
    <cfRule type="expression" dxfId="4375" priority="197" stopIfTrue="1">
      <formula>OR($R189="NY",$R189="Not Yet")</formula>
    </cfRule>
    <cfRule type="cellIs" dxfId="4374" priority="198" stopIfTrue="1" operator="equal">
      <formula>"Out of Scope"</formula>
    </cfRule>
  </conditionalFormatting>
  <conditionalFormatting sqref="K189">
    <cfRule type="expression" dxfId="4373" priority="187" stopIfTrue="1">
      <formula>OR($R189="FI",$R189="Green",$R189="High")</formula>
    </cfRule>
    <cfRule type="expression" dxfId="4372" priority="188" stopIfTrue="1">
      <formula>OR($R189="NI",$R189="Red",$R189="Low")</formula>
    </cfRule>
    <cfRule type="cellIs" dxfId="4371" priority="189" stopIfTrue="1" operator="equal">
      <formula>"PI"</formula>
    </cfRule>
    <cfRule type="expression" dxfId="4370" priority="190" stopIfTrue="1">
      <formula>OR($R189="LI",$R189="Yellow",$R189="Medium")</formula>
    </cfRule>
    <cfRule type="expression" dxfId="4369" priority="191" stopIfTrue="1">
      <formula>OR($R189="NY",$R189="Not Yet")</formula>
    </cfRule>
    <cfRule type="cellIs" dxfId="4368" priority="192" stopIfTrue="1" operator="equal">
      <formula>"Out of Scope"</formula>
    </cfRule>
  </conditionalFormatting>
  <conditionalFormatting sqref="L189">
    <cfRule type="expression" dxfId="4367" priority="181" stopIfTrue="1">
      <formula>OR($R189="FI",$R189="Green",$R189="High")</formula>
    </cfRule>
    <cfRule type="expression" dxfId="4366" priority="182" stopIfTrue="1">
      <formula>OR($R189="NI",$R189="Red",$R189="Low")</formula>
    </cfRule>
    <cfRule type="cellIs" dxfId="4365" priority="183" stopIfTrue="1" operator="equal">
      <formula>"PI"</formula>
    </cfRule>
    <cfRule type="expression" dxfId="4364" priority="184" stopIfTrue="1">
      <formula>OR($R189="LI",$R189="Yellow",$R189="Medium")</formula>
    </cfRule>
    <cfRule type="expression" dxfId="4363" priority="185" stopIfTrue="1">
      <formula>OR($R189="NY",$R189="Not Yet")</formula>
    </cfRule>
    <cfRule type="cellIs" dxfId="4362" priority="186" stopIfTrue="1" operator="equal">
      <formula>"Out of Scope"</formula>
    </cfRule>
  </conditionalFormatting>
  <conditionalFormatting sqref="H200:L200">
    <cfRule type="expression" dxfId="4361" priority="175" stopIfTrue="1">
      <formula>OR(H200="FI",H200="Green",H200="High")</formula>
    </cfRule>
    <cfRule type="expression" dxfId="4360" priority="176" stopIfTrue="1">
      <formula>OR(H200="NI",H200="Red",H200="Low")</formula>
    </cfRule>
    <cfRule type="cellIs" dxfId="4359" priority="177" stopIfTrue="1" operator="equal">
      <formula>"PI"</formula>
    </cfRule>
    <cfRule type="expression" dxfId="4358" priority="178" stopIfTrue="1">
      <formula>OR(H200="LI",H200="Yellow",H200="Medium")</formula>
    </cfRule>
    <cfRule type="expression" dxfId="4357" priority="179" stopIfTrue="1">
      <formula>OR(H200="NY",H200="Not Yet")</formula>
    </cfRule>
    <cfRule type="cellIs" dxfId="4356" priority="180" stopIfTrue="1" operator="equal">
      <formula>"Out of Scope"</formula>
    </cfRule>
  </conditionalFormatting>
  <conditionalFormatting sqref="I200">
    <cfRule type="expression" dxfId="4355" priority="169" stopIfTrue="1">
      <formula>OR($R200="FI",$R200="Green",$R200="High")</formula>
    </cfRule>
    <cfRule type="expression" dxfId="4354" priority="170" stopIfTrue="1">
      <formula>OR($R200="NI",$R200="Red",$R200="Low")</formula>
    </cfRule>
    <cfRule type="cellIs" dxfId="4353" priority="171" stopIfTrue="1" operator="equal">
      <formula>"PI"</formula>
    </cfRule>
    <cfRule type="expression" dxfId="4352" priority="172" stopIfTrue="1">
      <formula>OR($R200="LI",$R200="Yellow",$R200="Medium")</formula>
    </cfRule>
    <cfRule type="expression" dxfId="4351" priority="173" stopIfTrue="1">
      <formula>OR($R200="NY",$R200="Not Yet")</formula>
    </cfRule>
    <cfRule type="cellIs" dxfId="4350" priority="174" stopIfTrue="1" operator="equal">
      <formula>"Out of Scope"</formula>
    </cfRule>
  </conditionalFormatting>
  <conditionalFormatting sqref="J200">
    <cfRule type="expression" dxfId="4349" priority="163" stopIfTrue="1">
      <formula>OR($R200="FI",$R200="Green",$R200="High")</formula>
    </cfRule>
    <cfRule type="expression" dxfId="4348" priority="164" stopIfTrue="1">
      <formula>OR($R200="NI",$R200="Red",$R200="Low")</formula>
    </cfRule>
    <cfRule type="cellIs" dxfId="4347" priority="165" stopIfTrue="1" operator="equal">
      <formula>"PI"</formula>
    </cfRule>
    <cfRule type="expression" dxfId="4346" priority="166" stopIfTrue="1">
      <formula>OR($R200="LI",$R200="Yellow",$R200="Medium")</formula>
    </cfRule>
    <cfRule type="expression" dxfId="4345" priority="167" stopIfTrue="1">
      <formula>OR($R200="NY",$R200="Not Yet")</formula>
    </cfRule>
    <cfRule type="cellIs" dxfId="4344" priority="168" stopIfTrue="1" operator="equal">
      <formula>"Out of Scope"</formula>
    </cfRule>
  </conditionalFormatting>
  <conditionalFormatting sqref="K200">
    <cfRule type="expression" dxfId="4343" priority="157" stopIfTrue="1">
      <formula>OR($R200="FI",$R200="Green",$R200="High")</formula>
    </cfRule>
    <cfRule type="expression" dxfId="4342" priority="158" stopIfTrue="1">
      <formula>OR($R200="NI",$R200="Red",$R200="Low")</formula>
    </cfRule>
    <cfRule type="cellIs" dxfId="4341" priority="159" stopIfTrue="1" operator="equal">
      <formula>"PI"</formula>
    </cfRule>
    <cfRule type="expression" dxfId="4340" priority="160" stopIfTrue="1">
      <formula>OR($R200="LI",$R200="Yellow",$R200="Medium")</formula>
    </cfRule>
    <cfRule type="expression" dxfId="4339" priority="161" stopIfTrue="1">
      <formula>OR($R200="NY",$R200="Not Yet")</formula>
    </cfRule>
    <cfRule type="cellIs" dxfId="4338" priority="162" stopIfTrue="1" operator="equal">
      <formula>"Out of Scope"</formula>
    </cfRule>
  </conditionalFormatting>
  <conditionalFormatting sqref="L200">
    <cfRule type="expression" dxfId="4337" priority="151" stopIfTrue="1">
      <formula>OR($R200="FI",$R200="Green",$R200="High")</formula>
    </cfRule>
    <cfRule type="expression" dxfId="4336" priority="152" stopIfTrue="1">
      <formula>OR($R200="NI",$R200="Red",$R200="Low")</formula>
    </cfRule>
    <cfRule type="cellIs" dxfId="4335" priority="153" stopIfTrue="1" operator="equal">
      <formula>"PI"</formula>
    </cfRule>
    <cfRule type="expression" dxfId="4334" priority="154" stopIfTrue="1">
      <formula>OR($R200="LI",$R200="Yellow",$R200="Medium")</formula>
    </cfRule>
    <cfRule type="expression" dxfId="4333" priority="155" stopIfTrue="1">
      <formula>OR($R200="NY",$R200="Not Yet")</formula>
    </cfRule>
    <cfRule type="cellIs" dxfId="4332" priority="156" stopIfTrue="1" operator="equal">
      <formula>"Out of Scope"</formula>
    </cfRule>
  </conditionalFormatting>
  <conditionalFormatting sqref="H211:L211">
    <cfRule type="expression" dxfId="4331" priority="145" stopIfTrue="1">
      <formula>OR(H211="FI",H211="Green",H211="High")</formula>
    </cfRule>
    <cfRule type="expression" dxfId="4330" priority="146" stopIfTrue="1">
      <formula>OR(H211="NI",H211="Red",H211="Low")</formula>
    </cfRule>
    <cfRule type="cellIs" dxfId="4329" priority="147" stopIfTrue="1" operator="equal">
      <formula>"PI"</formula>
    </cfRule>
    <cfRule type="expression" dxfId="4328" priority="148" stopIfTrue="1">
      <formula>OR(H211="LI",H211="Yellow",H211="Medium")</formula>
    </cfRule>
    <cfRule type="expression" dxfId="4327" priority="149" stopIfTrue="1">
      <formula>OR(H211="NY",H211="Not Yet")</formula>
    </cfRule>
    <cfRule type="cellIs" dxfId="4326" priority="150" stopIfTrue="1" operator="equal">
      <formula>"Out of Scope"</formula>
    </cfRule>
  </conditionalFormatting>
  <conditionalFormatting sqref="I211">
    <cfRule type="expression" dxfId="4325" priority="139" stopIfTrue="1">
      <formula>OR($R211="FI",$R211="Green",$R211="High")</formula>
    </cfRule>
    <cfRule type="expression" dxfId="4324" priority="140" stopIfTrue="1">
      <formula>OR($R211="NI",$R211="Red",$R211="Low")</formula>
    </cfRule>
    <cfRule type="cellIs" dxfId="4323" priority="141" stopIfTrue="1" operator="equal">
      <formula>"PI"</formula>
    </cfRule>
    <cfRule type="expression" dxfId="4322" priority="142" stopIfTrue="1">
      <formula>OR($R211="LI",$R211="Yellow",$R211="Medium")</formula>
    </cfRule>
    <cfRule type="expression" dxfId="4321" priority="143" stopIfTrue="1">
      <formula>OR($R211="NY",$R211="Not Yet")</formula>
    </cfRule>
    <cfRule type="cellIs" dxfId="4320" priority="144" stopIfTrue="1" operator="equal">
      <formula>"Out of Scope"</formula>
    </cfRule>
  </conditionalFormatting>
  <conditionalFormatting sqref="J211">
    <cfRule type="expression" dxfId="4319" priority="133" stopIfTrue="1">
      <formula>OR($R211="FI",$R211="Green",$R211="High")</formula>
    </cfRule>
    <cfRule type="expression" dxfId="4318" priority="134" stopIfTrue="1">
      <formula>OR($R211="NI",$R211="Red",$R211="Low")</formula>
    </cfRule>
    <cfRule type="cellIs" dxfId="4317" priority="135" stopIfTrue="1" operator="equal">
      <formula>"PI"</formula>
    </cfRule>
    <cfRule type="expression" dxfId="4316" priority="136" stopIfTrue="1">
      <formula>OR($R211="LI",$R211="Yellow",$R211="Medium")</formula>
    </cfRule>
    <cfRule type="expression" dxfId="4315" priority="137" stopIfTrue="1">
      <formula>OR($R211="NY",$R211="Not Yet")</formula>
    </cfRule>
    <cfRule type="cellIs" dxfId="4314" priority="138" stopIfTrue="1" operator="equal">
      <formula>"Out of Scope"</formula>
    </cfRule>
  </conditionalFormatting>
  <conditionalFormatting sqref="K211">
    <cfRule type="expression" dxfId="4313" priority="127" stopIfTrue="1">
      <formula>OR($R211="FI",$R211="Green",$R211="High")</formula>
    </cfRule>
    <cfRule type="expression" dxfId="4312" priority="128" stopIfTrue="1">
      <formula>OR($R211="NI",$R211="Red",$R211="Low")</formula>
    </cfRule>
    <cfRule type="cellIs" dxfId="4311" priority="129" stopIfTrue="1" operator="equal">
      <formula>"PI"</formula>
    </cfRule>
    <cfRule type="expression" dxfId="4310" priority="130" stopIfTrue="1">
      <formula>OR($R211="LI",$R211="Yellow",$R211="Medium")</formula>
    </cfRule>
    <cfRule type="expression" dxfId="4309" priority="131" stopIfTrue="1">
      <formula>OR($R211="NY",$R211="Not Yet")</formula>
    </cfRule>
    <cfRule type="cellIs" dxfId="4308" priority="132" stopIfTrue="1" operator="equal">
      <formula>"Out of Scope"</formula>
    </cfRule>
  </conditionalFormatting>
  <conditionalFormatting sqref="L211">
    <cfRule type="expression" dxfId="4307" priority="121" stopIfTrue="1">
      <formula>OR($R211="FI",$R211="Green",$R211="High")</formula>
    </cfRule>
    <cfRule type="expression" dxfId="4306" priority="122" stopIfTrue="1">
      <formula>OR($R211="NI",$R211="Red",$R211="Low")</formula>
    </cfRule>
    <cfRule type="cellIs" dxfId="4305" priority="123" stopIfTrue="1" operator="equal">
      <formula>"PI"</formula>
    </cfRule>
    <cfRule type="expression" dxfId="4304" priority="124" stopIfTrue="1">
      <formula>OR($R211="LI",$R211="Yellow",$R211="Medium")</formula>
    </cfRule>
    <cfRule type="expression" dxfId="4303" priority="125" stopIfTrue="1">
      <formula>OR($R211="NY",$R211="Not Yet")</formula>
    </cfRule>
    <cfRule type="cellIs" dxfId="4302" priority="126" stopIfTrue="1" operator="equal">
      <formula>"Out of Scope"</formula>
    </cfRule>
  </conditionalFormatting>
  <conditionalFormatting sqref="H221:L221">
    <cfRule type="expression" dxfId="4301" priority="115" stopIfTrue="1">
      <formula>OR(H221="FI",H221="Green",H221="High")</formula>
    </cfRule>
    <cfRule type="expression" dxfId="4300" priority="116" stopIfTrue="1">
      <formula>OR(H221="NI",H221="Red",H221="Low")</formula>
    </cfRule>
    <cfRule type="cellIs" dxfId="4299" priority="117" stopIfTrue="1" operator="equal">
      <formula>"PI"</formula>
    </cfRule>
    <cfRule type="expression" dxfId="4298" priority="118" stopIfTrue="1">
      <formula>OR(H221="LI",H221="Yellow",H221="Medium")</formula>
    </cfRule>
    <cfRule type="expression" dxfId="4297" priority="119" stopIfTrue="1">
      <formula>OR(H221="NY",H221="Not Yet")</formula>
    </cfRule>
    <cfRule type="cellIs" dxfId="4296" priority="120" stopIfTrue="1" operator="equal">
      <formula>"Out of Scope"</formula>
    </cfRule>
  </conditionalFormatting>
  <conditionalFormatting sqref="I221">
    <cfRule type="expression" dxfId="4295" priority="109" stopIfTrue="1">
      <formula>OR($R221="FI",$R221="Green",$R221="High")</formula>
    </cfRule>
    <cfRule type="expression" dxfId="4294" priority="110" stopIfTrue="1">
      <formula>OR($R221="NI",$R221="Red",$R221="Low")</formula>
    </cfRule>
    <cfRule type="cellIs" dxfId="4293" priority="111" stopIfTrue="1" operator="equal">
      <formula>"PI"</formula>
    </cfRule>
    <cfRule type="expression" dxfId="4292" priority="112" stopIfTrue="1">
      <formula>OR($R221="LI",$R221="Yellow",$R221="Medium")</formula>
    </cfRule>
    <cfRule type="expression" dxfId="4291" priority="113" stopIfTrue="1">
      <formula>OR($R221="NY",$R221="Not Yet")</formula>
    </cfRule>
    <cfRule type="cellIs" dxfId="4290" priority="114" stopIfTrue="1" operator="equal">
      <formula>"Out of Scope"</formula>
    </cfRule>
  </conditionalFormatting>
  <conditionalFormatting sqref="J221">
    <cfRule type="expression" dxfId="4289" priority="103" stopIfTrue="1">
      <formula>OR($R221="FI",$R221="Green",$R221="High")</formula>
    </cfRule>
    <cfRule type="expression" dxfId="4288" priority="104" stopIfTrue="1">
      <formula>OR($R221="NI",$R221="Red",$R221="Low")</formula>
    </cfRule>
    <cfRule type="cellIs" dxfId="4287" priority="105" stopIfTrue="1" operator="equal">
      <formula>"PI"</formula>
    </cfRule>
    <cfRule type="expression" dxfId="4286" priority="106" stopIfTrue="1">
      <formula>OR($R221="LI",$R221="Yellow",$R221="Medium")</formula>
    </cfRule>
    <cfRule type="expression" dxfId="4285" priority="107" stopIfTrue="1">
      <formula>OR($R221="NY",$R221="Not Yet")</formula>
    </cfRule>
    <cfRule type="cellIs" dxfId="4284" priority="108" stopIfTrue="1" operator="equal">
      <formula>"Out of Scope"</formula>
    </cfRule>
  </conditionalFormatting>
  <conditionalFormatting sqref="K221">
    <cfRule type="expression" dxfId="4283" priority="97" stopIfTrue="1">
      <formula>OR($R221="FI",$R221="Green",$R221="High")</formula>
    </cfRule>
    <cfRule type="expression" dxfId="4282" priority="98" stopIfTrue="1">
      <formula>OR($R221="NI",$R221="Red",$R221="Low")</formula>
    </cfRule>
    <cfRule type="cellIs" dxfId="4281" priority="99" stopIfTrue="1" operator="equal">
      <formula>"PI"</formula>
    </cfRule>
    <cfRule type="expression" dxfId="4280" priority="100" stopIfTrue="1">
      <formula>OR($R221="LI",$R221="Yellow",$R221="Medium")</formula>
    </cfRule>
    <cfRule type="expression" dxfId="4279" priority="101" stopIfTrue="1">
      <formula>OR($R221="NY",$R221="Not Yet")</formula>
    </cfRule>
    <cfRule type="cellIs" dxfId="4278" priority="102" stopIfTrue="1" operator="equal">
      <formula>"Out of Scope"</formula>
    </cfRule>
  </conditionalFormatting>
  <conditionalFormatting sqref="L221">
    <cfRule type="expression" dxfId="4277" priority="91" stopIfTrue="1">
      <formula>OR($R221="FI",$R221="Green",$R221="High")</formula>
    </cfRule>
    <cfRule type="expression" dxfId="4276" priority="92" stopIfTrue="1">
      <formula>OR($R221="NI",$R221="Red",$R221="Low")</formula>
    </cfRule>
    <cfRule type="cellIs" dxfId="4275" priority="93" stopIfTrue="1" operator="equal">
      <formula>"PI"</formula>
    </cfRule>
    <cfRule type="expression" dxfId="4274" priority="94" stopIfTrue="1">
      <formula>OR($R221="LI",$R221="Yellow",$R221="Medium")</formula>
    </cfRule>
    <cfRule type="expression" dxfId="4273" priority="95" stopIfTrue="1">
      <formula>OR($R221="NY",$R221="Not Yet")</formula>
    </cfRule>
    <cfRule type="cellIs" dxfId="4272" priority="96" stopIfTrue="1" operator="equal">
      <formula>"Out of Scope"</formula>
    </cfRule>
  </conditionalFormatting>
  <conditionalFormatting sqref="H231:L231">
    <cfRule type="expression" dxfId="4271" priority="85" stopIfTrue="1">
      <formula>OR(H231="FI",H231="Green",H231="High")</formula>
    </cfRule>
    <cfRule type="expression" dxfId="4270" priority="86" stopIfTrue="1">
      <formula>OR(H231="NI",H231="Red",H231="Low")</formula>
    </cfRule>
    <cfRule type="cellIs" dxfId="4269" priority="87" stopIfTrue="1" operator="equal">
      <formula>"PI"</formula>
    </cfRule>
    <cfRule type="expression" dxfId="4268" priority="88" stopIfTrue="1">
      <formula>OR(H231="LI",H231="Yellow",H231="Medium")</formula>
    </cfRule>
    <cfRule type="expression" dxfId="4267" priority="89" stopIfTrue="1">
      <formula>OR(H231="NY",H231="Not Yet")</formula>
    </cfRule>
    <cfRule type="cellIs" dxfId="4266" priority="90" stopIfTrue="1" operator="equal">
      <formula>"Out of Scope"</formula>
    </cfRule>
  </conditionalFormatting>
  <conditionalFormatting sqref="I231">
    <cfRule type="expression" dxfId="4265" priority="79" stopIfTrue="1">
      <formula>OR($R231="FI",$R231="Green",$R231="High")</formula>
    </cfRule>
    <cfRule type="expression" dxfId="4264" priority="80" stopIfTrue="1">
      <formula>OR($R231="NI",$R231="Red",$R231="Low")</formula>
    </cfRule>
    <cfRule type="cellIs" dxfId="4263" priority="81" stopIfTrue="1" operator="equal">
      <formula>"PI"</formula>
    </cfRule>
    <cfRule type="expression" dxfId="4262" priority="82" stopIfTrue="1">
      <formula>OR($R231="LI",$R231="Yellow",$R231="Medium")</formula>
    </cfRule>
    <cfRule type="expression" dxfId="4261" priority="83" stopIfTrue="1">
      <formula>OR($R231="NY",$R231="Not Yet")</formula>
    </cfRule>
    <cfRule type="cellIs" dxfId="4260" priority="84" stopIfTrue="1" operator="equal">
      <formula>"Out of Scope"</formula>
    </cfRule>
  </conditionalFormatting>
  <conditionalFormatting sqref="J231">
    <cfRule type="expression" dxfId="4259" priority="73" stopIfTrue="1">
      <formula>OR($R231="FI",$R231="Green",$R231="High")</formula>
    </cfRule>
    <cfRule type="expression" dxfId="4258" priority="74" stopIfTrue="1">
      <formula>OR($R231="NI",$R231="Red",$R231="Low")</formula>
    </cfRule>
    <cfRule type="cellIs" dxfId="4257" priority="75" stopIfTrue="1" operator="equal">
      <formula>"PI"</formula>
    </cfRule>
    <cfRule type="expression" dxfId="4256" priority="76" stopIfTrue="1">
      <formula>OR($R231="LI",$R231="Yellow",$R231="Medium")</formula>
    </cfRule>
    <cfRule type="expression" dxfId="4255" priority="77" stopIfTrue="1">
      <formula>OR($R231="NY",$R231="Not Yet")</formula>
    </cfRule>
    <cfRule type="cellIs" dxfId="4254" priority="78" stopIfTrue="1" operator="equal">
      <formula>"Out of Scope"</formula>
    </cfRule>
  </conditionalFormatting>
  <conditionalFormatting sqref="K231">
    <cfRule type="expression" dxfId="4253" priority="67" stopIfTrue="1">
      <formula>OR($R231="FI",$R231="Green",$R231="High")</formula>
    </cfRule>
    <cfRule type="expression" dxfId="4252" priority="68" stopIfTrue="1">
      <formula>OR($R231="NI",$R231="Red",$R231="Low")</formula>
    </cfRule>
    <cfRule type="cellIs" dxfId="4251" priority="69" stopIfTrue="1" operator="equal">
      <formula>"PI"</formula>
    </cfRule>
    <cfRule type="expression" dxfId="4250" priority="70" stopIfTrue="1">
      <formula>OR($R231="LI",$R231="Yellow",$R231="Medium")</formula>
    </cfRule>
    <cfRule type="expression" dxfId="4249" priority="71" stopIfTrue="1">
      <formula>OR($R231="NY",$R231="Not Yet")</formula>
    </cfRule>
    <cfRule type="cellIs" dxfId="4248" priority="72" stopIfTrue="1" operator="equal">
      <formula>"Out of Scope"</formula>
    </cfRule>
  </conditionalFormatting>
  <conditionalFormatting sqref="L231">
    <cfRule type="expression" dxfId="4247" priority="61" stopIfTrue="1">
      <formula>OR($R231="FI",$R231="Green",$R231="High")</formula>
    </cfRule>
    <cfRule type="expression" dxfId="4246" priority="62" stopIfTrue="1">
      <formula>OR($R231="NI",$R231="Red",$R231="Low")</formula>
    </cfRule>
    <cfRule type="cellIs" dxfId="4245" priority="63" stopIfTrue="1" operator="equal">
      <formula>"PI"</formula>
    </cfRule>
    <cfRule type="expression" dxfId="4244" priority="64" stopIfTrue="1">
      <formula>OR($R231="LI",$R231="Yellow",$R231="Medium")</formula>
    </cfRule>
    <cfRule type="expression" dxfId="4243" priority="65" stopIfTrue="1">
      <formula>OR($R231="NY",$R231="Not Yet")</formula>
    </cfRule>
    <cfRule type="cellIs" dxfId="4242" priority="66" stopIfTrue="1" operator="equal">
      <formula>"Out of Scope"</formula>
    </cfRule>
  </conditionalFormatting>
  <conditionalFormatting sqref="H243:L243">
    <cfRule type="expression" dxfId="4241" priority="55" stopIfTrue="1">
      <formula>OR(H243="FI",H243="Green",H243="High")</formula>
    </cfRule>
    <cfRule type="expression" dxfId="4240" priority="56" stopIfTrue="1">
      <formula>OR(H243="NI",H243="Red",H243="Low")</formula>
    </cfRule>
    <cfRule type="cellIs" dxfId="4239" priority="57" stopIfTrue="1" operator="equal">
      <formula>"PI"</formula>
    </cfRule>
    <cfRule type="expression" dxfId="4238" priority="58" stopIfTrue="1">
      <formula>OR(H243="LI",H243="Yellow",H243="Medium")</formula>
    </cfRule>
    <cfRule type="expression" dxfId="4237" priority="59" stopIfTrue="1">
      <formula>OR(H243="NY",H243="Not Yet")</formula>
    </cfRule>
    <cfRule type="cellIs" dxfId="4236" priority="60" stopIfTrue="1" operator="equal">
      <formula>"Out of Scope"</formula>
    </cfRule>
  </conditionalFormatting>
  <conditionalFormatting sqref="I243">
    <cfRule type="expression" dxfId="4235" priority="49" stopIfTrue="1">
      <formula>OR($R243="FI",$R243="Green",$R243="High")</formula>
    </cfRule>
    <cfRule type="expression" dxfId="4234" priority="50" stopIfTrue="1">
      <formula>OR($R243="NI",$R243="Red",$R243="Low")</formula>
    </cfRule>
    <cfRule type="cellIs" dxfId="4233" priority="51" stopIfTrue="1" operator="equal">
      <formula>"PI"</formula>
    </cfRule>
    <cfRule type="expression" dxfId="4232" priority="52" stopIfTrue="1">
      <formula>OR($R243="LI",$R243="Yellow",$R243="Medium")</formula>
    </cfRule>
    <cfRule type="expression" dxfId="4231" priority="53" stopIfTrue="1">
      <formula>OR($R243="NY",$R243="Not Yet")</formula>
    </cfRule>
    <cfRule type="cellIs" dxfId="4230" priority="54" stopIfTrue="1" operator="equal">
      <formula>"Out of Scope"</formula>
    </cfRule>
  </conditionalFormatting>
  <conditionalFormatting sqref="J243">
    <cfRule type="expression" dxfId="4229" priority="43" stopIfTrue="1">
      <formula>OR($R243="FI",$R243="Green",$R243="High")</formula>
    </cfRule>
    <cfRule type="expression" dxfId="4228" priority="44" stopIfTrue="1">
      <formula>OR($R243="NI",$R243="Red",$R243="Low")</formula>
    </cfRule>
    <cfRule type="cellIs" dxfId="4227" priority="45" stopIfTrue="1" operator="equal">
      <formula>"PI"</formula>
    </cfRule>
    <cfRule type="expression" dxfId="4226" priority="46" stopIfTrue="1">
      <formula>OR($R243="LI",$R243="Yellow",$R243="Medium")</formula>
    </cfRule>
    <cfRule type="expression" dxfId="4225" priority="47" stopIfTrue="1">
      <formula>OR($R243="NY",$R243="Not Yet")</formula>
    </cfRule>
    <cfRule type="cellIs" dxfId="4224" priority="48" stopIfTrue="1" operator="equal">
      <formula>"Out of Scope"</formula>
    </cfRule>
  </conditionalFormatting>
  <conditionalFormatting sqref="K243">
    <cfRule type="expression" dxfId="4223" priority="37" stopIfTrue="1">
      <formula>OR($R243="FI",$R243="Green",$R243="High")</formula>
    </cfRule>
    <cfRule type="expression" dxfId="4222" priority="38" stopIfTrue="1">
      <formula>OR($R243="NI",$R243="Red",$R243="Low")</formula>
    </cfRule>
    <cfRule type="cellIs" dxfId="4221" priority="39" stopIfTrue="1" operator="equal">
      <formula>"PI"</formula>
    </cfRule>
    <cfRule type="expression" dxfId="4220" priority="40" stopIfTrue="1">
      <formula>OR($R243="LI",$R243="Yellow",$R243="Medium")</formula>
    </cfRule>
    <cfRule type="expression" dxfId="4219" priority="41" stopIfTrue="1">
      <formula>OR($R243="NY",$R243="Not Yet")</formula>
    </cfRule>
    <cfRule type="cellIs" dxfId="4218" priority="42" stopIfTrue="1" operator="equal">
      <formula>"Out of Scope"</formula>
    </cfRule>
  </conditionalFormatting>
  <conditionalFormatting sqref="L243">
    <cfRule type="expression" dxfId="4217" priority="31" stopIfTrue="1">
      <formula>OR($R243="FI",$R243="Green",$R243="High")</formula>
    </cfRule>
    <cfRule type="expression" dxfId="4216" priority="32" stopIfTrue="1">
      <formula>OR($R243="NI",$R243="Red",$R243="Low")</formula>
    </cfRule>
    <cfRule type="cellIs" dxfId="4215" priority="33" stopIfTrue="1" operator="equal">
      <formula>"PI"</formula>
    </cfRule>
    <cfRule type="expression" dxfId="4214" priority="34" stopIfTrue="1">
      <formula>OR($R243="LI",$R243="Yellow",$R243="Medium")</formula>
    </cfRule>
    <cfRule type="expression" dxfId="4213" priority="35" stopIfTrue="1">
      <formula>OR($R243="NY",$R243="Not Yet")</formula>
    </cfRule>
    <cfRule type="cellIs" dxfId="4212" priority="36" stopIfTrue="1" operator="equal">
      <formula>"Out of Scope"</formula>
    </cfRule>
  </conditionalFormatting>
  <conditionalFormatting sqref="H254:L254">
    <cfRule type="expression" dxfId="4211" priority="25" stopIfTrue="1">
      <formula>OR(H254="FI",H254="Green",H254="High")</formula>
    </cfRule>
    <cfRule type="expression" dxfId="4210" priority="26" stopIfTrue="1">
      <formula>OR(H254="NI",H254="Red",H254="Low")</formula>
    </cfRule>
    <cfRule type="cellIs" dxfId="4209" priority="27" stopIfTrue="1" operator="equal">
      <formula>"PI"</formula>
    </cfRule>
    <cfRule type="expression" dxfId="4208" priority="28" stopIfTrue="1">
      <formula>OR(H254="LI",H254="Yellow",H254="Medium")</formula>
    </cfRule>
    <cfRule type="expression" dxfId="4207" priority="29" stopIfTrue="1">
      <formula>OR(H254="NY",H254="Not Yet")</formula>
    </cfRule>
    <cfRule type="cellIs" dxfId="4206" priority="30" stopIfTrue="1" operator="equal">
      <formula>"Out of Scope"</formula>
    </cfRule>
  </conditionalFormatting>
  <conditionalFormatting sqref="I254">
    <cfRule type="expression" dxfId="4205" priority="19" stopIfTrue="1">
      <formula>OR($R254="FI",$R254="Green",$R254="High")</formula>
    </cfRule>
    <cfRule type="expression" dxfId="4204" priority="20" stopIfTrue="1">
      <formula>OR($R254="NI",$R254="Red",$R254="Low")</formula>
    </cfRule>
    <cfRule type="cellIs" dxfId="4203" priority="21" stopIfTrue="1" operator="equal">
      <formula>"PI"</formula>
    </cfRule>
    <cfRule type="expression" dxfId="4202" priority="22" stopIfTrue="1">
      <formula>OR($R254="LI",$R254="Yellow",$R254="Medium")</formula>
    </cfRule>
    <cfRule type="expression" dxfId="4201" priority="23" stopIfTrue="1">
      <formula>OR($R254="NY",$R254="Not Yet")</formula>
    </cfRule>
    <cfRule type="cellIs" dxfId="4200" priority="24" stopIfTrue="1" operator="equal">
      <formula>"Out of Scope"</formula>
    </cfRule>
  </conditionalFormatting>
  <conditionalFormatting sqref="J254">
    <cfRule type="expression" dxfId="4199" priority="13" stopIfTrue="1">
      <formula>OR($R254="FI",$R254="Green",$R254="High")</formula>
    </cfRule>
    <cfRule type="expression" dxfId="4198" priority="14" stopIfTrue="1">
      <formula>OR($R254="NI",$R254="Red",$R254="Low")</formula>
    </cfRule>
    <cfRule type="cellIs" dxfId="4197" priority="15" stopIfTrue="1" operator="equal">
      <formula>"PI"</formula>
    </cfRule>
    <cfRule type="expression" dxfId="4196" priority="16" stopIfTrue="1">
      <formula>OR($R254="LI",$R254="Yellow",$R254="Medium")</formula>
    </cfRule>
    <cfRule type="expression" dxfId="4195" priority="17" stopIfTrue="1">
      <formula>OR($R254="NY",$R254="Not Yet")</formula>
    </cfRule>
    <cfRule type="cellIs" dxfId="4194" priority="18" stopIfTrue="1" operator="equal">
      <formula>"Out of Scope"</formula>
    </cfRule>
  </conditionalFormatting>
  <conditionalFormatting sqref="K254">
    <cfRule type="expression" dxfId="4193" priority="7" stopIfTrue="1">
      <formula>OR($R254="FI",$R254="Green",$R254="High")</formula>
    </cfRule>
    <cfRule type="expression" dxfId="4192" priority="8" stopIfTrue="1">
      <formula>OR($R254="NI",$R254="Red",$R254="Low")</formula>
    </cfRule>
    <cfRule type="cellIs" dxfId="4191" priority="9" stopIfTrue="1" operator="equal">
      <formula>"PI"</formula>
    </cfRule>
    <cfRule type="expression" dxfId="4190" priority="10" stopIfTrue="1">
      <formula>OR($R254="LI",$R254="Yellow",$R254="Medium")</formula>
    </cfRule>
    <cfRule type="expression" dxfId="4189" priority="11" stopIfTrue="1">
      <formula>OR($R254="NY",$R254="Not Yet")</formula>
    </cfRule>
    <cfRule type="cellIs" dxfId="4188" priority="12" stopIfTrue="1" operator="equal">
      <formula>"Out of Scope"</formula>
    </cfRule>
  </conditionalFormatting>
  <conditionalFormatting sqref="L254">
    <cfRule type="expression" dxfId="4187" priority="1" stopIfTrue="1">
      <formula>OR($R254="FI",$R254="Green",$R254="High")</formula>
    </cfRule>
    <cfRule type="expression" dxfId="4186" priority="2" stopIfTrue="1">
      <formula>OR($R254="NI",$R254="Red",$R254="Low")</formula>
    </cfRule>
    <cfRule type="cellIs" dxfId="4185" priority="3" stopIfTrue="1" operator="equal">
      <formula>"PI"</formula>
    </cfRule>
    <cfRule type="expression" dxfId="4184" priority="4" stopIfTrue="1">
      <formula>OR($R254="LI",$R254="Yellow",$R254="Medium")</formula>
    </cfRule>
    <cfRule type="expression" dxfId="4183" priority="5" stopIfTrue="1">
      <formula>OR($R254="NY",$R254="Not Yet")</formula>
    </cfRule>
    <cfRule type="cellIs" dxfId="4182"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1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R234">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1997" r:id="rId6" name="Button 13">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1998" r:id="rId7" name="Button 14">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2000" r:id="rId8" name="Button 16">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42002" r:id="rId9" name="Button 18">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mc:AlternateContent xmlns:mc="http://schemas.openxmlformats.org/markup-compatibility/2006">
          <mc:Choice Requires="x14">
            <control shapeId="42005" r:id="rId10" name="Button 2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tabColor indexed="51"/>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1406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1.25" hidden="1" customHeight="1" outlineLevel="2">
      <c r="A2" s="503" t="s">
        <v>939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75">
      <c r="A4" s="233"/>
      <c r="B4" s="356" t="s">
        <v>420</v>
      </c>
      <c r="C4" s="357" t="s">
        <v>516</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20.25" collapsed="1">
      <c r="A5" s="250"/>
      <c r="B5" s="358" t="s">
        <v>364</v>
      </c>
      <c r="C5" s="359" t="s">
        <v>517</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1288</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811</v>
      </c>
      <c r="D7" s="191"/>
      <c r="E7" s="192"/>
      <c r="F7" s="192"/>
      <c r="G7" s="279"/>
      <c r="H7" s="193"/>
      <c r="I7" s="193"/>
      <c r="J7" s="193"/>
      <c r="K7" s="193"/>
      <c r="L7" s="193"/>
      <c r="M7" s="279"/>
      <c r="N7" s="193"/>
      <c r="O7" s="193"/>
      <c r="P7" s="279"/>
      <c r="Q7" s="192"/>
      <c r="R7" s="194"/>
      <c r="S7" s="382"/>
      <c r="T7" s="383"/>
    </row>
    <row r="8" spans="1:20" s="310" customFormat="1" ht="114.75" hidden="1" outlineLevel="2">
      <c r="A8" s="4"/>
      <c r="B8" s="4"/>
      <c r="C8" s="337" t="s">
        <v>812</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1486</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1289</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813</v>
      </c>
      <c r="D19" s="191"/>
      <c r="E19" s="192"/>
      <c r="F19" s="192"/>
      <c r="G19" s="279"/>
      <c r="H19" s="193"/>
      <c r="I19" s="193"/>
      <c r="J19" s="193"/>
      <c r="K19" s="193"/>
      <c r="L19" s="193"/>
      <c r="M19" s="279"/>
      <c r="N19" s="193"/>
      <c r="O19" s="193"/>
      <c r="P19" s="279"/>
      <c r="Q19" s="192"/>
      <c r="R19" s="194"/>
      <c r="S19" s="382"/>
      <c r="T19" s="383"/>
    </row>
    <row r="20" spans="1:20" s="310" customFormat="1" ht="89.25" hidden="1" outlineLevel="2">
      <c r="A20" s="4"/>
      <c r="B20" s="4"/>
      <c r="C20" s="337" t="s">
        <v>814</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518</v>
      </c>
      <c r="D29" s="259"/>
      <c r="E29" s="260"/>
      <c r="F29" s="260"/>
      <c r="G29" s="261"/>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62"/>
      <c r="Q29" s="443" t="str">
        <f>IF(COUNTA(Q31:Q39)=0,"",COUNTA(Q31:Q39))</f>
        <v/>
      </c>
      <c r="R29" s="229"/>
      <c r="S29" s="351">
        <f>IF(R29=Instructions!$B$25,Instructions!$C$25,IF(R29=Instructions!$B$26,Instructions!$C$26,IF(R29=Instructions!$B$27,Instructions!$C$27,0)))</f>
        <v>0</v>
      </c>
      <c r="T29" s="404"/>
    </row>
    <row r="30" spans="1:20" s="310" customFormat="1" ht="25.5" hidden="1" outlineLevel="2">
      <c r="A30" s="2"/>
      <c r="B30" s="2"/>
      <c r="C30" s="337" t="s">
        <v>1290</v>
      </c>
      <c r="D30" s="191"/>
      <c r="E30" s="192"/>
      <c r="F30" s="192"/>
      <c r="G30" s="279"/>
      <c r="H30" s="193"/>
      <c r="I30" s="193"/>
      <c r="J30" s="193"/>
      <c r="K30" s="193"/>
      <c r="L30" s="193"/>
      <c r="M30" s="279"/>
      <c r="N30" s="193"/>
      <c r="O30" s="193"/>
      <c r="P30" s="279"/>
      <c r="Q30" s="192"/>
      <c r="R30" s="194"/>
      <c r="S30" s="382"/>
      <c r="T30" s="383"/>
    </row>
    <row r="31" spans="1:20" s="310" customFormat="1" ht="113.25" hidden="1" customHeight="1" outlineLevel="2">
      <c r="A31" s="4"/>
      <c r="B31" s="4"/>
      <c r="C31" s="337" t="s">
        <v>815</v>
      </c>
      <c r="D31" s="168"/>
      <c r="E31" s="181"/>
      <c r="F31" s="181"/>
      <c r="G31" s="253"/>
      <c r="H31" s="201"/>
      <c r="I31" s="201"/>
      <c r="J31" s="201"/>
      <c r="K31" s="201"/>
      <c r="L31" s="201"/>
      <c r="M31" s="253"/>
      <c r="N31" s="201"/>
      <c r="O31" s="201"/>
      <c r="P31" s="253"/>
      <c r="Q31" s="181"/>
      <c r="R31" s="177"/>
      <c r="S31" s="382"/>
      <c r="T31" s="396"/>
    </row>
    <row r="32" spans="1:20" s="310" customFormat="1" ht="20.25" hidden="1" outlineLevel="1">
      <c r="A32" s="174"/>
      <c r="B32" s="336">
        <v>1</v>
      </c>
      <c r="C32" s="175"/>
      <c r="D32" s="168"/>
      <c r="E32" s="169"/>
      <c r="F32" s="172"/>
      <c r="G32" s="257"/>
      <c r="H32" s="170"/>
      <c r="I32" s="170"/>
      <c r="J32" s="170"/>
      <c r="K32" s="170"/>
      <c r="L32" s="170"/>
      <c r="M32" s="253"/>
      <c r="N32" s="170"/>
      <c r="O32" s="170"/>
      <c r="P32" s="253"/>
      <c r="Q32" s="181"/>
      <c r="R32" s="177"/>
      <c r="S32" s="382"/>
      <c r="T32" s="396"/>
    </row>
    <row r="33" spans="1:20" s="310" customFormat="1" ht="20.25" hidden="1" outlineLevel="1">
      <c r="A33" s="174"/>
      <c r="B33" s="336">
        <v>2</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3</v>
      </c>
      <c r="C34" s="175"/>
      <c r="D34" s="168"/>
      <c r="E34" s="169"/>
      <c r="F34" s="169"/>
      <c r="G34" s="257"/>
      <c r="H34" s="170"/>
      <c r="I34" s="170"/>
      <c r="J34" s="170"/>
      <c r="K34" s="170"/>
      <c r="L34" s="170"/>
      <c r="M34" s="253"/>
      <c r="N34" s="170"/>
      <c r="O34" s="170"/>
      <c r="P34" s="253"/>
      <c r="Q34" s="181"/>
      <c r="R34" s="177"/>
      <c r="S34" s="382"/>
      <c r="T34" s="396"/>
    </row>
    <row r="35" spans="1:20" s="310" customFormat="1" ht="20.25" hidden="1" outlineLevel="1">
      <c r="A35" s="174"/>
      <c r="B35" s="336">
        <v>4</v>
      </c>
      <c r="C35" s="175"/>
      <c r="D35" s="168"/>
      <c r="E35" s="169"/>
      <c r="F35" s="172"/>
      <c r="G35" s="257"/>
      <c r="H35" s="170"/>
      <c r="I35" s="170"/>
      <c r="J35" s="170"/>
      <c r="K35" s="170"/>
      <c r="L35" s="170"/>
      <c r="M35" s="253"/>
      <c r="N35" s="170"/>
      <c r="O35" s="170"/>
      <c r="P35" s="253"/>
      <c r="Q35" s="181"/>
      <c r="R35" s="177"/>
      <c r="S35" s="382"/>
      <c r="T35" s="396"/>
    </row>
    <row r="36" spans="1:20" s="310" customFormat="1" ht="20.25" hidden="1" outlineLevel="1">
      <c r="A36" s="174"/>
      <c r="B36" s="336">
        <v>5</v>
      </c>
      <c r="C36" s="175"/>
      <c r="D36" s="168"/>
      <c r="E36" s="169"/>
      <c r="F36" s="169"/>
      <c r="G36" s="257"/>
      <c r="H36" s="170"/>
      <c r="I36" s="170"/>
      <c r="J36" s="170"/>
      <c r="K36" s="170"/>
      <c r="L36" s="170"/>
      <c r="M36" s="253"/>
      <c r="N36" s="170"/>
      <c r="O36" s="170"/>
      <c r="P36" s="253"/>
      <c r="Q36" s="181"/>
      <c r="R36" s="177"/>
      <c r="S36" s="382"/>
      <c r="T36" s="396"/>
    </row>
    <row r="37" spans="1:20" s="310" customFormat="1" ht="20.25" hidden="1" outlineLevel="1">
      <c r="A37" s="174"/>
      <c r="B37" s="336">
        <v>6</v>
      </c>
      <c r="C37" s="175"/>
      <c r="D37" s="168"/>
      <c r="E37" s="169"/>
      <c r="F37" s="169"/>
      <c r="G37" s="257"/>
      <c r="H37" s="170"/>
      <c r="I37" s="170"/>
      <c r="J37" s="170"/>
      <c r="K37" s="170"/>
      <c r="L37" s="170"/>
      <c r="M37" s="253"/>
      <c r="N37" s="170"/>
      <c r="O37" s="170"/>
      <c r="P37" s="253"/>
      <c r="Q37" s="181"/>
      <c r="R37" s="177"/>
      <c r="S37" s="382"/>
      <c r="T37" s="396"/>
    </row>
    <row r="38" spans="1:20" s="311" customFormat="1" ht="20.25" hidden="1" outlineLevel="1">
      <c r="A38" s="174"/>
      <c r="B38" s="336">
        <v>7</v>
      </c>
      <c r="C38" s="175"/>
      <c r="D38" s="168"/>
      <c r="E38" s="169"/>
      <c r="F38" s="169"/>
      <c r="G38" s="257"/>
      <c r="H38" s="170"/>
      <c r="I38" s="170"/>
      <c r="J38" s="170"/>
      <c r="K38" s="170"/>
      <c r="L38" s="170"/>
      <c r="M38" s="253"/>
      <c r="N38" s="170"/>
      <c r="O38" s="170"/>
      <c r="P38" s="253"/>
      <c r="Q38" s="181"/>
      <c r="R38" s="222"/>
      <c r="S38" s="382"/>
      <c r="T38" s="407"/>
    </row>
    <row r="39" spans="1:20" s="310" customFormat="1" ht="60" hidden="1" customHeight="1" outlineLevel="1">
      <c r="A39" s="174"/>
      <c r="B39" s="339" t="s">
        <v>353</v>
      </c>
      <c r="C39" s="175"/>
      <c r="D39" s="176"/>
      <c r="E39" s="169"/>
      <c r="F39" s="169"/>
      <c r="G39" s="265"/>
      <c r="H39" s="230"/>
      <c r="I39" s="230"/>
      <c r="J39" s="230"/>
      <c r="K39" s="230"/>
      <c r="L39" s="230"/>
      <c r="M39" s="238"/>
      <c r="N39" s="177"/>
      <c r="O39" s="177"/>
      <c r="P39" s="238"/>
      <c r="Q39" s="444"/>
      <c r="R39" s="177"/>
      <c r="S39" s="382"/>
      <c r="T39" s="396"/>
    </row>
    <row r="40" spans="1:20" s="308" customFormat="1" ht="36">
      <c r="A40" s="233"/>
      <c r="B40" s="356" t="s">
        <v>354</v>
      </c>
      <c r="C40" s="357" t="s">
        <v>519</v>
      </c>
      <c r="D40" s="246"/>
      <c r="E40" s="247"/>
      <c r="F40" s="247"/>
      <c r="G40" s="242"/>
      <c r="H40" s="347">
        <f>SUM(H41,H53)</f>
        <v>0</v>
      </c>
      <c r="I40" s="347">
        <f>SUM(I41,I53)</f>
        <v>0</v>
      </c>
      <c r="J40" s="347">
        <f>SUM(J41,J53)</f>
        <v>0</v>
      </c>
      <c r="K40" s="347">
        <f>SUM(K41,K53)</f>
        <v>0</v>
      </c>
      <c r="L40" s="347">
        <f>SUM(L41,L53)</f>
        <v>0</v>
      </c>
      <c r="M40" s="237"/>
      <c r="N40" s="237"/>
      <c r="O40" s="348">
        <f>SUM(H40:L40)/(COUNT(H40:L40)*2)</f>
        <v>0</v>
      </c>
      <c r="P40" s="258"/>
      <c r="Q40" s="447"/>
      <c r="R40" s="228"/>
      <c r="S40" s="349">
        <f>AVERAGE(S41:S64)</f>
        <v>0</v>
      </c>
      <c r="T40" s="403"/>
    </row>
    <row r="41" spans="1:20" s="309" customFormat="1" ht="20.25" collapsed="1">
      <c r="A41" s="250"/>
      <c r="B41" s="358" t="s">
        <v>368</v>
      </c>
      <c r="C41" s="359" t="s">
        <v>1291</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1293</v>
      </c>
      <c r="D42" s="191"/>
      <c r="E42" s="192"/>
      <c r="F42" s="192"/>
      <c r="G42" s="279"/>
      <c r="H42" s="193"/>
      <c r="I42" s="193"/>
      <c r="J42" s="193"/>
      <c r="K42" s="193"/>
      <c r="L42" s="193"/>
      <c r="M42" s="279"/>
      <c r="N42" s="193"/>
      <c r="O42" s="193"/>
      <c r="P42" s="279"/>
      <c r="Q42" s="192"/>
      <c r="R42" s="194"/>
      <c r="S42" s="382"/>
      <c r="T42" s="383"/>
    </row>
    <row r="43" spans="1:20" s="310" customFormat="1" ht="114.75" hidden="1" outlineLevel="2">
      <c r="A43" s="2"/>
      <c r="B43" s="2"/>
      <c r="C43" s="337" t="s">
        <v>1292</v>
      </c>
      <c r="D43" s="191"/>
      <c r="E43" s="192"/>
      <c r="F43" s="192"/>
      <c r="G43" s="279"/>
      <c r="H43" s="193"/>
      <c r="I43" s="193"/>
      <c r="J43" s="193"/>
      <c r="K43" s="193"/>
      <c r="L43" s="193"/>
      <c r="M43" s="279"/>
      <c r="N43" s="193"/>
      <c r="O43" s="193"/>
      <c r="P43" s="279"/>
      <c r="Q43" s="192"/>
      <c r="R43" s="194"/>
      <c r="S43" s="382"/>
      <c r="T43" s="383"/>
    </row>
    <row r="44" spans="1:20" s="310" customFormat="1" ht="127.5" hidden="1" outlineLevel="2">
      <c r="A44" s="4"/>
      <c r="B44" s="4"/>
      <c r="C44" s="337" t="s">
        <v>929</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369</v>
      </c>
      <c r="C53" s="359" t="s">
        <v>1294</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1295</v>
      </c>
      <c r="D54" s="191"/>
      <c r="E54" s="192"/>
      <c r="F54" s="192"/>
      <c r="G54" s="279"/>
      <c r="H54" s="193"/>
      <c r="I54" s="193"/>
      <c r="J54" s="193"/>
      <c r="K54" s="193"/>
      <c r="L54" s="193"/>
      <c r="M54" s="279"/>
      <c r="N54" s="193"/>
      <c r="O54" s="193"/>
      <c r="P54" s="279"/>
      <c r="Q54" s="192"/>
      <c r="R54" s="194"/>
      <c r="S54" s="382"/>
      <c r="T54" s="383"/>
    </row>
    <row r="55" spans="1:20" s="310" customFormat="1" ht="51" hidden="1" outlineLevel="2">
      <c r="A55" s="2"/>
      <c r="B55" s="2"/>
      <c r="C55" s="337" t="s">
        <v>1296</v>
      </c>
      <c r="D55" s="191"/>
      <c r="E55" s="192"/>
      <c r="F55" s="192"/>
      <c r="G55" s="279"/>
      <c r="H55" s="193"/>
      <c r="I55" s="193"/>
      <c r="J55" s="193"/>
      <c r="K55" s="193"/>
      <c r="L55" s="193"/>
      <c r="M55" s="279"/>
      <c r="N55" s="193"/>
      <c r="O55" s="193"/>
      <c r="P55" s="279"/>
      <c r="Q55" s="192"/>
      <c r="R55" s="194"/>
      <c r="S55" s="382"/>
      <c r="T55" s="383"/>
    </row>
    <row r="56" spans="1:20" s="310" customFormat="1" ht="140.25" hidden="1" outlineLevel="2">
      <c r="A56" s="4"/>
      <c r="B56" s="4"/>
      <c r="C56" s="337" t="s">
        <v>816</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8" customFormat="1" ht="36">
      <c r="A65" s="233"/>
      <c r="B65" s="356" t="s">
        <v>355</v>
      </c>
      <c r="C65" s="357" t="s">
        <v>1297</v>
      </c>
      <c r="D65" s="246"/>
      <c r="E65" s="247"/>
      <c r="F65" s="247"/>
      <c r="G65" s="242"/>
      <c r="H65" s="347">
        <f>SUM(H66,H78)</f>
        <v>0</v>
      </c>
      <c r="I65" s="347">
        <f>SUM(I66,I78)</f>
        <v>0</v>
      </c>
      <c r="J65" s="347">
        <f>SUM(J66,J78)</f>
        <v>0</v>
      </c>
      <c r="K65" s="347">
        <f>SUM(K66,K78)</f>
        <v>0</v>
      </c>
      <c r="L65" s="347">
        <f>SUM(L66,L78)</f>
        <v>0</v>
      </c>
      <c r="M65" s="237"/>
      <c r="N65" s="237"/>
      <c r="O65" s="348">
        <f>SUM(H65:L65)/(COUNT(H65:L65)*2)</f>
        <v>0</v>
      </c>
      <c r="P65" s="258"/>
      <c r="Q65" s="447"/>
      <c r="R65" s="228"/>
      <c r="S65" s="349">
        <f>AVERAGE(S66:S89)</f>
        <v>0</v>
      </c>
      <c r="T65" s="403"/>
    </row>
    <row r="66" spans="1:20" s="309" customFormat="1" ht="20.25" collapsed="1">
      <c r="A66" s="250"/>
      <c r="B66" s="358" t="s">
        <v>374</v>
      </c>
      <c r="C66" s="359" t="s">
        <v>1298</v>
      </c>
      <c r="D66" s="259"/>
      <c r="E66" s="260"/>
      <c r="F66" s="260"/>
      <c r="G66" s="261"/>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63.75" hidden="1" outlineLevel="2">
      <c r="A67" s="2"/>
      <c r="B67" s="2"/>
      <c r="C67" s="337" t="s">
        <v>1299</v>
      </c>
      <c r="D67" s="191"/>
      <c r="E67" s="192"/>
      <c r="F67" s="192"/>
      <c r="G67" s="279"/>
      <c r="H67" s="193"/>
      <c r="I67" s="193"/>
      <c r="J67" s="193"/>
      <c r="K67" s="193"/>
      <c r="L67" s="193"/>
      <c r="M67" s="279"/>
      <c r="N67" s="193"/>
      <c r="O67" s="193"/>
      <c r="P67" s="279"/>
      <c r="Q67" s="192"/>
      <c r="R67" s="194"/>
      <c r="S67" s="382"/>
      <c r="T67" s="383"/>
    </row>
    <row r="68" spans="1:20" s="310" customFormat="1" ht="102" hidden="1" outlineLevel="2">
      <c r="A68" s="2"/>
      <c r="B68" s="2"/>
      <c r="C68" s="337" t="s">
        <v>1300</v>
      </c>
      <c r="D68" s="191"/>
      <c r="E68" s="192"/>
      <c r="F68" s="192"/>
      <c r="G68" s="279"/>
      <c r="H68" s="193"/>
      <c r="I68" s="193"/>
      <c r="J68" s="193"/>
      <c r="K68" s="193"/>
      <c r="L68" s="193"/>
      <c r="M68" s="279"/>
      <c r="N68" s="193"/>
      <c r="O68" s="193"/>
      <c r="P68" s="279"/>
      <c r="Q68" s="192"/>
      <c r="R68" s="194"/>
      <c r="S68" s="382"/>
      <c r="T68" s="383"/>
    </row>
    <row r="69" spans="1:20" s="310" customFormat="1" ht="213" hidden="1" customHeight="1" outlineLevel="2">
      <c r="A69" s="4"/>
      <c r="B69" s="4"/>
      <c r="C69" s="337" t="s">
        <v>817</v>
      </c>
      <c r="D69" s="168"/>
      <c r="E69" s="181"/>
      <c r="F69" s="181"/>
      <c r="G69" s="253"/>
      <c r="H69" s="201"/>
      <c r="I69" s="201"/>
      <c r="J69" s="201"/>
      <c r="K69" s="201"/>
      <c r="L69" s="201"/>
      <c r="M69" s="253"/>
      <c r="N69" s="201"/>
      <c r="O69" s="201"/>
      <c r="P69" s="253"/>
      <c r="Q69" s="181"/>
      <c r="R69" s="177"/>
      <c r="S69" s="382"/>
      <c r="T69" s="396"/>
    </row>
    <row r="70" spans="1:20" s="310" customFormat="1" ht="20.25" hidden="1" outlineLevel="1">
      <c r="A70" s="174"/>
      <c r="B70" s="336">
        <v>1</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2</v>
      </c>
      <c r="C71" s="175"/>
      <c r="D71" s="168"/>
      <c r="E71" s="169"/>
      <c r="F71" s="172"/>
      <c r="G71" s="257"/>
      <c r="H71" s="170"/>
      <c r="I71" s="170"/>
      <c r="J71" s="170"/>
      <c r="K71" s="170"/>
      <c r="L71" s="170"/>
      <c r="M71" s="253"/>
      <c r="N71" s="170"/>
      <c r="O71" s="170"/>
      <c r="P71" s="253"/>
      <c r="Q71" s="181"/>
      <c r="R71" s="177"/>
      <c r="S71" s="382"/>
      <c r="T71" s="396"/>
    </row>
    <row r="72" spans="1:20" s="310" customFormat="1" ht="20.25" hidden="1" outlineLevel="1">
      <c r="A72" s="174"/>
      <c r="B72" s="336">
        <v>3</v>
      </c>
      <c r="C72" s="175"/>
      <c r="D72" s="168"/>
      <c r="E72" s="169"/>
      <c r="F72" s="169"/>
      <c r="G72" s="257"/>
      <c r="H72" s="170"/>
      <c r="I72" s="170"/>
      <c r="J72" s="170"/>
      <c r="K72" s="170"/>
      <c r="L72" s="170"/>
      <c r="M72" s="253"/>
      <c r="N72" s="170"/>
      <c r="O72" s="170"/>
      <c r="P72" s="253"/>
      <c r="Q72" s="181"/>
      <c r="R72" s="177"/>
      <c r="S72" s="382"/>
      <c r="T72" s="396"/>
    </row>
    <row r="73" spans="1:20" s="310" customFormat="1" ht="20.25" hidden="1" outlineLevel="1">
      <c r="A73" s="174"/>
      <c r="B73" s="336">
        <v>4</v>
      </c>
      <c r="C73" s="175"/>
      <c r="D73" s="168"/>
      <c r="E73" s="169"/>
      <c r="F73" s="172"/>
      <c r="G73" s="257"/>
      <c r="H73" s="170"/>
      <c r="I73" s="170"/>
      <c r="J73" s="170"/>
      <c r="K73" s="170"/>
      <c r="L73" s="170"/>
      <c r="M73" s="253"/>
      <c r="N73" s="170"/>
      <c r="O73" s="170"/>
      <c r="P73" s="253"/>
      <c r="Q73" s="181"/>
      <c r="R73" s="177"/>
      <c r="S73" s="382"/>
      <c r="T73" s="396"/>
    </row>
    <row r="74" spans="1:20" s="310" customFormat="1" ht="20.25" hidden="1" outlineLevel="1">
      <c r="A74" s="174"/>
      <c r="B74" s="336">
        <v>5</v>
      </c>
      <c r="C74" s="175"/>
      <c r="D74" s="168"/>
      <c r="E74" s="169"/>
      <c r="F74" s="169"/>
      <c r="G74" s="257"/>
      <c r="H74" s="170"/>
      <c r="I74" s="170"/>
      <c r="J74" s="170"/>
      <c r="K74" s="170"/>
      <c r="L74" s="170"/>
      <c r="M74" s="253"/>
      <c r="N74" s="170"/>
      <c r="O74" s="170"/>
      <c r="P74" s="253"/>
      <c r="Q74" s="181"/>
      <c r="R74" s="177"/>
      <c r="S74" s="382"/>
      <c r="T74" s="396"/>
    </row>
    <row r="75" spans="1:20" s="310" customFormat="1" ht="20.25" hidden="1" outlineLevel="1">
      <c r="A75" s="174"/>
      <c r="B75" s="336">
        <v>6</v>
      </c>
      <c r="C75" s="175"/>
      <c r="D75" s="168"/>
      <c r="E75" s="169"/>
      <c r="F75" s="169"/>
      <c r="G75" s="257"/>
      <c r="H75" s="170"/>
      <c r="I75" s="170"/>
      <c r="J75" s="170"/>
      <c r="K75" s="170"/>
      <c r="L75" s="170"/>
      <c r="M75" s="253"/>
      <c r="N75" s="170"/>
      <c r="O75" s="170"/>
      <c r="P75" s="253"/>
      <c r="Q75" s="181"/>
      <c r="R75" s="177"/>
      <c r="S75" s="382"/>
      <c r="T75" s="396"/>
    </row>
    <row r="76" spans="1:20" s="311" customFormat="1" ht="20.25" hidden="1" outlineLevel="1">
      <c r="A76" s="174"/>
      <c r="B76" s="336">
        <v>7</v>
      </c>
      <c r="C76" s="175"/>
      <c r="D76" s="168"/>
      <c r="E76" s="169"/>
      <c r="F76" s="169"/>
      <c r="G76" s="257"/>
      <c r="H76" s="170"/>
      <c r="I76" s="170"/>
      <c r="J76" s="170"/>
      <c r="K76" s="170"/>
      <c r="L76" s="170"/>
      <c r="M76" s="253"/>
      <c r="N76" s="170"/>
      <c r="O76" s="170"/>
      <c r="P76" s="253"/>
      <c r="Q76" s="181"/>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31.5" collapsed="1">
      <c r="A78" s="250"/>
      <c r="B78" s="358" t="s">
        <v>375</v>
      </c>
      <c r="C78" s="359" t="s">
        <v>520</v>
      </c>
      <c r="D78" s="259"/>
      <c r="E78" s="260"/>
      <c r="F78" s="260"/>
      <c r="G78" s="261"/>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404"/>
    </row>
    <row r="79" spans="1:20" s="310" customFormat="1" ht="76.5" hidden="1" outlineLevel="2">
      <c r="A79" s="2"/>
      <c r="B79" s="2"/>
      <c r="C79" s="337" t="s">
        <v>1301</v>
      </c>
      <c r="D79" s="191"/>
      <c r="E79" s="192"/>
      <c r="F79" s="192"/>
      <c r="G79" s="279"/>
      <c r="H79" s="193"/>
      <c r="I79" s="193"/>
      <c r="J79" s="193"/>
      <c r="K79" s="193"/>
      <c r="L79" s="193"/>
      <c r="M79" s="279"/>
      <c r="N79" s="193"/>
      <c r="O79" s="193"/>
      <c r="P79" s="279"/>
      <c r="Q79" s="192"/>
      <c r="R79" s="194"/>
      <c r="S79" s="382"/>
      <c r="T79" s="383"/>
    </row>
    <row r="80" spans="1:20" s="310" customFormat="1" ht="114.75" hidden="1" outlineLevel="2">
      <c r="A80" s="2"/>
      <c r="B80" s="2"/>
      <c r="C80" s="337" t="s">
        <v>1302</v>
      </c>
      <c r="D80" s="191"/>
      <c r="E80" s="192"/>
      <c r="F80" s="192"/>
      <c r="G80" s="279"/>
      <c r="H80" s="193"/>
      <c r="I80" s="193"/>
      <c r="J80" s="193"/>
      <c r="K80" s="193"/>
      <c r="L80" s="193"/>
      <c r="M80" s="279"/>
      <c r="N80" s="193"/>
      <c r="O80" s="193"/>
      <c r="P80" s="279"/>
      <c r="Q80" s="192"/>
      <c r="R80" s="194"/>
      <c r="S80" s="382"/>
      <c r="T80" s="383"/>
    </row>
    <row r="81" spans="1:20" s="310" customFormat="1" ht="86.25" hidden="1" customHeight="1" outlineLevel="2">
      <c r="A81" s="4"/>
      <c r="B81" s="4"/>
      <c r="C81" s="337" t="s">
        <v>818</v>
      </c>
      <c r="D81" s="168"/>
      <c r="E81" s="181"/>
      <c r="F81" s="181"/>
      <c r="G81" s="253"/>
      <c r="H81" s="201"/>
      <c r="I81" s="201"/>
      <c r="J81" s="201"/>
      <c r="K81" s="201"/>
      <c r="L81" s="201"/>
      <c r="M81" s="253"/>
      <c r="N81" s="201"/>
      <c r="O81" s="201"/>
      <c r="P81" s="253"/>
      <c r="Q81" s="181"/>
      <c r="R81" s="177"/>
      <c r="S81" s="382"/>
      <c r="T81" s="396"/>
    </row>
    <row r="82" spans="1:20" s="310" customFormat="1" ht="20.25" hidden="1" outlineLevel="1">
      <c r="A82" s="174"/>
      <c r="B82" s="336">
        <v>1</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2</v>
      </c>
      <c r="C83" s="175"/>
      <c r="D83" s="168"/>
      <c r="E83" s="169"/>
      <c r="F83" s="172"/>
      <c r="G83" s="257"/>
      <c r="H83" s="170"/>
      <c r="I83" s="170"/>
      <c r="J83" s="170"/>
      <c r="K83" s="170"/>
      <c r="L83" s="170"/>
      <c r="M83" s="253"/>
      <c r="N83" s="170"/>
      <c r="O83" s="170"/>
      <c r="P83" s="253"/>
      <c r="Q83" s="181"/>
      <c r="R83" s="177"/>
      <c r="S83" s="382"/>
      <c r="T83" s="396"/>
    </row>
    <row r="84" spans="1:20" s="310" customFormat="1" ht="20.25" hidden="1" outlineLevel="1">
      <c r="A84" s="174"/>
      <c r="B84" s="336">
        <v>3</v>
      </c>
      <c r="C84" s="175"/>
      <c r="D84" s="168"/>
      <c r="E84" s="169"/>
      <c r="F84" s="169"/>
      <c r="G84" s="257"/>
      <c r="H84" s="170"/>
      <c r="I84" s="170"/>
      <c r="J84" s="170"/>
      <c r="K84" s="170"/>
      <c r="L84" s="170"/>
      <c r="M84" s="253"/>
      <c r="N84" s="170"/>
      <c r="O84" s="170"/>
      <c r="P84" s="253"/>
      <c r="Q84" s="181"/>
      <c r="R84" s="177"/>
      <c r="S84" s="382"/>
      <c r="T84" s="396"/>
    </row>
    <row r="85" spans="1:20" s="310" customFormat="1" ht="20.25" hidden="1" outlineLevel="1">
      <c r="A85" s="174"/>
      <c r="B85" s="336">
        <v>4</v>
      </c>
      <c r="C85" s="175"/>
      <c r="D85" s="168"/>
      <c r="E85" s="169"/>
      <c r="F85" s="172"/>
      <c r="G85" s="257"/>
      <c r="H85" s="170"/>
      <c r="I85" s="170"/>
      <c r="J85" s="170"/>
      <c r="K85" s="170"/>
      <c r="L85" s="170"/>
      <c r="M85" s="253"/>
      <c r="N85" s="170"/>
      <c r="O85" s="170"/>
      <c r="P85" s="253"/>
      <c r="Q85" s="181"/>
      <c r="R85" s="177"/>
      <c r="S85" s="382"/>
      <c r="T85" s="396"/>
    </row>
    <row r="86" spans="1:20" s="310" customFormat="1" ht="20.25" hidden="1" outlineLevel="1">
      <c r="A86" s="174"/>
      <c r="B86" s="336">
        <v>5</v>
      </c>
      <c r="C86" s="175"/>
      <c r="D86" s="168"/>
      <c r="E86" s="169"/>
      <c r="F86" s="169"/>
      <c r="G86" s="257"/>
      <c r="H86" s="170"/>
      <c r="I86" s="170"/>
      <c r="J86" s="170"/>
      <c r="K86" s="170"/>
      <c r="L86" s="170"/>
      <c r="M86" s="253"/>
      <c r="N86" s="170"/>
      <c r="O86" s="170"/>
      <c r="P86" s="253"/>
      <c r="Q86" s="181"/>
      <c r="R86" s="177"/>
      <c r="S86" s="382"/>
      <c r="T86" s="396"/>
    </row>
    <row r="87" spans="1:20" s="310" customFormat="1" ht="20.25" hidden="1" outlineLevel="1">
      <c r="A87" s="174"/>
      <c r="B87" s="336">
        <v>6</v>
      </c>
      <c r="C87" s="175"/>
      <c r="D87" s="168"/>
      <c r="E87" s="169"/>
      <c r="F87" s="169"/>
      <c r="G87" s="257"/>
      <c r="H87" s="170"/>
      <c r="I87" s="170"/>
      <c r="J87" s="170"/>
      <c r="K87" s="170"/>
      <c r="L87" s="170"/>
      <c r="M87" s="253"/>
      <c r="N87" s="170"/>
      <c r="O87" s="170"/>
      <c r="P87" s="253"/>
      <c r="Q87" s="181"/>
      <c r="R87" s="177"/>
      <c r="S87" s="382"/>
      <c r="T87" s="396"/>
    </row>
    <row r="88" spans="1:20" s="311" customFormat="1" ht="20.25" hidden="1" outlineLevel="1">
      <c r="A88" s="174"/>
      <c r="B88" s="336">
        <v>7</v>
      </c>
      <c r="C88" s="175"/>
      <c r="D88" s="168"/>
      <c r="E88" s="169"/>
      <c r="F88" s="169"/>
      <c r="G88" s="257"/>
      <c r="H88" s="170"/>
      <c r="I88" s="170"/>
      <c r="J88" s="170"/>
      <c r="K88" s="170"/>
      <c r="L88" s="170"/>
      <c r="M88" s="253"/>
      <c r="N88" s="170"/>
      <c r="O88" s="170"/>
      <c r="P88" s="253"/>
      <c r="Q88" s="181"/>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05" customFormat="1" ht="27.75">
      <c r="A90" s="239"/>
      <c r="B90" s="332" t="s">
        <v>490</v>
      </c>
      <c r="C90" s="333" t="s">
        <v>491</v>
      </c>
      <c r="D90" s="240"/>
      <c r="E90" s="241"/>
      <c r="F90" s="241"/>
      <c r="G90" s="242"/>
      <c r="H90" s="347">
        <f>SUM(H91,H102,H113,H123,H134,H144,H154,H165,H176,H186)</f>
        <v>0</v>
      </c>
      <c r="I90" s="347">
        <f>SUM(I91,I102,I113,I123,I134,I144,I154,I165,I176,I186)</f>
        <v>0</v>
      </c>
      <c r="J90" s="347">
        <f>SUM(J91,J102,J113,J123,J134,J144,J154,J165,J176,J186)</f>
        <v>0</v>
      </c>
      <c r="K90" s="347">
        <f>SUM(K91,K102,K113,K123,K134,K144,K154,K165,K176,K186)</f>
        <v>0</v>
      </c>
      <c r="L90" s="347">
        <f>SUM(L91,L102,L113,L123,L134,L144,L154,L165,L176,L186)</f>
        <v>0</v>
      </c>
      <c r="M90" s="237"/>
      <c r="N90" s="237"/>
      <c r="O90" s="348">
        <f>SUM(H90:L90)/(COUNT(H90:L90)*10)</f>
        <v>0</v>
      </c>
      <c r="P90" s="242"/>
      <c r="Q90" s="235"/>
      <c r="R90" s="228"/>
      <c r="S90" s="349">
        <f>AVERAGE(S91:S186)</f>
        <v>0</v>
      </c>
      <c r="T90" s="385"/>
    </row>
    <row r="91" spans="1:20" s="306" customFormat="1" ht="31.5" collapsed="1">
      <c r="A91" s="243"/>
      <c r="B91" s="341" t="s">
        <v>489</v>
      </c>
      <c r="C91" s="335" t="s">
        <v>201</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s="305" customFormat="1" ht="38.25" hidden="1" outlineLevel="2">
      <c r="A92" s="178"/>
      <c r="B92" s="4"/>
      <c r="C92" s="337" t="s">
        <v>1405</v>
      </c>
      <c r="D92" s="168"/>
      <c r="E92" s="169"/>
      <c r="F92" s="169"/>
      <c r="G92" s="257"/>
      <c r="H92" s="170"/>
      <c r="I92" s="170"/>
      <c r="J92" s="170"/>
      <c r="K92" s="170"/>
      <c r="L92" s="170"/>
      <c r="M92" s="245"/>
      <c r="N92" s="170"/>
      <c r="O92" s="170"/>
      <c r="P92" s="245"/>
      <c r="Q92" s="456"/>
      <c r="R92" s="171"/>
      <c r="S92" s="374"/>
      <c r="T92" s="385"/>
    </row>
    <row r="93" spans="1:20" s="305" customFormat="1" ht="210.75" hidden="1" customHeight="1" outlineLevel="2">
      <c r="A93" s="178"/>
      <c r="B93" s="4"/>
      <c r="C93" s="337" t="s">
        <v>819</v>
      </c>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s="305" customFormat="1"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s="305"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s="305"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15.75" collapsed="1">
      <c r="A102" s="243"/>
      <c r="B102" s="341" t="s">
        <v>380</v>
      </c>
      <c r="C102" s="335" t="s">
        <v>202</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s="305" customFormat="1" ht="89.25" hidden="1" outlineLevel="2">
      <c r="A103" s="178"/>
      <c r="B103" s="4"/>
      <c r="C103" s="363" t="s">
        <v>1426</v>
      </c>
      <c r="D103" s="168"/>
      <c r="E103" s="169"/>
      <c r="F103" s="169"/>
      <c r="G103" s="257"/>
      <c r="H103" s="170"/>
      <c r="I103" s="170"/>
      <c r="J103" s="170"/>
      <c r="K103" s="170"/>
      <c r="L103" s="170"/>
      <c r="M103" s="245"/>
      <c r="N103" s="170"/>
      <c r="O103" s="170"/>
      <c r="P103" s="245"/>
      <c r="Q103" s="169"/>
      <c r="R103" s="171"/>
      <c r="S103" s="374"/>
    </row>
    <row r="104" spans="1:20" s="305" customFormat="1" ht="344.25" hidden="1" customHeight="1" outlineLevel="2">
      <c r="A104" s="178"/>
      <c r="B104" s="4"/>
      <c r="C104" s="337" t="s">
        <v>820</v>
      </c>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s="305"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203</v>
      </c>
      <c r="D113" s="251"/>
      <c r="E113" s="255"/>
      <c r="F113" s="255"/>
      <c r="G113" s="256"/>
      <c r="H113" s="350" t="str">
        <f>IF(HasAffirmation(H115:H121,$O115:$O121),1,"")</f>
        <v/>
      </c>
      <c r="I113" s="350" t="str">
        <f>IF(HasAffirmation(I115:I121,$O115:$O121),1,"")</f>
        <v/>
      </c>
      <c r="J113" s="350" t="str">
        <f>IF(HasAffirmation(J115:J121,$O115:$O121),1,"")</f>
        <v/>
      </c>
      <c r="K113" s="350" t="str">
        <f>IF(HasAffirmation(K115:K121,$O115:$O121),1,"")</f>
        <v/>
      </c>
      <c r="L113" s="350" t="str">
        <f>IF(HasAffirmation(L115:L121,$O115:$O121),1,"")</f>
        <v/>
      </c>
      <c r="M113" s="254"/>
      <c r="N113" s="350">
        <f>COUNTA(N115:N121)</f>
        <v>0</v>
      </c>
      <c r="O113" s="350">
        <f>SUM(H113:L113)</f>
        <v>0</v>
      </c>
      <c r="P113" s="244"/>
      <c r="Q113" s="443" t="str">
        <f>IF(COUNTA(Q114:Q122)=0,"",COUNTA(Q114:Q122))</f>
        <v/>
      </c>
      <c r="R113" s="229"/>
      <c r="S113" s="351">
        <f>IF(R113=Instructions!$B$25,Instructions!$C$25,IF(R113=Instructions!$B$26,Instructions!$C$26,IF(R113=Instructions!$B$27,Instructions!$C$27,0)))</f>
        <v>0</v>
      </c>
      <c r="T113" s="406"/>
    </row>
    <row r="114" spans="1:20" s="305" customFormat="1" ht="177.75" hidden="1" customHeight="1" outlineLevel="2">
      <c r="A114" s="178"/>
      <c r="B114" s="4"/>
      <c r="C114" s="337" t="s">
        <v>821</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204</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70.25" hidden="1" customHeight="1" outlineLevel="2">
      <c r="A125" s="178"/>
      <c r="B125" s="4"/>
      <c r="C125" s="337" t="s">
        <v>822</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205</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46.75" hidden="1" customHeight="1" outlineLevel="2">
      <c r="A135" s="178"/>
      <c r="B135" s="4"/>
      <c r="C135" s="337" t="s">
        <v>823</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15.75"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36.25" hidden="1" customHeight="1" outlineLevel="2">
      <c r="A145" s="178"/>
      <c r="B145" s="4"/>
      <c r="C145" s="337" t="s">
        <v>824</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206</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1.75" hidden="1" customHeight="1" outlineLevel="2">
      <c r="A156" s="178"/>
      <c r="B156" s="4"/>
      <c r="C156" s="337" t="s">
        <v>825</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244</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29.5" hidden="1" outlineLevel="2">
      <c r="A167" s="178"/>
      <c r="B167" s="4"/>
      <c r="C167" s="337" t="s">
        <v>826</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85" hidden="1" customHeight="1" outlineLevel="2">
      <c r="A177" s="178"/>
      <c r="B177" s="4"/>
      <c r="C177" s="337" t="s">
        <v>827</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207</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c r="T186" s="406"/>
    </row>
    <row r="187" spans="1:20" s="305" customFormat="1" ht="63.75" hidden="1" outlineLevel="2">
      <c r="A187" s="178"/>
      <c r="B187" s="4"/>
      <c r="C187" s="337" t="s">
        <v>1450</v>
      </c>
      <c r="D187" s="168"/>
      <c r="E187" s="169"/>
      <c r="F187" s="169"/>
      <c r="G187" s="257"/>
      <c r="H187" s="170"/>
      <c r="I187" s="170"/>
      <c r="J187" s="170"/>
      <c r="K187" s="170"/>
      <c r="L187" s="170"/>
      <c r="M187" s="245"/>
      <c r="N187" s="170"/>
      <c r="O187" s="170"/>
      <c r="P187" s="245"/>
      <c r="Q187" s="456"/>
      <c r="R187" s="457"/>
      <c r="S187" s="374"/>
      <c r="T187" s="385"/>
    </row>
    <row r="188" spans="1:20" s="305" customFormat="1" ht="188.25" hidden="1" customHeight="1" outlineLevel="2">
      <c r="A188" s="178"/>
      <c r="B188" s="4"/>
      <c r="C188" s="337" t="s">
        <v>828</v>
      </c>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s="305" customFormat="1"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15.75" collapsed="1">
      <c r="A198" s="243"/>
      <c r="B198" s="341" t="s">
        <v>395</v>
      </c>
      <c r="C198" s="335" t="s">
        <v>208</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05" customFormat="1" ht="206.25" hidden="1" customHeight="1" outlineLevel="2">
      <c r="A200" s="178"/>
      <c r="B200" s="4"/>
      <c r="C200" s="337" t="s">
        <v>640</v>
      </c>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05" customFormat="1" ht="196.5" hidden="1" customHeight="1" outlineLevel="2">
      <c r="A211" s="178"/>
      <c r="B211" s="375"/>
      <c r="C211" s="352" t="s">
        <v>615</v>
      </c>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8"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4181" priority="2636" stopIfTrue="1" operator="equal">
      <formula>"NR"</formula>
    </cfRule>
    <cfRule type="cellIs" dxfId="4180" priority="2637" stopIfTrue="1" operator="equal">
      <formula>"U"</formula>
    </cfRule>
    <cfRule type="cellIs" dxfId="4179" priority="2638" stopIfTrue="1" operator="equal">
      <formula>"S"</formula>
    </cfRule>
  </conditionalFormatting>
  <conditionalFormatting sqref="R4">
    <cfRule type="cellIs" dxfId="4178" priority="697" stopIfTrue="1" operator="equal">
      <formula>"NR"</formula>
    </cfRule>
    <cfRule type="cellIs" dxfId="4177" priority="698" stopIfTrue="1" operator="equal">
      <formula>"U"</formula>
    </cfRule>
    <cfRule type="cellIs" dxfId="4176" priority="699" stopIfTrue="1" operator="equal">
      <formula>"S"</formula>
    </cfRule>
  </conditionalFormatting>
  <conditionalFormatting sqref="R40">
    <cfRule type="cellIs" dxfId="4175" priority="694" stopIfTrue="1" operator="equal">
      <formula>"NR"</formula>
    </cfRule>
    <cfRule type="cellIs" dxfId="4174" priority="695" stopIfTrue="1" operator="equal">
      <formula>"U"</formula>
    </cfRule>
    <cfRule type="cellIs" dxfId="4173" priority="696" stopIfTrue="1" operator="equal">
      <formula>"S"</formula>
    </cfRule>
  </conditionalFormatting>
  <conditionalFormatting sqref="R65">
    <cfRule type="cellIs" dxfId="4172" priority="691" stopIfTrue="1" operator="equal">
      <formula>"NR"</formula>
    </cfRule>
    <cfRule type="cellIs" dxfId="4171" priority="692" stopIfTrue="1" operator="equal">
      <formula>"U"</formula>
    </cfRule>
    <cfRule type="cellIs" dxfId="4170" priority="693" stopIfTrue="1" operator="equal">
      <formula>"S"</formula>
    </cfRule>
  </conditionalFormatting>
  <conditionalFormatting sqref="R90">
    <cfRule type="cellIs" dxfId="4169" priority="688" stopIfTrue="1" operator="equal">
      <formula>"NR"</formula>
    </cfRule>
    <cfRule type="cellIs" dxfId="4168" priority="689" stopIfTrue="1" operator="equal">
      <formula>"U"</formula>
    </cfRule>
    <cfRule type="cellIs" dxfId="4167" priority="690" stopIfTrue="1" operator="equal">
      <formula>"S"</formula>
    </cfRule>
  </conditionalFormatting>
  <conditionalFormatting sqref="R197">
    <cfRule type="cellIs" dxfId="4166" priority="685" stopIfTrue="1" operator="equal">
      <formula>"NR"</formula>
    </cfRule>
    <cfRule type="cellIs" dxfId="4165" priority="686" stopIfTrue="1" operator="equal">
      <formula>"U"</formula>
    </cfRule>
    <cfRule type="cellIs" dxfId="4164" priority="687" stopIfTrue="1" operator="equal">
      <formula>"S"</formula>
    </cfRule>
  </conditionalFormatting>
  <conditionalFormatting sqref="R5">
    <cfRule type="expression" dxfId="4163" priority="679" stopIfTrue="1">
      <formula>OR($R5="FI",$R5="Green",$R5="High")</formula>
    </cfRule>
    <cfRule type="expression" dxfId="4162" priority="680" stopIfTrue="1">
      <formula>OR($R5="NI",$R5="Red",$R5="Low")</formula>
    </cfRule>
    <cfRule type="cellIs" dxfId="4161" priority="681" stopIfTrue="1" operator="equal">
      <formula>"PI"</formula>
    </cfRule>
    <cfRule type="expression" dxfId="4160" priority="682" stopIfTrue="1">
      <formula>OR($R5="LI",$R5="Yellow",$R5="Medium")</formula>
    </cfRule>
    <cfRule type="expression" dxfId="4159" priority="683" stopIfTrue="1">
      <formula>OR($R5="NY",$R5="Not Yet")</formula>
    </cfRule>
    <cfRule type="cellIs" dxfId="4158" priority="684" stopIfTrue="1" operator="equal">
      <formula>"Out of Scope"</formula>
    </cfRule>
  </conditionalFormatting>
  <conditionalFormatting sqref="R17">
    <cfRule type="expression" dxfId="4157" priority="673" stopIfTrue="1">
      <formula>OR($R17="FI",$R17="Green",$R17="High")</formula>
    </cfRule>
    <cfRule type="expression" dxfId="4156" priority="674" stopIfTrue="1">
      <formula>OR($R17="NI",$R17="Red",$R17="Low")</formula>
    </cfRule>
    <cfRule type="cellIs" dxfId="4155" priority="675" stopIfTrue="1" operator="equal">
      <formula>"PI"</formula>
    </cfRule>
    <cfRule type="expression" dxfId="4154" priority="676" stopIfTrue="1">
      <formula>OR($R17="LI",$R17="Yellow",$R17="Medium")</formula>
    </cfRule>
    <cfRule type="expression" dxfId="4153" priority="677" stopIfTrue="1">
      <formula>OR($R17="NY",$R17="Not Yet")</formula>
    </cfRule>
    <cfRule type="cellIs" dxfId="4152" priority="678" stopIfTrue="1" operator="equal">
      <formula>"Out of Scope"</formula>
    </cfRule>
  </conditionalFormatting>
  <conditionalFormatting sqref="R29">
    <cfRule type="expression" dxfId="4151" priority="667" stopIfTrue="1">
      <formula>OR($R29="FI",$R29="Green",$R29="High")</formula>
    </cfRule>
    <cfRule type="expression" dxfId="4150" priority="668" stopIfTrue="1">
      <formula>OR($R29="NI",$R29="Red",$R29="Low")</formula>
    </cfRule>
    <cfRule type="cellIs" dxfId="4149" priority="669" stopIfTrue="1" operator="equal">
      <formula>"PI"</formula>
    </cfRule>
    <cfRule type="expression" dxfId="4148" priority="670" stopIfTrue="1">
      <formula>OR($R29="LI",$R29="Yellow",$R29="Medium")</formula>
    </cfRule>
    <cfRule type="expression" dxfId="4147" priority="671" stopIfTrue="1">
      <formula>OR($R29="NY",$R29="Not Yet")</formula>
    </cfRule>
    <cfRule type="cellIs" dxfId="4146" priority="672" stopIfTrue="1" operator="equal">
      <formula>"Out of Scope"</formula>
    </cfRule>
  </conditionalFormatting>
  <conditionalFormatting sqref="R41">
    <cfRule type="expression" dxfId="4145" priority="661" stopIfTrue="1">
      <formula>OR($R41="FI",$R41="Green",$R41="High")</formula>
    </cfRule>
    <cfRule type="expression" dxfId="4144" priority="662" stopIfTrue="1">
      <formula>OR($R41="NI",$R41="Red",$R41="Low")</formula>
    </cfRule>
    <cfRule type="cellIs" dxfId="4143" priority="663" stopIfTrue="1" operator="equal">
      <formula>"PI"</formula>
    </cfRule>
    <cfRule type="expression" dxfId="4142" priority="664" stopIfTrue="1">
      <formula>OR($R41="LI",$R41="Yellow",$R41="Medium")</formula>
    </cfRule>
    <cfRule type="expression" dxfId="4141" priority="665" stopIfTrue="1">
      <formula>OR($R41="NY",$R41="Not Yet")</formula>
    </cfRule>
    <cfRule type="cellIs" dxfId="4140" priority="666" stopIfTrue="1" operator="equal">
      <formula>"Out of Scope"</formula>
    </cfRule>
  </conditionalFormatting>
  <conditionalFormatting sqref="R53">
    <cfRule type="expression" dxfId="4139" priority="655" stopIfTrue="1">
      <formula>OR($R53="FI",$R53="Green",$R53="High")</formula>
    </cfRule>
    <cfRule type="expression" dxfId="4138" priority="656" stopIfTrue="1">
      <formula>OR($R53="NI",$R53="Red",$R53="Low")</formula>
    </cfRule>
    <cfRule type="cellIs" dxfId="4137" priority="657" stopIfTrue="1" operator="equal">
      <formula>"PI"</formula>
    </cfRule>
    <cfRule type="expression" dxfId="4136" priority="658" stopIfTrue="1">
      <formula>OR($R53="LI",$R53="Yellow",$R53="Medium")</formula>
    </cfRule>
    <cfRule type="expression" dxfId="4135" priority="659" stopIfTrue="1">
      <formula>OR($R53="NY",$R53="Not Yet")</formula>
    </cfRule>
    <cfRule type="cellIs" dxfId="4134" priority="660" stopIfTrue="1" operator="equal">
      <formula>"Out of Scope"</formula>
    </cfRule>
  </conditionalFormatting>
  <conditionalFormatting sqref="R66">
    <cfRule type="expression" dxfId="4133" priority="649" stopIfTrue="1">
      <formula>OR($R66="FI",$R66="Green",$R66="High")</formula>
    </cfRule>
    <cfRule type="expression" dxfId="4132" priority="650" stopIfTrue="1">
      <formula>OR($R66="NI",$R66="Red",$R66="Low")</formula>
    </cfRule>
    <cfRule type="cellIs" dxfId="4131" priority="651" stopIfTrue="1" operator="equal">
      <formula>"PI"</formula>
    </cfRule>
    <cfRule type="expression" dxfId="4130" priority="652" stopIfTrue="1">
      <formula>OR($R66="LI",$R66="Yellow",$R66="Medium")</formula>
    </cfRule>
    <cfRule type="expression" dxfId="4129" priority="653" stopIfTrue="1">
      <formula>OR($R66="NY",$R66="Not Yet")</formula>
    </cfRule>
    <cfRule type="cellIs" dxfId="4128" priority="654" stopIfTrue="1" operator="equal">
      <formula>"Out of Scope"</formula>
    </cfRule>
  </conditionalFormatting>
  <conditionalFormatting sqref="R78">
    <cfRule type="expression" dxfId="4127" priority="643" stopIfTrue="1">
      <formula>OR($R78="FI",$R78="Green",$R78="High")</formula>
    </cfRule>
    <cfRule type="expression" dxfId="4126" priority="644" stopIfTrue="1">
      <formula>OR($R78="NI",$R78="Red",$R78="Low")</formula>
    </cfRule>
    <cfRule type="cellIs" dxfId="4125" priority="645" stopIfTrue="1" operator="equal">
      <formula>"PI"</formula>
    </cfRule>
    <cfRule type="expression" dxfId="4124" priority="646" stopIfTrue="1">
      <formula>OR($R78="LI",$R78="Yellow",$R78="Medium")</formula>
    </cfRule>
    <cfRule type="expression" dxfId="4123" priority="647" stopIfTrue="1">
      <formula>OR($R78="NY",$R78="Not Yet")</formula>
    </cfRule>
    <cfRule type="cellIs" dxfId="4122" priority="648" stopIfTrue="1" operator="equal">
      <formula>"Out of Scope"</formula>
    </cfRule>
  </conditionalFormatting>
  <conditionalFormatting sqref="R91">
    <cfRule type="expression" dxfId="4121" priority="637" stopIfTrue="1">
      <formula>OR($R91="FI",$R91="Green",$R91="High")</formula>
    </cfRule>
    <cfRule type="expression" dxfId="4120" priority="638" stopIfTrue="1">
      <formula>OR($R91="NI",$R91="Red",$R91="Low")</formula>
    </cfRule>
    <cfRule type="cellIs" dxfId="4119" priority="639" stopIfTrue="1" operator="equal">
      <formula>"PI"</formula>
    </cfRule>
    <cfRule type="expression" dxfId="4118" priority="640" stopIfTrue="1">
      <formula>OR($R91="LI",$R91="Yellow",$R91="Medium")</formula>
    </cfRule>
    <cfRule type="expression" dxfId="4117" priority="641" stopIfTrue="1">
      <formula>OR($R91="NY",$R91="Not Yet")</formula>
    </cfRule>
    <cfRule type="cellIs" dxfId="4116" priority="642" stopIfTrue="1" operator="equal">
      <formula>"Out of Scope"</formula>
    </cfRule>
  </conditionalFormatting>
  <conditionalFormatting sqref="R102">
    <cfRule type="expression" dxfId="4115" priority="631" stopIfTrue="1">
      <formula>OR($R102="FI",$R102="Green",$R102="High")</formula>
    </cfRule>
    <cfRule type="expression" dxfId="4114" priority="632" stopIfTrue="1">
      <formula>OR($R102="NI",$R102="Red",$R102="Low")</formula>
    </cfRule>
    <cfRule type="cellIs" dxfId="4113" priority="633" stopIfTrue="1" operator="equal">
      <formula>"PI"</formula>
    </cfRule>
    <cfRule type="expression" dxfId="4112" priority="634" stopIfTrue="1">
      <formula>OR($R102="LI",$R102="Yellow",$R102="Medium")</formula>
    </cfRule>
    <cfRule type="expression" dxfId="4111" priority="635" stopIfTrue="1">
      <formula>OR($R102="NY",$R102="Not Yet")</formula>
    </cfRule>
    <cfRule type="cellIs" dxfId="4110" priority="636" stopIfTrue="1" operator="equal">
      <formula>"Out of Scope"</formula>
    </cfRule>
  </conditionalFormatting>
  <conditionalFormatting sqref="R113">
    <cfRule type="expression" dxfId="4109" priority="625" stopIfTrue="1">
      <formula>OR($R113="FI",$R113="Green",$R113="High")</formula>
    </cfRule>
    <cfRule type="expression" dxfId="4108" priority="626" stopIfTrue="1">
      <formula>OR($R113="NI",$R113="Red",$R113="Low")</formula>
    </cfRule>
    <cfRule type="cellIs" dxfId="4107" priority="627" stopIfTrue="1" operator="equal">
      <formula>"PI"</formula>
    </cfRule>
    <cfRule type="expression" dxfId="4106" priority="628" stopIfTrue="1">
      <formula>OR($R113="LI",$R113="Yellow",$R113="Medium")</formula>
    </cfRule>
    <cfRule type="expression" dxfId="4105" priority="629" stopIfTrue="1">
      <formula>OR($R113="NY",$R113="Not Yet")</formula>
    </cfRule>
    <cfRule type="cellIs" dxfId="4104" priority="630" stopIfTrue="1" operator="equal">
      <formula>"Out of Scope"</formula>
    </cfRule>
  </conditionalFormatting>
  <conditionalFormatting sqref="R123">
    <cfRule type="expression" dxfId="4103" priority="619" stopIfTrue="1">
      <formula>OR($R123="FI",$R123="Green",$R123="High")</formula>
    </cfRule>
    <cfRule type="expression" dxfId="4102" priority="620" stopIfTrue="1">
      <formula>OR($R123="NI",$R123="Red",$R123="Low")</formula>
    </cfRule>
    <cfRule type="cellIs" dxfId="4101" priority="621" stopIfTrue="1" operator="equal">
      <formula>"PI"</formula>
    </cfRule>
    <cfRule type="expression" dxfId="4100" priority="622" stopIfTrue="1">
      <formula>OR($R123="LI",$R123="Yellow",$R123="Medium")</formula>
    </cfRule>
    <cfRule type="expression" dxfId="4099" priority="623" stopIfTrue="1">
      <formula>OR($R123="NY",$R123="Not Yet")</formula>
    </cfRule>
    <cfRule type="cellIs" dxfId="4098" priority="624" stopIfTrue="1" operator="equal">
      <formula>"Out of Scope"</formula>
    </cfRule>
  </conditionalFormatting>
  <conditionalFormatting sqref="R134">
    <cfRule type="expression" dxfId="4097" priority="613" stopIfTrue="1">
      <formula>OR($R134="FI",$R134="Green",$R134="High")</formula>
    </cfRule>
    <cfRule type="expression" dxfId="4096" priority="614" stopIfTrue="1">
      <formula>OR($R134="NI",$R134="Red",$R134="Low")</formula>
    </cfRule>
    <cfRule type="cellIs" dxfId="4095" priority="615" stopIfTrue="1" operator="equal">
      <formula>"PI"</formula>
    </cfRule>
    <cfRule type="expression" dxfId="4094" priority="616" stopIfTrue="1">
      <formula>OR($R134="LI",$R134="Yellow",$R134="Medium")</formula>
    </cfRule>
    <cfRule type="expression" dxfId="4093" priority="617" stopIfTrue="1">
      <formula>OR($R134="NY",$R134="Not Yet")</formula>
    </cfRule>
    <cfRule type="cellIs" dxfId="4092" priority="618" stopIfTrue="1" operator="equal">
      <formula>"Out of Scope"</formula>
    </cfRule>
  </conditionalFormatting>
  <conditionalFormatting sqref="R144">
    <cfRule type="expression" dxfId="4091" priority="607" stopIfTrue="1">
      <formula>OR($R144="FI",$R144="Green",$R144="High")</formula>
    </cfRule>
    <cfRule type="expression" dxfId="4090" priority="608" stopIfTrue="1">
      <formula>OR($R144="NI",$R144="Red",$R144="Low")</formula>
    </cfRule>
    <cfRule type="cellIs" dxfId="4089" priority="609" stopIfTrue="1" operator="equal">
      <formula>"PI"</formula>
    </cfRule>
    <cfRule type="expression" dxfId="4088" priority="610" stopIfTrue="1">
      <formula>OR($R144="LI",$R144="Yellow",$R144="Medium")</formula>
    </cfRule>
    <cfRule type="expression" dxfId="4087" priority="611" stopIfTrue="1">
      <formula>OR($R144="NY",$R144="Not Yet")</formula>
    </cfRule>
    <cfRule type="cellIs" dxfId="4086" priority="612" stopIfTrue="1" operator="equal">
      <formula>"Out of Scope"</formula>
    </cfRule>
  </conditionalFormatting>
  <conditionalFormatting sqref="R154">
    <cfRule type="expression" dxfId="4085" priority="601" stopIfTrue="1">
      <formula>OR($R154="FI",$R154="Green",$R154="High")</formula>
    </cfRule>
    <cfRule type="expression" dxfId="4084" priority="602" stopIfTrue="1">
      <formula>OR($R154="NI",$R154="Red",$R154="Low")</formula>
    </cfRule>
    <cfRule type="cellIs" dxfId="4083" priority="603" stopIfTrue="1" operator="equal">
      <formula>"PI"</formula>
    </cfRule>
    <cfRule type="expression" dxfId="4082" priority="604" stopIfTrue="1">
      <formula>OR($R154="LI",$R154="Yellow",$R154="Medium")</formula>
    </cfRule>
    <cfRule type="expression" dxfId="4081" priority="605" stopIfTrue="1">
      <formula>OR($R154="NY",$R154="Not Yet")</formula>
    </cfRule>
    <cfRule type="cellIs" dxfId="4080" priority="606" stopIfTrue="1" operator="equal">
      <formula>"Out of Scope"</formula>
    </cfRule>
  </conditionalFormatting>
  <conditionalFormatting sqref="R165">
    <cfRule type="expression" dxfId="4079" priority="595" stopIfTrue="1">
      <formula>OR($R165="FI",$R165="Green",$R165="High")</formula>
    </cfRule>
    <cfRule type="expression" dxfId="4078" priority="596" stopIfTrue="1">
      <formula>OR($R165="NI",$R165="Red",$R165="Low")</formula>
    </cfRule>
    <cfRule type="cellIs" dxfId="4077" priority="597" stopIfTrue="1" operator="equal">
      <formula>"PI"</formula>
    </cfRule>
    <cfRule type="expression" dxfId="4076" priority="598" stopIfTrue="1">
      <formula>OR($R165="LI",$R165="Yellow",$R165="Medium")</formula>
    </cfRule>
    <cfRule type="expression" dxfId="4075" priority="599" stopIfTrue="1">
      <formula>OR($R165="NY",$R165="Not Yet")</formula>
    </cfRule>
    <cfRule type="cellIs" dxfId="4074" priority="600" stopIfTrue="1" operator="equal">
      <formula>"Out of Scope"</formula>
    </cfRule>
  </conditionalFormatting>
  <conditionalFormatting sqref="R176">
    <cfRule type="expression" dxfId="4073" priority="589" stopIfTrue="1">
      <formula>OR($R176="FI",$R176="Green",$R176="High")</formula>
    </cfRule>
    <cfRule type="expression" dxfId="4072" priority="590" stopIfTrue="1">
      <formula>OR($R176="NI",$R176="Red",$R176="Low")</formula>
    </cfRule>
    <cfRule type="cellIs" dxfId="4071" priority="591" stopIfTrue="1" operator="equal">
      <formula>"PI"</formula>
    </cfRule>
    <cfRule type="expression" dxfId="4070" priority="592" stopIfTrue="1">
      <formula>OR($R176="LI",$R176="Yellow",$R176="Medium")</formula>
    </cfRule>
    <cfRule type="expression" dxfId="4069" priority="593" stopIfTrue="1">
      <formula>OR($R176="NY",$R176="Not Yet")</formula>
    </cfRule>
    <cfRule type="cellIs" dxfId="4068" priority="594" stopIfTrue="1" operator="equal">
      <formula>"Out of Scope"</formula>
    </cfRule>
  </conditionalFormatting>
  <conditionalFormatting sqref="R186">
    <cfRule type="expression" dxfId="4067" priority="583" stopIfTrue="1">
      <formula>OR($R186="FI",$R186="Green",$R186="High")</formula>
    </cfRule>
    <cfRule type="expression" dxfId="4066" priority="584" stopIfTrue="1">
      <formula>OR($R186="NI",$R186="Red",$R186="Low")</formula>
    </cfRule>
    <cfRule type="cellIs" dxfId="4065" priority="585" stopIfTrue="1" operator="equal">
      <formula>"PI"</formula>
    </cfRule>
    <cfRule type="expression" dxfId="4064" priority="586" stopIfTrue="1">
      <formula>OR($R186="LI",$R186="Yellow",$R186="Medium")</formula>
    </cfRule>
    <cfRule type="expression" dxfId="4063" priority="587" stopIfTrue="1">
      <formula>OR($R186="NY",$R186="Not Yet")</formula>
    </cfRule>
    <cfRule type="cellIs" dxfId="4062" priority="588" stopIfTrue="1" operator="equal">
      <formula>"Out of Scope"</formula>
    </cfRule>
  </conditionalFormatting>
  <conditionalFormatting sqref="R198">
    <cfRule type="expression" dxfId="4061" priority="577" stopIfTrue="1">
      <formula>OR($R198="FI",$R198="Green",$R198="High")</formula>
    </cfRule>
    <cfRule type="expression" dxfId="4060" priority="578" stopIfTrue="1">
      <formula>OR($R198="NI",$R198="Red",$R198="Low")</formula>
    </cfRule>
    <cfRule type="cellIs" dxfId="4059" priority="579" stopIfTrue="1" operator="equal">
      <formula>"PI"</formula>
    </cfRule>
    <cfRule type="expression" dxfId="4058" priority="580" stopIfTrue="1">
      <formula>OR($R198="LI",$R198="Yellow",$R198="Medium")</formula>
    </cfRule>
    <cfRule type="expression" dxfId="4057" priority="581" stopIfTrue="1">
      <formula>OR($R198="NY",$R198="Not Yet")</formula>
    </cfRule>
    <cfRule type="cellIs" dxfId="4056" priority="582" stopIfTrue="1" operator="equal">
      <formula>"Out of Scope"</formula>
    </cfRule>
  </conditionalFormatting>
  <conditionalFormatting sqref="R209">
    <cfRule type="expression" dxfId="4055" priority="571" stopIfTrue="1">
      <formula>OR($R209="FI",$R209="Green",$R209="High")</formula>
    </cfRule>
    <cfRule type="expression" dxfId="4054" priority="572" stopIfTrue="1">
      <formula>OR($R209="NI",$R209="Red",$R209="Low")</formula>
    </cfRule>
    <cfRule type="cellIs" dxfId="4053" priority="573" stopIfTrue="1" operator="equal">
      <formula>"PI"</formula>
    </cfRule>
    <cfRule type="expression" dxfId="4052" priority="574" stopIfTrue="1">
      <formula>OR($R209="LI",$R209="Yellow",$R209="Medium")</formula>
    </cfRule>
    <cfRule type="expression" dxfId="4051" priority="575" stopIfTrue="1">
      <formula>OR($R209="NY",$R209="Not Yet")</formula>
    </cfRule>
    <cfRule type="cellIs" dxfId="4050" priority="576" stopIfTrue="1" operator="equal">
      <formula>"Out of Scope"</formula>
    </cfRule>
  </conditionalFormatting>
  <conditionalFormatting sqref="H16:L16">
    <cfRule type="expression" dxfId="4049" priority="565" stopIfTrue="1">
      <formula>OR(H16="FI",H16="Green",H16="High")</formula>
    </cfRule>
    <cfRule type="expression" dxfId="4048" priority="566" stopIfTrue="1">
      <formula>OR(H16="NI",H16="Red",H16="Low")</formula>
    </cfRule>
    <cfRule type="cellIs" dxfId="4047" priority="567" stopIfTrue="1" operator="equal">
      <formula>"PI"</formula>
    </cfRule>
    <cfRule type="expression" dxfId="4046" priority="568" stopIfTrue="1">
      <formula>OR(H16="LI",H16="Yellow",H16="Medium")</formula>
    </cfRule>
    <cfRule type="expression" dxfId="4045" priority="569" stopIfTrue="1">
      <formula>OR(H16="NY",H16="Not Yet")</formula>
    </cfRule>
    <cfRule type="cellIs" dxfId="4044" priority="570" stopIfTrue="1" operator="equal">
      <formula>"Out of Scope"</formula>
    </cfRule>
  </conditionalFormatting>
  <conditionalFormatting sqref="I16">
    <cfRule type="expression" dxfId="4043" priority="559" stopIfTrue="1">
      <formula>OR($R16="FI",$R16="Green",$R16="High")</formula>
    </cfRule>
    <cfRule type="expression" dxfId="4042" priority="560" stopIfTrue="1">
      <formula>OR($R16="NI",$R16="Red",$R16="Low")</formula>
    </cfRule>
    <cfRule type="cellIs" dxfId="4041" priority="561" stopIfTrue="1" operator="equal">
      <formula>"PI"</formula>
    </cfRule>
    <cfRule type="expression" dxfId="4040" priority="562" stopIfTrue="1">
      <formula>OR($R16="LI",$R16="Yellow",$R16="Medium")</formula>
    </cfRule>
    <cfRule type="expression" dxfId="4039" priority="563" stopIfTrue="1">
      <formula>OR($R16="NY",$R16="Not Yet")</formula>
    </cfRule>
    <cfRule type="cellIs" dxfId="4038" priority="564" stopIfTrue="1" operator="equal">
      <formula>"Out of Scope"</formula>
    </cfRule>
  </conditionalFormatting>
  <conditionalFormatting sqref="J16">
    <cfRule type="expression" dxfId="4037" priority="553" stopIfTrue="1">
      <formula>OR($R16="FI",$R16="Green",$R16="High")</formula>
    </cfRule>
    <cfRule type="expression" dxfId="4036" priority="554" stopIfTrue="1">
      <formula>OR($R16="NI",$R16="Red",$R16="Low")</formula>
    </cfRule>
    <cfRule type="cellIs" dxfId="4035" priority="555" stopIfTrue="1" operator="equal">
      <formula>"PI"</formula>
    </cfRule>
    <cfRule type="expression" dxfId="4034" priority="556" stopIfTrue="1">
      <formula>OR($R16="LI",$R16="Yellow",$R16="Medium")</formula>
    </cfRule>
    <cfRule type="expression" dxfId="4033" priority="557" stopIfTrue="1">
      <formula>OR($R16="NY",$R16="Not Yet")</formula>
    </cfRule>
    <cfRule type="cellIs" dxfId="4032" priority="558" stopIfTrue="1" operator="equal">
      <formula>"Out of Scope"</formula>
    </cfRule>
  </conditionalFormatting>
  <conditionalFormatting sqref="K16">
    <cfRule type="expression" dxfId="4031" priority="547" stopIfTrue="1">
      <formula>OR($R16="FI",$R16="Green",$R16="High")</formula>
    </cfRule>
    <cfRule type="expression" dxfId="4030" priority="548" stopIfTrue="1">
      <formula>OR($R16="NI",$R16="Red",$R16="Low")</formula>
    </cfRule>
    <cfRule type="cellIs" dxfId="4029" priority="549" stopIfTrue="1" operator="equal">
      <formula>"PI"</formula>
    </cfRule>
    <cfRule type="expression" dxfId="4028" priority="550" stopIfTrue="1">
      <formula>OR($R16="LI",$R16="Yellow",$R16="Medium")</formula>
    </cfRule>
    <cfRule type="expression" dxfId="4027" priority="551" stopIfTrue="1">
      <formula>OR($R16="NY",$R16="Not Yet")</formula>
    </cfRule>
    <cfRule type="cellIs" dxfId="4026" priority="552" stopIfTrue="1" operator="equal">
      <formula>"Out of Scope"</formula>
    </cfRule>
  </conditionalFormatting>
  <conditionalFormatting sqref="L16">
    <cfRule type="expression" dxfId="4025" priority="541" stopIfTrue="1">
      <formula>OR($R16="FI",$R16="Green",$R16="High")</formula>
    </cfRule>
    <cfRule type="expression" dxfId="4024" priority="542" stopIfTrue="1">
      <formula>OR($R16="NI",$R16="Red",$R16="Low")</formula>
    </cfRule>
    <cfRule type="cellIs" dxfId="4023" priority="543" stopIfTrue="1" operator="equal">
      <formula>"PI"</formula>
    </cfRule>
    <cfRule type="expression" dxfId="4022" priority="544" stopIfTrue="1">
      <formula>OR($R16="LI",$R16="Yellow",$R16="Medium")</formula>
    </cfRule>
    <cfRule type="expression" dxfId="4021" priority="545" stopIfTrue="1">
      <formula>OR($R16="NY",$R16="Not Yet")</formula>
    </cfRule>
    <cfRule type="cellIs" dxfId="4020" priority="546" stopIfTrue="1" operator="equal">
      <formula>"Out of Scope"</formula>
    </cfRule>
  </conditionalFormatting>
  <conditionalFormatting sqref="H28:L28">
    <cfRule type="expression" dxfId="4019" priority="535" stopIfTrue="1">
      <formula>OR(H28="FI",H28="Green",H28="High")</formula>
    </cfRule>
    <cfRule type="expression" dxfId="4018" priority="536" stopIfTrue="1">
      <formula>OR(H28="NI",H28="Red",H28="Low")</formula>
    </cfRule>
    <cfRule type="cellIs" dxfId="4017" priority="537" stopIfTrue="1" operator="equal">
      <formula>"PI"</formula>
    </cfRule>
    <cfRule type="expression" dxfId="4016" priority="538" stopIfTrue="1">
      <formula>OR(H28="LI",H28="Yellow",H28="Medium")</formula>
    </cfRule>
    <cfRule type="expression" dxfId="4015" priority="539" stopIfTrue="1">
      <formula>OR(H28="NY",H28="Not Yet")</formula>
    </cfRule>
    <cfRule type="cellIs" dxfId="4014" priority="540" stopIfTrue="1" operator="equal">
      <formula>"Out of Scope"</formula>
    </cfRule>
  </conditionalFormatting>
  <conditionalFormatting sqref="I28">
    <cfRule type="expression" dxfId="4013" priority="529" stopIfTrue="1">
      <formula>OR($R28="FI",$R28="Green",$R28="High")</formula>
    </cfRule>
    <cfRule type="expression" dxfId="4012" priority="530" stopIfTrue="1">
      <formula>OR($R28="NI",$R28="Red",$R28="Low")</formula>
    </cfRule>
    <cfRule type="cellIs" dxfId="4011" priority="531" stopIfTrue="1" operator="equal">
      <formula>"PI"</formula>
    </cfRule>
    <cfRule type="expression" dxfId="4010" priority="532" stopIfTrue="1">
      <formula>OR($R28="LI",$R28="Yellow",$R28="Medium")</formula>
    </cfRule>
    <cfRule type="expression" dxfId="4009" priority="533" stopIfTrue="1">
      <formula>OR($R28="NY",$R28="Not Yet")</formula>
    </cfRule>
    <cfRule type="cellIs" dxfId="4008" priority="534" stopIfTrue="1" operator="equal">
      <formula>"Out of Scope"</formula>
    </cfRule>
  </conditionalFormatting>
  <conditionalFormatting sqref="J28">
    <cfRule type="expression" dxfId="4007" priority="523" stopIfTrue="1">
      <formula>OR($R28="FI",$R28="Green",$R28="High")</formula>
    </cfRule>
    <cfRule type="expression" dxfId="4006" priority="524" stopIfTrue="1">
      <formula>OR($R28="NI",$R28="Red",$R28="Low")</formula>
    </cfRule>
    <cfRule type="cellIs" dxfId="4005" priority="525" stopIfTrue="1" operator="equal">
      <formula>"PI"</formula>
    </cfRule>
    <cfRule type="expression" dxfId="4004" priority="526" stopIfTrue="1">
      <formula>OR($R28="LI",$R28="Yellow",$R28="Medium")</formula>
    </cfRule>
    <cfRule type="expression" dxfId="4003" priority="527" stopIfTrue="1">
      <formula>OR($R28="NY",$R28="Not Yet")</formula>
    </cfRule>
    <cfRule type="cellIs" dxfId="4002" priority="528" stopIfTrue="1" operator="equal">
      <formula>"Out of Scope"</formula>
    </cfRule>
  </conditionalFormatting>
  <conditionalFormatting sqref="K28">
    <cfRule type="expression" dxfId="4001" priority="517" stopIfTrue="1">
      <formula>OR($R28="FI",$R28="Green",$R28="High")</formula>
    </cfRule>
    <cfRule type="expression" dxfId="4000" priority="518" stopIfTrue="1">
      <formula>OR($R28="NI",$R28="Red",$R28="Low")</formula>
    </cfRule>
    <cfRule type="cellIs" dxfId="3999" priority="519" stopIfTrue="1" operator="equal">
      <formula>"PI"</formula>
    </cfRule>
    <cfRule type="expression" dxfId="3998" priority="520" stopIfTrue="1">
      <formula>OR($R28="LI",$R28="Yellow",$R28="Medium")</formula>
    </cfRule>
    <cfRule type="expression" dxfId="3997" priority="521" stopIfTrue="1">
      <formula>OR($R28="NY",$R28="Not Yet")</formula>
    </cfRule>
    <cfRule type="cellIs" dxfId="3996" priority="522" stopIfTrue="1" operator="equal">
      <formula>"Out of Scope"</formula>
    </cfRule>
  </conditionalFormatting>
  <conditionalFormatting sqref="L28">
    <cfRule type="expression" dxfId="3995" priority="511" stopIfTrue="1">
      <formula>OR($R28="FI",$R28="Green",$R28="High")</formula>
    </cfRule>
    <cfRule type="expression" dxfId="3994" priority="512" stopIfTrue="1">
      <formula>OR($R28="NI",$R28="Red",$R28="Low")</formula>
    </cfRule>
    <cfRule type="cellIs" dxfId="3993" priority="513" stopIfTrue="1" operator="equal">
      <formula>"PI"</formula>
    </cfRule>
    <cfRule type="expression" dxfId="3992" priority="514" stopIfTrue="1">
      <formula>OR($R28="LI",$R28="Yellow",$R28="Medium")</formula>
    </cfRule>
    <cfRule type="expression" dxfId="3991" priority="515" stopIfTrue="1">
      <formula>OR($R28="NY",$R28="Not Yet")</formula>
    </cfRule>
    <cfRule type="cellIs" dxfId="3990" priority="516" stopIfTrue="1" operator="equal">
      <formula>"Out of Scope"</formula>
    </cfRule>
  </conditionalFormatting>
  <conditionalFormatting sqref="H39:L39">
    <cfRule type="expression" dxfId="3989" priority="505" stopIfTrue="1">
      <formula>OR(H39="FI",H39="Green",H39="High")</formula>
    </cfRule>
    <cfRule type="expression" dxfId="3988" priority="506" stopIfTrue="1">
      <formula>OR(H39="NI",H39="Red",H39="Low")</formula>
    </cfRule>
    <cfRule type="cellIs" dxfId="3987" priority="507" stopIfTrue="1" operator="equal">
      <formula>"PI"</formula>
    </cfRule>
    <cfRule type="expression" dxfId="3986" priority="508" stopIfTrue="1">
      <formula>OR(H39="LI",H39="Yellow",H39="Medium")</formula>
    </cfRule>
    <cfRule type="expression" dxfId="3985" priority="509" stopIfTrue="1">
      <formula>OR(H39="NY",H39="Not Yet")</formula>
    </cfRule>
    <cfRule type="cellIs" dxfId="3984" priority="510" stopIfTrue="1" operator="equal">
      <formula>"Out of Scope"</formula>
    </cfRule>
  </conditionalFormatting>
  <conditionalFormatting sqref="I39">
    <cfRule type="expression" dxfId="3983" priority="499" stopIfTrue="1">
      <formula>OR($R39="FI",$R39="Green",$R39="High")</formula>
    </cfRule>
    <cfRule type="expression" dxfId="3982" priority="500" stopIfTrue="1">
      <formula>OR($R39="NI",$R39="Red",$R39="Low")</formula>
    </cfRule>
    <cfRule type="cellIs" dxfId="3981" priority="501" stopIfTrue="1" operator="equal">
      <formula>"PI"</formula>
    </cfRule>
    <cfRule type="expression" dxfId="3980" priority="502" stopIfTrue="1">
      <formula>OR($R39="LI",$R39="Yellow",$R39="Medium")</formula>
    </cfRule>
    <cfRule type="expression" dxfId="3979" priority="503" stopIfTrue="1">
      <formula>OR($R39="NY",$R39="Not Yet")</formula>
    </cfRule>
    <cfRule type="cellIs" dxfId="3978" priority="504" stopIfTrue="1" operator="equal">
      <formula>"Out of Scope"</formula>
    </cfRule>
  </conditionalFormatting>
  <conditionalFormatting sqref="J39">
    <cfRule type="expression" dxfId="3977" priority="493" stopIfTrue="1">
      <formula>OR($R39="FI",$R39="Green",$R39="High")</formula>
    </cfRule>
    <cfRule type="expression" dxfId="3976" priority="494" stopIfTrue="1">
      <formula>OR($R39="NI",$R39="Red",$R39="Low")</formula>
    </cfRule>
    <cfRule type="cellIs" dxfId="3975" priority="495" stopIfTrue="1" operator="equal">
      <formula>"PI"</formula>
    </cfRule>
    <cfRule type="expression" dxfId="3974" priority="496" stopIfTrue="1">
      <formula>OR($R39="LI",$R39="Yellow",$R39="Medium")</formula>
    </cfRule>
    <cfRule type="expression" dxfId="3973" priority="497" stopIfTrue="1">
      <formula>OR($R39="NY",$R39="Not Yet")</formula>
    </cfRule>
    <cfRule type="cellIs" dxfId="3972" priority="498" stopIfTrue="1" operator="equal">
      <formula>"Out of Scope"</formula>
    </cfRule>
  </conditionalFormatting>
  <conditionalFormatting sqref="K39">
    <cfRule type="expression" dxfId="3971" priority="487" stopIfTrue="1">
      <formula>OR($R39="FI",$R39="Green",$R39="High")</formula>
    </cfRule>
    <cfRule type="expression" dxfId="3970" priority="488" stopIfTrue="1">
      <formula>OR($R39="NI",$R39="Red",$R39="Low")</formula>
    </cfRule>
    <cfRule type="cellIs" dxfId="3969" priority="489" stopIfTrue="1" operator="equal">
      <formula>"PI"</formula>
    </cfRule>
    <cfRule type="expression" dxfId="3968" priority="490" stopIfTrue="1">
      <formula>OR($R39="LI",$R39="Yellow",$R39="Medium")</formula>
    </cfRule>
    <cfRule type="expression" dxfId="3967" priority="491" stopIfTrue="1">
      <formula>OR($R39="NY",$R39="Not Yet")</formula>
    </cfRule>
    <cfRule type="cellIs" dxfId="3966" priority="492" stopIfTrue="1" operator="equal">
      <formula>"Out of Scope"</formula>
    </cfRule>
  </conditionalFormatting>
  <conditionalFormatting sqref="L39">
    <cfRule type="expression" dxfId="3965" priority="481" stopIfTrue="1">
      <formula>OR($R39="FI",$R39="Green",$R39="High")</formula>
    </cfRule>
    <cfRule type="expression" dxfId="3964" priority="482" stopIfTrue="1">
      <formula>OR($R39="NI",$R39="Red",$R39="Low")</formula>
    </cfRule>
    <cfRule type="cellIs" dxfId="3963" priority="483" stopIfTrue="1" operator="equal">
      <formula>"PI"</formula>
    </cfRule>
    <cfRule type="expression" dxfId="3962" priority="484" stopIfTrue="1">
      <formula>OR($R39="LI",$R39="Yellow",$R39="Medium")</formula>
    </cfRule>
    <cfRule type="expression" dxfId="3961" priority="485" stopIfTrue="1">
      <formula>OR($R39="NY",$R39="Not Yet")</formula>
    </cfRule>
    <cfRule type="cellIs" dxfId="3960" priority="486" stopIfTrue="1" operator="equal">
      <formula>"Out of Scope"</formula>
    </cfRule>
  </conditionalFormatting>
  <conditionalFormatting sqref="H52:L52">
    <cfRule type="expression" dxfId="3959" priority="475" stopIfTrue="1">
      <formula>OR(H52="FI",H52="Green",H52="High")</formula>
    </cfRule>
    <cfRule type="expression" dxfId="3958" priority="476" stopIfTrue="1">
      <formula>OR(H52="NI",H52="Red",H52="Low")</formula>
    </cfRule>
    <cfRule type="cellIs" dxfId="3957" priority="477" stopIfTrue="1" operator="equal">
      <formula>"PI"</formula>
    </cfRule>
    <cfRule type="expression" dxfId="3956" priority="478" stopIfTrue="1">
      <formula>OR(H52="LI",H52="Yellow",H52="Medium")</formula>
    </cfRule>
    <cfRule type="expression" dxfId="3955" priority="479" stopIfTrue="1">
      <formula>OR(H52="NY",H52="Not Yet")</formula>
    </cfRule>
    <cfRule type="cellIs" dxfId="3954" priority="480" stopIfTrue="1" operator="equal">
      <formula>"Out of Scope"</formula>
    </cfRule>
  </conditionalFormatting>
  <conditionalFormatting sqref="I52">
    <cfRule type="expression" dxfId="3953" priority="469" stopIfTrue="1">
      <formula>OR($R52="FI",$R52="Green",$R52="High")</formula>
    </cfRule>
    <cfRule type="expression" dxfId="3952" priority="470" stopIfTrue="1">
      <formula>OR($R52="NI",$R52="Red",$R52="Low")</formula>
    </cfRule>
    <cfRule type="cellIs" dxfId="3951" priority="471" stopIfTrue="1" operator="equal">
      <formula>"PI"</formula>
    </cfRule>
    <cfRule type="expression" dxfId="3950" priority="472" stopIfTrue="1">
      <formula>OR($R52="LI",$R52="Yellow",$R52="Medium")</formula>
    </cfRule>
    <cfRule type="expression" dxfId="3949" priority="473" stopIfTrue="1">
      <formula>OR($R52="NY",$R52="Not Yet")</formula>
    </cfRule>
    <cfRule type="cellIs" dxfId="3948" priority="474" stopIfTrue="1" operator="equal">
      <formula>"Out of Scope"</formula>
    </cfRule>
  </conditionalFormatting>
  <conditionalFormatting sqref="J52">
    <cfRule type="expression" dxfId="3947" priority="463" stopIfTrue="1">
      <formula>OR($R52="FI",$R52="Green",$R52="High")</formula>
    </cfRule>
    <cfRule type="expression" dxfId="3946" priority="464" stopIfTrue="1">
      <formula>OR($R52="NI",$R52="Red",$R52="Low")</formula>
    </cfRule>
    <cfRule type="cellIs" dxfId="3945" priority="465" stopIfTrue="1" operator="equal">
      <formula>"PI"</formula>
    </cfRule>
    <cfRule type="expression" dxfId="3944" priority="466" stopIfTrue="1">
      <formula>OR($R52="LI",$R52="Yellow",$R52="Medium")</formula>
    </cfRule>
    <cfRule type="expression" dxfId="3943" priority="467" stopIfTrue="1">
      <formula>OR($R52="NY",$R52="Not Yet")</formula>
    </cfRule>
    <cfRule type="cellIs" dxfId="3942" priority="468" stopIfTrue="1" operator="equal">
      <formula>"Out of Scope"</formula>
    </cfRule>
  </conditionalFormatting>
  <conditionalFormatting sqref="K52">
    <cfRule type="expression" dxfId="3941" priority="457" stopIfTrue="1">
      <formula>OR($R52="FI",$R52="Green",$R52="High")</formula>
    </cfRule>
    <cfRule type="expression" dxfId="3940" priority="458" stopIfTrue="1">
      <formula>OR($R52="NI",$R52="Red",$R52="Low")</formula>
    </cfRule>
    <cfRule type="cellIs" dxfId="3939" priority="459" stopIfTrue="1" operator="equal">
      <formula>"PI"</formula>
    </cfRule>
    <cfRule type="expression" dxfId="3938" priority="460" stopIfTrue="1">
      <formula>OR($R52="LI",$R52="Yellow",$R52="Medium")</formula>
    </cfRule>
    <cfRule type="expression" dxfId="3937" priority="461" stopIfTrue="1">
      <formula>OR($R52="NY",$R52="Not Yet")</formula>
    </cfRule>
    <cfRule type="cellIs" dxfId="3936" priority="462" stopIfTrue="1" operator="equal">
      <formula>"Out of Scope"</formula>
    </cfRule>
  </conditionalFormatting>
  <conditionalFormatting sqref="L52">
    <cfRule type="expression" dxfId="3935" priority="451" stopIfTrue="1">
      <formula>OR($R52="FI",$R52="Green",$R52="High")</formula>
    </cfRule>
    <cfRule type="expression" dxfId="3934" priority="452" stopIfTrue="1">
      <formula>OR($R52="NI",$R52="Red",$R52="Low")</formula>
    </cfRule>
    <cfRule type="cellIs" dxfId="3933" priority="453" stopIfTrue="1" operator="equal">
      <formula>"PI"</formula>
    </cfRule>
    <cfRule type="expression" dxfId="3932" priority="454" stopIfTrue="1">
      <formula>OR($R52="LI",$R52="Yellow",$R52="Medium")</formula>
    </cfRule>
    <cfRule type="expression" dxfId="3931" priority="455" stopIfTrue="1">
      <formula>OR($R52="NY",$R52="Not Yet")</formula>
    </cfRule>
    <cfRule type="cellIs" dxfId="3930" priority="456" stopIfTrue="1" operator="equal">
      <formula>"Out of Scope"</formula>
    </cfRule>
  </conditionalFormatting>
  <conditionalFormatting sqref="H64:L64">
    <cfRule type="expression" dxfId="3929" priority="445" stopIfTrue="1">
      <formula>OR(H64="FI",H64="Green",H64="High")</formula>
    </cfRule>
    <cfRule type="expression" dxfId="3928" priority="446" stopIfTrue="1">
      <formula>OR(H64="NI",H64="Red",H64="Low")</formula>
    </cfRule>
    <cfRule type="cellIs" dxfId="3927" priority="447" stopIfTrue="1" operator="equal">
      <formula>"PI"</formula>
    </cfRule>
    <cfRule type="expression" dxfId="3926" priority="448" stopIfTrue="1">
      <formula>OR(H64="LI",H64="Yellow",H64="Medium")</formula>
    </cfRule>
    <cfRule type="expression" dxfId="3925" priority="449" stopIfTrue="1">
      <formula>OR(H64="NY",H64="Not Yet")</formula>
    </cfRule>
    <cfRule type="cellIs" dxfId="3924" priority="450" stopIfTrue="1" operator="equal">
      <formula>"Out of Scope"</formula>
    </cfRule>
  </conditionalFormatting>
  <conditionalFormatting sqref="I64">
    <cfRule type="expression" dxfId="3923" priority="439" stopIfTrue="1">
      <formula>OR($R64="FI",$R64="Green",$R64="High")</formula>
    </cfRule>
    <cfRule type="expression" dxfId="3922" priority="440" stopIfTrue="1">
      <formula>OR($R64="NI",$R64="Red",$R64="Low")</formula>
    </cfRule>
    <cfRule type="cellIs" dxfId="3921" priority="441" stopIfTrue="1" operator="equal">
      <formula>"PI"</formula>
    </cfRule>
    <cfRule type="expression" dxfId="3920" priority="442" stopIfTrue="1">
      <formula>OR($R64="LI",$R64="Yellow",$R64="Medium")</formula>
    </cfRule>
    <cfRule type="expression" dxfId="3919" priority="443" stopIfTrue="1">
      <formula>OR($R64="NY",$R64="Not Yet")</formula>
    </cfRule>
    <cfRule type="cellIs" dxfId="3918" priority="444" stopIfTrue="1" operator="equal">
      <formula>"Out of Scope"</formula>
    </cfRule>
  </conditionalFormatting>
  <conditionalFormatting sqref="J64">
    <cfRule type="expression" dxfId="3917" priority="433" stopIfTrue="1">
      <formula>OR($R64="FI",$R64="Green",$R64="High")</formula>
    </cfRule>
    <cfRule type="expression" dxfId="3916" priority="434" stopIfTrue="1">
      <formula>OR($R64="NI",$R64="Red",$R64="Low")</formula>
    </cfRule>
    <cfRule type="cellIs" dxfId="3915" priority="435" stopIfTrue="1" operator="equal">
      <formula>"PI"</formula>
    </cfRule>
    <cfRule type="expression" dxfId="3914" priority="436" stopIfTrue="1">
      <formula>OR($R64="LI",$R64="Yellow",$R64="Medium")</formula>
    </cfRule>
    <cfRule type="expression" dxfId="3913" priority="437" stopIfTrue="1">
      <formula>OR($R64="NY",$R64="Not Yet")</formula>
    </cfRule>
    <cfRule type="cellIs" dxfId="3912" priority="438" stopIfTrue="1" operator="equal">
      <formula>"Out of Scope"</formula>
    </cfRule>
  </conditionalFormatting>
  <conditionalFormatting sqref="K64">
    <cfRule type="expression" dxfId="3911" priority="427" stopIfTrue="1">
      <formula>OR($R64="FI",$R64="Green",$R64="High")</formula>
    </cfRule>
    <cfRule type="expression" dxfId="3910" priority="428" stopIfTrue="1">
      <formula>OR($R64="NI",$R64="Red",$R64="Low")</formula>
    </cfRule>
    <cfRule type="cellIs" dxfId="3909" priority="429" stopIfTrue="1" operator="equal">
      <formula>"PI"</formula>
    </cfRule>
    <cfRule type="expression" dxfId="3908" priority="430" stopIfTrue="1">
      <formula>OR($R64="LI",$R64="Yellow",$R64="Medium")</formula>
    </cfRule>
    <cfRule type="expression" dxfId="3907" priority="431" stopIfTrue="1">
      <formula>OR($R64="NY",$R64="Not Yet")</formula>
    </cfRule>
    <cfRule type="cellIs" dxfId="3906" priority="432" stopIfTrue="1" operator="equal">
      <formula>"Out of Scope"</formula>
    </cfRule>
  </conditionalFormatting>
  <conditionalFormatting sqref="L64">
    <cfRule type="expression" dxfId="3905" priority="421" stopIfTrue="1">
      <formula>OR($R64="FI",$R64="Green",$R64="High")</formula>
    </cfRule>
    <cfRule type="expression" dxfId="3904" priority="422" stopIfTrue="1">
      <formula>OR($R64="NI",$R64="Red",$R64="Low")</formula>
    </cfRule>
    <cfRule type="cellIs" dxfId="3903" priority="423" stopIfTrue="1" operator="equal">
      <formula>"PI"</formula>
    </cfRule>
    <cfRule type="expression" dxfId="3902" priority="424" stopIfTrue="1">
      <formula>OR($R64="LI",$R64="Yellow",$R64="Medium")</formula>
    </cfRule>
    <cfRule type="expression" dxfId="3901" priority="425" stopIfTrue="1">
      <formula>OR($R64="NY",$R64="Not Yet")</formula>
    </cfRule>
    <cfRule type="cellIs" dxfId="3900" priority="426" stopIfTrue="1" operator="equal">
      <formula>"Out of Scope"</formula>
    </cfRule>
  </conditionalFormatting>
  <conditionalFormatting sqref="H77:L77">
    <cfRule type="expression" dxfId="3899" priority="415" stopIfTrue="1">
      <formula>OR(H77="FI",H77="Green",H77="High")</formula>
    </cfRule>
    <cfRule type="expression" dxfId="3898" priority="416" stopIfTrue="1">
      <formula>OR(H77="NI",H77="Red",H77="Low")</formula>
    </cfRule>
    <cfRule type="cellIs" dxfId="3897" priority="417" stopIfTrue="1" operator="equal">
      <formula>"PI"</formula>
    </cfRule>
    <cfRule type="expression" dxfId="3896" priority="418" stopIfTrue="1">
      <formula>OR(H77="LI",H77="Yellow",H77="Medium")</formula>
    </cfRule>
    <cfRule type="expression" dxfId="3895" priority="419" stopIfTrue="1">
      <formula>OR(H77="NY",H77="Not Yet")</formula>
    </cfRule>
    <cfRule type="cellIs" dxfId="3894" priority="420" stopIfTrue="1" operator="equal">
      <formula>"Out of Scope"</formula>
    </cfRule>
  </conditionalFormatting>
  <conditionalFormatting sqref="I77">
    <cfRule type="expression" dxfId="3893" priority="409" stopIfTrue="1">
      <formula>OR($R77="FI",$R77="Green",$R77="High")</formula>
    </cfRule>
    <cfRule type="expression" dxfId="3892" priority="410" stopIfTrue="1">
      <formula>OR($R77="NI",$R77="Red",$R77="Low")</formula>
    </cfRule>
    <cfRule type="cellIs" dxfId="3891" priority="411" stopIfTrue="1" operator="equal">
      <formula>"PI"</formula>
    </cfRule>
    <cfRule type="expression" dxfId="3890" priority="412" stopIfTrue="1">
      <formula>OR($R77="LI",$R77="Yellow",$R77="Medium")</formula>
    </cfRule>
    <cfRule type="expression" dxfId="3889" priority="413" stopIfTrue="1">
      <formula>OR($R77="NY",$R77="Not Yet")</formula>
    </cfRule>
    <cfRule type="cellIs" dxfId="3888" priority="414" stopIfTrue="1" operator="equal">
      <formula>"Out of Scope"</formula>
    </cfRule>
  </conditionalFormatting>
  <conditionalFormatting sqref="J77">
    <cfRule type="expression" dxfId="3887" priority="403" stopIfTrue="1">
      <formula>OR($R77="FI",$R77="Green",$R77="High")</formula>
    </cfRule>
    <cfRule type="expression" dxfId="3886" priority="404" stopIfTrue="1">
      <formula>OR($R77="NI",$R77="Red",$R77="Low")</formula>
    </cfRule>
    <cfRule type="cellIs" dxfId="3885" priority="405" stopIfTrue="1" operator="equal">
      <formula>"PI"</formula>
    </cfRule>
    <cfRule type="expression" dxfId="3884" priority="406" stopIfTrue="1">
      <formula>OR($R77="LI",$R77="Yellow",$R77="Medium")</formula>
    </cfRule>
    <cfRule type="expression" dxfId="3883" priority="407" stopIfTrue="1">
      <formula>OR($R77="NY",$R77="Not Yet")</formula>
    </cfRule>
    <cfRule type="cellIs" dxfId="3882" priority="408" stopIfTrue="1" operator="equal">
      <formula>"Out of Scope"</formula>
    </cfRule>
  </conditionalFormatting>
  <conditionalFormatting sqref="K77">
    <cfRule type="expression" dxfId="3881" priority="397" stopIfTrue="1">
      <formula>OR($R77="FI",$R77="Green",$R77="High")</formula>
    </cfRule>
    <cfRule type="expression" dxfId="3880" priority="398" stopIfTrue="1">
      <formula>OR($R77="NI",$R77="Red",$R77="Low")</formula>
    </cfRule>
    <cfRule type="cellIs" dxfId="3879" priority="399" stopIfTrue="1" operator="equal">
      <formula>"PI"</formula>
    </cfRule>
    <cfRule type="expression" dxfId="3878" priority="400" stopIfTrue="1">
      <formula>OR($R77="LI",$R77="Yellow",$R77="Medium")</formula>
    </cfRule>
    <cfRule type="expression" dxfId="3877" priority="401" stopIfTrue="1">
      <formula>OR($R77="NY",$R77="Not Yet")</formula>
    </cfRule>
    <cfRule type="cellIs" dxfId="3876" priority="402" stopIfTrue="1" operator="equal">
      <formula>"Out of Scope"</formula>
    </cfRule>
  </conditionalFormatting>
  <conditionalFormatting sqref="L77">
    <cfRule type="expression" dxfId="3875" priority="391" stopIfTrue="1">
      <formula>OR($R77="FI",$R77="Green",$R77="High")</formula>
    </cfRule>
    <cfRule type="expression" dxfId="3874" priority="392" stopIfTrue="1">
      <formula>OR($R77="NI",$R77="Red",$R77="Low")</formula>
    </cfRule>
    <cfRule type="cellIs" dxfId="3873" priority="393" stopIfTrue="1" operator="equal">
      <formula>"PI"</formula>
    </cfRule>
    <cfRule type="expression" dxfId="3872" priority="394" stopIfTrue="1">
      <formula>OR($R77="LI",$R77="Yellow",$R77="Medium")</formula>
    </cfRule>
    <cfRule type="expression" dxfId="3871" priority="395" stopIfTrue="1">
      <formula>OR($R77="NY",$R77="Not Yet")</formula>
    </cfRule>
    <cfRule type="cellIs" dxfId="3870" priority="396" stopIfTrue="1" operator="equal">
      <formula>"Out of Scope"</formula>
    </cfRule>
  </conditionalFormatting>
  <conditionalFormatting sqref="H89:L89">
    <cfRule type="expression" dxfId="3869" priority="385" stopIfTrue="1">
      <formula>OR(H89="FI",H89="Green",H89="High")</formula>
    </cfRule>
    <cfRule type="expression" dxfId="3868" priority="386" stopIfTrue="1">
      <formula>OR(H89="NI",H89="Red",H89="Low")</formula>
    </cfRule>
    <cfRule type="cellIs" dxfId="3867" priority="387" stopIfTrue="1" operator="equal">
      <formula>"PI"</formula>
    </cfRule>
    <cfRule type="expression" dxfId="3866" priority="388" stopIfTrue="1">
      <formula>OR(H89="LI",H89="Yellow",H89="Medium")</formula>
    </cfRule>
    <cfRule type="expression" dxfId="3865" priority="389" stopIfTrue="1">
      <formula>OR(H89="NY",H89="Not Yet")</formula>
    </cfRule>
    <cfRule type="cellIs" dxfId="3864" priority="390" stopIfTrue="1" operator="equal">
      <formula>"Out of Scope"</formula>
    </cfRule>
  </conditionalFormatting>
  <conditionalFormatting sqref="I89">
    <cfRule type="expression" dxfId="3863" priority="379" stopIfTrue="1">
      <formula>OR($R89="FI",$R89="Green",$R89="High")</formula>
    </cfRule>
    <cfRule type="expression" dxfId="3862" priority="380" stopIfTrue="1">
      <formula>OR($R89="NI",$R89="Red",$R89="Low")</formula>
    </cfRule>
    <cfRule type="cellIs" dxfId="3861" priority="381" stopIfTrue="1" operator="equal">
      <formula>"PI"</formula>
    </cfRule>
    <cfRule type="expression" dxfId="3860" priority="382" stopIfTrue="1">
      <formula>OR($R89="LI",$R89="Yellow",$R89="Medium")</formula>
    </cfRule>
    <cfRule type="expression" dxfId="3859" priority="383" stopIfTrue="1">
      <formula>OR($R89="NY",$R89="Not Yet")</formula>
    </cfRule>
    <cfRule type="cellIs" dxfId="3858" priority="384" stopIfTrue="1" operator="equal">
      <formula>"Out of Scope"</formula>
    </cfRule>
  </conditionalFormatting>
  <conditionalFormatting sqref="J89">
    <cfRule type="expression" dxfId="3857" priority="373" stopIfTrue="1">
      <formula>OR($R89="FI",$R89="Green",$R89="High")</formula>
    </cfRule>
    <cfRule type="expression" dxfId="3856" priority="374" stopIfTrue="1">
      <formula>OR($R89="NI",$R89="Red",$R89="Low")</formula>
    </cfRule>
    <cfRule type="cellIs" dxfId="3855" priority="375" stopIfTrue="1" operator="equal">
      <formula>"PI"</formula>
    </cfRule>
    <cfRule type="expression" dxfId="3854" priority="376" stopIfTrue="1">
      <formula>OR($R89="LI",$R89="Yellow",$R89="Medium")</formula>
    </cfRule>
    <cfRule type="expression" dxfId="3853" priority="377" stopIfTrue="1">
      <formula>OR($R89="NY",$R89="Not Yet")</formula>
    </cfRule>
    <cfRule type="cellIs" dxfId="3852" priority="378" stopIfTrue="1" operator="equal">
      <formula>"Out of Scope"</formula>
    </cfRule>
  </conditionalFormatting>
  <conditionalFormatting sqref="K89">
    <cfRule type="expression" dxfId="3851" priority="367" stopIfTrue="1">
      <formula>OR($R89="FI",$R89="Green",$R89="High")</formula>
    </cfRule>
    <cfRule type="expression" dxfId="3850" priority="368" stopIfTrue="1">
      <formula>OR($R89="NI",$R89="Red",$R89="Low")</formula>
    </cfRule>
    <cfRule type="cellIs" dxfId="3849" priority="369" stopIfTrue="1" operator="equal">
      <formula>"PI"</formula>
    </cfRule>
    <cfRule type="expression" dxfId="3848" priority="370" stopIfTrue="1">
      <formula>OR($R89="LI",$R89="Yellow",$R89="Medium")</formula>
    </cfRule>
    <cfRule type="expression" dxfId="3847" priority="371" stopIfTrue="1">
      <formula>OR($R89="NY",$R89="Not Yet")</formula>
    </cfRule>
    <cfRule type="cellIs" dxfId="3846" priority="372" stopIfTrue="1" operator="equal">
      <formula>"Out of Scope"</formula>
    </cfRule>
  </conditionalFormatting>
  <conditionalFormatting sqref="L89">
    <cfRule type="expression" dxfId="3845" priority="361" stopIfTrue="1">
      <formula>OR($R89="FI",$R89="Green",$R89="High")</formula>
    </cfRule>
    <cfRule type="expression" dxfId="3844" priority="362" stopIfTrue="1">
      <formula>OR($R89="NI",$R89="Red",$R89="Low")</formula>
    </cfRule>
    <cfRule type="cellIs" dxfId="3843" priority="363" stopIfTrue="1" operator="equal">
      <formula>"PI"</formula>
    </cfRule>
    <cfRule type="expression" dxfId="3842" priority="364" stopIfTrue="1">
      <formula>OR($R89="LI",$R89="Yellow",$R89="Medium")</formula>
    </cfRule>
    <cfRule type="expression" dxfId="3841" priority="365" stopIfTrue="1">
      <formula>OR($R89="NY",$R89="Not Yet")</formula>
    </cfRule>
    <cfRule type="cellIs" dxfId="3840" priority="366" stopIfTrue="1" operator="equal">
      <formula>"Out of Scope"</formula>
    </cfRule>
  </conditionalFormatting>
  <conditionalFormatting sqref="H101:L101">
    <cfRule type="expression" dxfId="3839" priority="355" stopIfTrue="1">
      <formula>OR(H101="FI",H101="Green",H101="High")</formula>
    </cfRule>
    <cfRule type="expression" dxfId="3838" priority="356" stopIfTrue="1">
      <formula>OR(H101="NI",H101="Red",H101="Low")</formula>
    </cfRule>
    <cfRule type="cellIs" dxfId="3837" priority="357" stopIfTrue="1" operator="equal">
      <formula>"PI"</formula>
    </cfRule>
    <cfRule type="expression" dxfId="3836" priority="358" stopIfTrue="1">
      <formula>OR(H101="LI",H101="Yellow",H101="Medium")</formula>
    </cfRule>
    <cfRule type="expression" dxfId="3835" priority="359" stopIfTrue="1">
      <formula>OR(H101="NY",H101="Not Yet")</formula>
    </cfRule>
    <cfRule type="cellIs" dxfId="3834" priority="360" stopIfTrue="1" operator="equal">
      <formula>"Out of Scope"</formula>
    </cfRule>
  </conditionalFormatting>
  <conditionalFormatting sqref="I101">
    <cfRule type="expression" dxfId="3833" priority="349" stopIfTrue="1">
      <formula>OR($R101="FI",$R101="Green",$R101="High")</formula>
    </cfRule>
    <cfRule type="expression" dxfId="3832" priority="350" stopIfTrue="1">
      <formula>OR($R101="NI",$R101="Red",$R101="Low")</formula>
    </cfRule>
    <cfRule type="cellIs" dxfId="3831" priority="351" stopIfTrue="1" operator="equal">
      <formula>"PI"</formula>
    </cfRule>
    <cfRule type="expression" dxfId="3830" priority="352" stopIfTrue="1">
      <formula>OR($R101="LI",$R101="Yellow",$R101="Medium")</formula>
    </cfRule>
    <cfRule type="expression" dxfId="3829" priority="353" stopIfTrue="1">
      <formula>OR($R101="NY",$R101="Not Yet")</formula>
    </cfRule>
    <cfRule type="cellIs" dxfId="3828" priority="354" stopIfTrue="1" operator="equal">
      <formula>"Out of Scope"</formula>
    </cfRule>
  </conditionalFormatting>
  <conditionalFormatting sqref="J101">
    <cfRule type="expression" dxfId="3827" priority="343" stopIfTrue="1">
      <formula>OR($R101="FI",$R101="Green",$R101="High")</formula>
    </cfRule>
    <cfRule type="expression" dxfId="3826" priority="344" stopIfTrue="1">
      <formula>OR($R101="NI",$R101="Red",$R101="Low")</formula>
    </cfRule>
    <cfRule type="cellIs" dxfId="3825" priority="345" stopIfTrue="1" operator="equal">
      <formula>"PI"</formula>
    </cfRule>
    <cfRule type="expression" dxfId="3824" priority="346" stopIfTrue="1">
      <formula>OR($R101="LI",$R101="Yellow",$R101="Medium")</formula>
    </cfRule>
    <cfRule type="expression" dxfId="3823" priority="347" stopIfTrue="1">
      <formula>OR($R101="NY",$R101="Not Yet")</formula>
    </cfRule>
    <cfRule type="cellIs" dxfId="3822" priority="348" stopIfTrue="1" operator="equal">
      <formula>"Out of Scope"</formula>
    </cfRule>
  </conditionalFormatting>
  <conditionalFormatting sqref="K101">
    <cfRule type="expression" dxfId="3821" priority="337" stopIfTrue="1">
      <formula>OR($R101="FI",$R101="Green",$R101="High")</formula>
    </cfRule>
    <cfRule type="expression" dxfId="3820" priority="338" stopIfTrue="1">
      <formula>OR($R101="NI",$R101="Red",$R101="Low")</formula>
    </cfRule>
    <cfRule type="cellIs" dxfId="3819" priority="339" stopIfTrue="1" operator="equal">
      <formula>"PI"</formula>
    </cfRule>
    <cfRule type="expression" dxfId="3818" priority="340" stopIfTrue="1">
      <formula>OR($R101="LI",$R101="Yellow",$R101="Medium")</formula>
    </cfRule>
    <cfRule type="expression" dxfId="3817" priority="341" stopIfTrue="1">
      <formula>OR($R101="NY",$R101="Not Yet")</formula>
    </cfRule>
    <cfRule type="cellIs" dxfId="3816" priority="342" stopIfTrue="1" operator="equal">
      <formula>"Out of Scope"</formula>
    </cfRule>
  </conditionalFormatting>
  <conditionalFormatting sqref="L101">
    <cfRule type="expression" dxfId="3815" priority="331" stopIfTrue="1">
      <formula>OR($R101="FI",$R101="Green",$R101="High")</formula>
    </cfRule>
    <cfRule type="expression" dxfId="3814" priority="332" stopIfTrue="1">
      <formula>OR($R101="NI",$R101="Red",$R101="Low")</formula>
    </cfRule>
    <cfRule type="cellIs" dxfId="3813" priority="333" stopIfTrue="1" operator="equal">
      <formula>"PI"</formula>
    </cfRule>
    <cfRule type="expression" dxfId="3812" priority="334" stopIfTrue="1">
      <formula>OR($R101="LI",$R101="Yellow",$R101="Medium")</formula>
    </cfRule>
    <cfRule type="expression" dxfId="3811" priority="335" stopIfTrue="1">
      <formula>OR($R101="NY",$R101="Not Yet")</formula>
    </cfRule>
    <cfRule type="cellIs" dxfId="3810" priority="336" stopIfTrue="1" operator="equal">
      <formula>"Out of Scope"</formula>
    </cfRule>
  </conditionalFormatting>
  <conditionalFormatting sqref="H112:L112">
    <cfRule type="expression" dxfId="3809" priority="325" stopIfTrue="1">
      <formula>OR(H112="FI",H112="Green",H112="High")</formula>
    </cfRule>
    <cfRule type="expression" dxfId="3808" priority="326" stopIfTrue="1">
      <formula>OR(H112="NI",H112="Red",H112="Low")</formula>
    </cfRule>
    <cfRule type="cellIs" dxfId="3807" priority="327" stopIfTrue="1" operator="equal">
      <formula>"PI"</formula>
    </cfRule>
    <cfRule type="expression" dxfId="3806" priority="328" stopIfTrue="1">
      <formula>OR(H112="LI",H112="Yellow",H112="Medium")</formula>
    </cfRule>
    <cfRule type="expression" dxfId="3805" priority="329" stopIfTrue="1">
      <formula>OR(H112="NY",H112="Not Yet")</formula>
    </cfRule>
    <cfRule type="cellIs" dxfId="3804" priority="330" stopIfTrue="1" operator="equal">
      <formula>"Out of Scope"</formula>
    </cfRule>
  </conditionalFormatting>
  <conditionalFormatting sqref="I112">
    <cfRule type="expression" dxfId="3803" priority="319" stopIfTrue="1">
      <formula>OR($R112="FI",$R112="Green",$R112="High")</formula>
    </cfRule>
    <cfRule type="expression" dxfId="3802" priority="320" stopIfTrue="1">
      <formula>OR($R112="NI",$R112="Red",$R112="Low")</formula>
    </cfRule>
    <cfRule type="cellIs" dxfId="3801" priority="321" stopIfTrue="1" operator="equal">
      <formula>"PI"</formula>
    </cfRule>
    <cfRule type="expression" dxfId="3800" priority="322" stopIfTrue="1">
      <formula>OR($R112="LI",$R112="Yellow",$R112="Medium")</formula>
    </cfRule>
    <cfRule type="expression" dxfId="3799" priority="323" stopIfTrue="1">
      <formula>OR($R112="NY",$R112="Not Yet")</formula>
    </cfRule>
    <cfRule type="cellIs" dxfId="3798" priority="324" stopIfTrue="1" operator="equal">
      <formula>"Out of Scope"</formula>
    </cfRule>
  </conditionalFormatting>
  <conditionalFormatting sqref="J112">
    <cfRule type="expression" dxfId="3797" priority="313" stopIfTrue="1">
      <formula>OR($R112="FI",$R112="Green",$R112="High")</formula>
    </cfRule>
    <cfRule type="expression" dxfId="3796" priority="314" stopIfTrue="1">
      <formula>OR($R112="NI",$R112="Red",$R112="Low")</formula>
    </cfRule>
    <cfRule type="cellIs" dxfId="3795" priority="315" stopIfTrue="1" operator="equal">
      <formula>"PI"</formula>
    </cfRule>
    <cfRule type="expression" dxfId="3794" priority="316" stopIfTrue="1">
      <formula>OR($R112="LI",$R112="Yellow",$R112="Medium")</formula>
    </cfRule>
    <cfRule type="expression" dxfId="3793" priority="317" stopIfTrue="1">
      <formula>OR($R112="NY",$R112="Not Yet")</formula>
    </cfRule>
    <cfRule type="cellIs" dxfId="3792" priority="318" stopIfTrue="1" operator="equal">
      <formula>"Out of Scope"</formula>
    </cfRule>
  </conditionalFormatting>
  <conditionalFormatting sqref="K112">
    <cfRule type="expression" dxfId="3791" priority="307" stopIfTrue="1">
      <formula>OR($R112="FI",$R112="Green",$R112="High")</formula>
    </cfRule>
    <cfRule type="expression" dxfId="3790" priority="308" stopIfTrue="1">
      <formula>OR($R112="NI",$R112="Red",$R112="Low")</formula>
    </cfRule>
    <cfRule type="cellIs" dxfId="3789" priority="309" stopIfTrue="1" operator="equal">
      <formula>"PI"</formula>
    </cfRule>
    <cfRule type="expression" dxfId="3788" priority="310" stopIfTrue="1">
      <formula>OR($R112="LI",$R112="Yellow",$R112="Medium")</formula>
    </cfRule>
    <cfRule type="expression" dxfId="3787" priority="311" stopIfTrue="1">
      <formula>OR($R112="NY",$R112="Not Yet")</formula>
    </cfRule>
    <cfRule type="cellIs" dxfId="3786" priority="312" stopIfTrue="1" operator="equal">
      <formula>"Out of Scope"</formula>
    </cfRule>
  </conditionalFormatting>
  <conditionalFormatting sqref="L112">
    <cfRule type="expression" dxfId="3785" priority="301" stopIfTrue="1">
      <formula>OR($R112="FI",$R112="Green",$R112="High")</formula>
    </cfRule>
    <cfRule type="expression" dxfId="3784" priority="302" stopIfTrue="1">
      <formula>OR($R112="NI",$R112="Red",$R112="Low")</formula>
    </cfRule>
    <cfRule type="cellIs" dxfId="3783" priority="303" stopIfTrue="1" operator="equal">
      <formula>"PI"</formula>
    </cfRule>
    <cfRule type="expression" dxfId="3782" priority="304" stopIfTrue="1">
      <formula>OR($R112="LI",$R112="Yellow",$R112="Medium")</formula>
    </cfRule>
    <cfRule type="expression" dxfId="3781" priority="305" stopIfTrue="1">
      <formula>OR($R112="NY",$R112="Not Yet")</formula>
    </cfRule>
    <cfRule type="cellIs" dxfId="3780" priority="306" stopIfTrue="1" operator="equal">
      <formula>"Out of Scope"</formula>
    </cfRule>
  </conditionalFormatting>
  <conditionalFormatting sqref="H122:L122">
    <cfRule type="expression" dxfId="3779" priority="295" stopIfTrue="1">
      <formula>OR(H122="FI",H122="Green",H122="High")</formula>
    </cfRule>
    <cfRule type="expression" dxfId="3778" priority="296" stopIfTrue="1">
      <formula>OR(H122="NI",H122="Red",H122="Low")</formula>
    </cfRule>
    <cfRule type="cellIs" dxfId="3777" priority="297" stopIfTrue="1" operator="equal">
      <formula>"PI"</formula>
    </cfRule>
    <cfRule type="expression" dxfId="3776" priority="298" stopIfTrue="1">
      <formula>OR(H122="LI",H122="Yellow",H122="Medium")</formula>
    </cfRule>
    <cfRule type="expression" dxfId="3775" priority="299" stopIfTrue="1">
      <formula>OR(H122="NY",H122="Not Yet")</formula>
    </cfRule>
    <cfRule type="cellIs" dxfId="3774" priority="300" stopIfTrue="1" operator="equal">
      <formula>"Out of Scope"</formula>
    </cfRule>
  </conditionalFormatting>
  <conditionalFormatting sqref="I122">
    <cfRule type="expression" dxfId="3773" priority="289" stopIfTrue="1">
      <formula>OR($R122="FI",$R122="Green",$R122="High")</formula>
    </cfRule>
    <cfRule type="expression" dxfId="3772" priority="290" stopIfTrue="1">
      <formula>OR($R122="NI",$R122="Red",$R122="Low")</formula>
    </cfRule>
    <cfRule type="cellIs" dxfId="3771" priority="291" stopIfTrue="1" operator="equal">
      <formula>"PI"</formula>
    </cfRule>
    <cfRule type="expression" dxfId="3770" priority="292" stopIfTrue="1">
      <formula>OR($R122="LI",$R122="Yellow",$R122="Medium")</formula>
    </cfRule>
    <cfRule type="expression" dxfId="3769" priority="293" stopIfTrue="1">
      <formula>OR($R122="NY",$R122="Not Yet")</formula>
    </cfRule>
    <cfRule type="cellIs" dxfId="3768" priority="294" stopIfTrue="1" operator="equal">
      <formula>"Out of Scope"</formula>
    </cfRule>
  </conditionalFormatting>
  <conditionalFormatting sqref="J122">
    <cfRule type="expression" dxfId="3767" priority="283" stopIfTrue="1">
      <formula>OR($R122="FI",$R122="Green",$R122="High")</formula>
    </cfRule>
    <cfRule type="expression" dxfId="3766" priority="284" stopIfTrue="1">
      <formula>OR($R122="NI",$R122="Red",$R122="Low")</formula>
    </cfRule>
    <cfRule type="cellIs" dxfId="3765" priority="285" stopIfTrue="1" operator="equal">
      <formula>"PI"</formula>
    </cfRule>
    <cfRule type="expression" dxfId="3764" priority="286" stopIfTrue="1">
      <formula>OR($R122="LI",$R122="Yellow",$R122="Medium")</formula>
    </cfRule>
    <cfRule type="expression" dxfId="3763" priority="287" stopIfTrue="1">
      <formula>OR($R122="NY",$R122="Not Yet")</formula>
    </cfRule>
    <cfRule type="cellIs" dxfId="3762" priority="288" stopIfTrue="1" operator="equal">
      <formula>"Out of Scope"</formula>
    </cfRule>
  </conditionalFormatting>
  <conditionalFormatting sqref="K122">
    <cfRule type="expression" dxfId="3761" priority="277" stopIfTrue="1">
      <formula>OR($R122="FI",$R122="Green",$R122="High")</formula>
    </cfRule>
    <cfRule type="expression" dxfId="3760" priority="278" stopIfTrue="1">
      <formula>OR($R122="NI",$R122="Red",$R122="Low")</formula>
    </cfRule>
    <cfRule type="cellIs" dxfId="3759" priority="279" stopIfTrue="1" operator="equal">
      <formula>"PI"</formula>
    </cfRule>
    <cfRule type="expression" dxfId="3758" priority="280" stopIfTrue="1">
      <formula>OR($R122="LI",$R122="Yellow",$R122="Medium")</formula>
    </cfRule>
    <cfRule type="expression" dxfId="3757" priority="281" stopIfTrue="1">
      <formula>OR($R122="NY",$R122="Not Yet")</formula>
    </cfRule>
    <cfRule type="cellIs" dxfId="3756" priority="282" stopIfTrue="1" operator="equal">
      <formula>"Out of Scope"</formula>
    </cfRule>
  </conditionalFormatting>
  <conditionalFormatting sqref="L122">
    <cfRule type="expression" dxfId="3755" priority="271" stopIfTrue="1">
      <formula>OR($R122="FI",$R122="Green",$R122="High")</formula>
    </cfRule>
    <cfRule type="expression" dxfId="3754" priority="272" stopIfTrue="1">
      <formula>OR($R122="NI",$R122="Red",$R122="Low")</formula>
    </cfRule>
    <cfRule type="cellIs" dxfId="3753" priority="273" stopIfTrue="1" operator="equal">
      <formula>"PI"</formula>
    </cfRule>
    <cfRule type="expression" dxfId="3752" priority="274" stopIfTrue="1">
      <formula>OR($R122="LI",$R122="Yellow",$R122="Medium")</formula>
    </cfRule>
    <cfRule type="expression" dxfId="3751" priority="275" stopIfTrue="1">
      <formula>OR($R122="NY",$R122="Not Yet")</formula>
    </cfRule>
    <cfRule type="cellIs" dxfId="3750" priority="276" stopIfTrue="1" operator="equal">
      <formula>"Out of Scope"</formula>
    </cfRule>
  </conditionalFormatting>
  <conditionalFormatting sqref="H133:L133">
    <cfRule type="expression" dxfId="3749" priority="265" stopIfTrue="1">
      <formula>OR(H133="FI",H133="Green",H133="High")</formula>
    </cfRule>
    <cfRule type="expression" dxfId="3748" priority="266" stopIfTrue="1">
      <formula>OR(H133="NI",H133="Red",H133="Low")</formula>
    </cfRule>
    <cfRule type="cellIs" dxfId="3747" priority="267" stopIfTrue="1" operator="equal">
      <formula>"PI"</formula>
    </cfRule>
    <cfRule type="expression" dxfId="3746" priority="268" stopIfTrue="1">
      <formula>OR(H133="LI",H133="Yellow",H133="Medium")</formula>
    </cfRule>
    <cfRule type="expression" dxfId="3745" priority="269" stopIfTrue="1">
      <formula>OR(H133="NY",H133="Not Yet")</formula>
    </cfRule>
    <cfRule type="cellIs" dxfId="3744" priority="270" stopIfTrue="1" operator="equal">
      <formula>"Out of Scope"</formula>
    </cfRule>
  </conditionalFormatting>
  <conditionalFormatting sqref="I133">
    <cfRule type="expression" dxfId="3743" priority="259" stopIfTrue="1">
      <formula>OR($R133="FI",$R133="Green",$R133="High")</formula>
    </cfRule>
    <cfRule type="expression" dxfId="3742" priority="260" stopIfTrue="1">
      <formula>OR($R133="NI",$R133="Red",$R133="Low")</formula>
    </cfRule>
    <cfRule type="cellIs" dxfId="3741" priority="261" stopIfTrue="1" operator="equal">
      <formula>"PI"</formula>
    </cfRule>
    <cfRule type="expression" dxfId="3740" priority="262" stopIfTrue="1">
      <formula>OR($R133="LI",$R133="Yellow",$R133="Medium")</formula>
    </cfRule>
    <cfRule type="expression" dxfId="3739" priority="263" stopIfTrue="1">
      <formula>OR($R133="NY",$R133="Not Yet")</formula>
    </cfRule>
    <cfRule type="cellIs" dxfId="3738" priority="264" stopIfTrue="1" operator="equal">
      <formula>"Out of Scope"</formula>
    </cfRule>
  </conditionalFormatting>
  <conditionalFormatting sqref="J133">
    <cfRule type="expression" dxfId="3737" priority="253" stopIfTrue="1">
      <formula>OR($R133="FI",$R133="Green",$R133="High")</formula>
    </cfRule>
    <cfRule type="expression" dxfId="3736" priority="254" stopIfTrue="1">
      <formula>OR($R133="NI",$R133="Red",$R133="Low")</formula>
    </cfRule>
    <cfRule type="cellIs" dxfId="3735" priority="255" stopIfTrue="1" operator="equal">
      <formula>"PI"</formula>
    </cfRule>
    <cfRule type="expression" dxfId="3734" priority="256" stopIfTrue="1">
      <formula>OR($R133="LI",$R133="Yellow",$R133="Medium")</formula>
    </cfRule>
    <cfRule type="expression" dxfId="3733" priority="257" stopIfTrue="1">
      <formula>OR($R133="NY",$R133="Not Yet")</formula>
    </cfRule>
    <cfRule type="cellIs" dxfId="3732" priority="258" stopIfTrue="1" operator="equal">
      <formula>"Out of Scope"</formula>
    </cfRule>
  </conditionalFormatting>
  <conditionalFormatting sqref="K133">
    <cfRule type="expression" dxfId="3731" priority="247" stopIfTrue="1">
      <formula>OR($R133="FI",$R133="Green",$R133="High")</formula>
    </cfRule>
    <cfRule type="expression" dxfId="3730" priority="248" stopIfTrue="1">
      <formula>OR($R133="NI",$R133="Red",$R133="Low")</formula>
    </cfRule>
    <cfRule type="cellIs" dxfId="3729" priority="249" stopIfTrue="1" operator="equal">
      <formula>"PI"</formula>
    </cfRule>
    <cfRule type="expression" dxfId="3728" priority="250" stopIfTrue="1">
      <formula>OR($R133="LI",$R133="Yellow",$R133="Medium")</formula>
    </cfRule>
    <cfRule type="expression" dxfId="3727" priority="251" stopIfTrue="1">
      <formula>OR($R133="NY",$R133="Not Yet")</formula>
    </cfRule>
    <cfRule type="cellIs" dxfId="3726" priority="252" stopIfTrue="1" operator="equal">
      <formula>"Out of Scope"</formula>
    </cfRule>
  </conditionalFormatting>
  <conditionalFormatting sqref="L133">
    <cfRule type="expression" dxfId="3725" priority="241" stopIfTrue="1">
      <formula>OR($R133="FI",$R133="Green",$R133="High")</formula>
    </cfRule>
    <cfRule type="expression" dxfId="3724" priority="242" stopIfTrue="1">
      <formula>OR($R133="NI",$R133="Red",$R133="Low")</formula>
    </cfRule>
    <cfRule type="cellIs" dxfId="3723" priority="243" stopIfTrue="1" operator="equal">
      <formula>"PI"</formula>
    </cfRule>
    <cfRule type="expression" dxfId="3722" priority="244" stopIfTrue="1">
      <formula>OR($R133="LI",$R133="Yellow",$R133="Medium")</formula>
    </cfRule>
    <cfRule type="expression" dxfId="3721" priority="245" stopIfTrue="1">
      <formula>OR($R133="NY",$R133="Not Yet")</formula>
    </cfRule>
    <cfRule type="cellIs" dxfId="3720" priority="246" stopIfTrue="1" operator="equal">
      <formula>"Out of Scope"</formula>
    </cfRule>
  </conditionalFormatting>
  <conditionalFormatting sqref="H143:L143">
    <cfRule type="expression" dxfId="3719" priority="235" stopIfTrue="1">
      <formula>OR(H143="FI",H143="Green",H143="High")</formula>
    </cfRule>
    <cfRule type="expression" dxfId="3718" priority="236" stopIfTrue="1">
      <formula>OR(H143="NI",H143="Red",H143="Low")</formula>
    </cfRule>
    <cfRule type="cellIs" dxfId="3717" priority="237" stopIfTrue="1" operator="equal">
      <formula>"PI"</formula>
    </cfRule>
    <cfRule type="expression" dxfId="3716" priority="238" stopIfTrue="1">
      <formula>OR(H143="LI",H143="Yellow",H143="Medium")</formula>
    </cfRule>
    <cfRule type="expression" dxfId="3715" priority="239" stopIfTrue="1">
      <formula>OR(H143="NY",H143="Not Yet")</formula>
    </cfRule>
    <cfRule type="cellIs" dxfId="3714" priority="240" stopIfTrue="1" operator="equal">
      <formula>"Out of Scope"</formula>
    </cfRule>
  </conditionalFormatting>
  <conditionalFormatting sqref="I143">
    <cfRule type="expression" dxfId="3713" priority="229" stopIfTrue="1">
      <formula>OR($R143="FI",$R143="Green",$R143="High")</formula>
    </cfRule>
    <cfRule type="expression" dxfId="3712" priority="230" stopIfTrue="1">
      <formula>OR($R143="NI",$R143="Red",$R143="Low")</formula>
    </cfRule>
    <cfRule type="cellIs" dxfId="3711" priority="231" stopIfTrue="1" operator="equal">
      <formula>"PI"</formula>
    </cfRule>
    <cfRule type="expression" dxfId="3710" priority="232" stopIfTrue="1">
      <formula>OR($R143="LI",$R143="Yellow",$R143="Medium")</formula>
    </cfRule>
    <cfRule type="expression" dxfId="3709" priority="233" stopIfTrue="1">
      <formula>OR($R143="NY",$R143="Not Yet")</formula>
    </cfRule>
    <cfRule type="cellIs" dxfId="3708" priority="234" stopIfTrue="1" operator="equal">
      <formula>"Out of Scope"</formula>
    </cfRule>
  </conditionalFormatting>
  <conditionalFormatting sqref="J143">
    <cfRule type="expression" dxfId="3707" priority="223" stopIfTrue="1">
      <formula>OR($R143="FI",$R143="Green",$R143="High")</formula>
    </cfRule>
    <cfRule type="expression" dxfId="3706" priority="224" stopIfTrue="1">
      <formula>OR($R143="NI",$R143="Red",$R143="Low")</formula>
    </cfRule>
    <cfRule type="cellIs" dxfId="3705" priority="225" stopIfTrue="1" operator="equal">
      <formula>"PI"</formula>
    </cfRule>
    <cfRule type="expression" dxfId="3704" priority="226" stopIfTrue="1">
      <formula>OR($R143="LI",$R143="Yellow",$R143="Medium")</formula>
    </cfRule>
    <cfRule type="expression" dxfId="3703" priority="227" stopIfTrue="1">
      <formula>OR($R143="NY",$R143="Not Yet")</formula>
    </cfRule>
    <cfRule type="cellIs" dxfId="3702" priority="228" stopIfTrue="1" operator="equal">
      <formula>"Out of Scope"</formula>
    </cfRule>
  </conditionalFormatting>
  <conditionalFormatting sqref="K143">
    <cfRule type="expression" dxfId="3701" priority="217" stopIfTrue="1">
      <formula>OR($R143="FI",$R143="Green",$R143="High")</formula>
    </cfRule>
    <cfRule type="expression" dxfId="3700" priority="218" stopIfTrue="1">
      <formula>OR($R143="NI",$R143="Red",$R143="Low")</formula>
    </cfRule>
    <cfRule type="cellIs" dxfId="3699" priority="219" stopIfTrue="1" operator="equal">
      <formula>"PI"</formula>
    </cfRule>
    <cfRule type="expression" dxfId="3698" priority="220" stopIfTrue="1">
      <formula>OR($R143="LI",$R143="Yellow",$R143="Medium")</formula>
    </cfRule>
    <cfRule type="expression" dxfId="3697" priority="221" stopIfTrue="1">
      <formula>OR($R143="NY",$R143="Not Yet")</formula>
    </cfRule>
    <cfRule type="cellIs" dxfId="3696" priority="222" stopIfTrue="1" operator="equal">
      <formula>"Out of Scope"</formula>
    </cfRule>
  </conditionalFormatting>
  <conditionalFormatting sqref="L143">
    <cfRule type="expression" dxfId="3695" priority="211" stopIfTrue="1">
      <formula>OR($R143="FI",$R143="Green",$R143="High")</formula>
    </cfRule>
    <cfRule type="expression" dxfId="3694" priority="212" stopIfTrue="1">
      <formula>OR($R143="NI",$R143="Red",$R143="Low")</formula>
    </cfRule>
    <cfRule type="cellIs" dxfId="3693" priority="213" stopIfTrue="1" operator="equal">
      <formula>"PI"</formula>
    </cfRule>
    <cfRule type="expression" dxfId="3692" priority="214" stopIfTrue="1">
      <formula>OR($R143="LI",$R143="Yellow",$R143="Medium")</formula>
    </cfRule>
    <cfRule type="expression" dxfId="3691" priority="215" stopIfTrue="1">
      <formula>OR($R143="NY",$R143="Not Yet")</formula>
    </cfRule>
    <cfRule type="cellIs" dxfId="3690" priority="216" stopIfTrue="1" operator="equal">
      <formula>"Out of Scope"</formula>
    </cfRule>
  </conditionalFormatting>
  <conditionalFormatting sqref="H153:L153">
    <cfRule type="expression" dxfId="3689" priority="205" stopIfTrue="1">
      <formula>OR(H153="FI",H153="Green",H153="High")</formula>
    </cfRule>
    <cfRule type="expression" dxfId="3688" priority="206" stopIfTrue="1">
      <formula>OR(H153="NI",H153="Red",H153="Low")</formula>
    </cfRule>
    <cfRule type="cellIs" dxfId="3687" priority="207" stopIfTrue="1" operator="equal">
      <formula>"PI"</formula>
    </cfRule>
    <cfRule type="expression" dxfId="3686" priority="208" stopIfTrue="1">
      <formula>OR(H153="LI",H153="Yellow",H153="Medium")</formula>
    </cfRule>
    <cfRule type="expression" dxfId="3685" priority="209" stopIfTrue="1">
      <formula>OR(H153="NY",H153="Not Yet")</formula>
    </cfRule>
    <cfRule type="cellIs" dxfId="3684" priority="210" stopIfTrue="1" operator="equal">
      <formula>"Out of Scope"</formula>
    </cfRule>
  </conditionalFormatting>
  <conditionalFormatting sqref="I153">
    <cfRule type="expression" dxfId="3683" priority="199" stopIfTrue="1">
      <formula>OR($R153="FI",$R153="Green",$R153="High")</formula>
    </cfRule>
    <cfRule type="expression" dxfId="3682" priority="200" stopIfTrue="1">
      <formula>OR($R153="NI",$R153="Red",$R153="Low")</formula>
    </cfRule>
    <cfRule type="cellIs" dxfId="3681" priority="201" stopIfTrue="1" operator="equal">
      <formula>"PI"</formula>
    </cfRule>
    <cfRule type="expression" dxfId="3680" priority="202" stopIfTrue="1">
      <formula>OR($R153="LI",$R153="Yellow",$R153="Medium")</formula>
    </cfRule>
    <cfRule type="expression" dxfId="3679" priority="203" stopIfTrue="1">
      <formula>OR($R153="NY",$R153="Not Yet")</formula>
    </cfRule>
    <cfRule type="cellIs" dxfId="3678" priority="204" stopIfTrue="1" operator="equal">
      <formula>"Out of Scope"</formula>
    </cfRule>
  </conditionalFormatting>
  <conditionalFormatting sqref="J153">
    <cfRule type="expression" dxfId="3677" priority="193" stopIfTrue="1">
      <formula>OR($R153="FI",$R153="Green",$R153="High")</formula>
    </cfRule>
    <cfRule type="expression" dxfId="3676" priority="194" stopIfTrue="1">
      <formula>OR($R153="NI",$R153="Red",$R153="Low")</formula>
    </cfRule>
    <cfRule type="cellIs" dxfId="3675" priority="195" stopIfTrue="1" operator="equal">
      <formula>"PI"</formula>
    </cfRule>
    <cfRule type="expression" dxfId="3674" priority="196" stopIfTrue="1">
      <formula>OR($R153="LI",$R153="Yellow",$R153="Medium")</formula>
    </cfRule>
    <cfRule type="expression" dxfId="3673" priority="197" stopIfTrue="1">
      <formula>OR($R153="NY",$R153="Not Yet")</formula>
    </cfRule>
    <cfRule type="cellIs" dxfId="3672" priority="198" stopIfTrue="1" operator="equal">
      <formula>"Out of Scope"</formula>
    </cfRule>
  </conditionalFormatting>
  <conditionalFormatting sqref="K153">
    <cfRule type="expression" dxfId="3671" priority="187" stopIfTrue="1">
      <formula>OR($R153="FI",$R153="Green",$R153="High")</formula>
    </cfRule>
    <cfRule type="expression" dxfId="3670" priority="188" stopIfTrue="1">
      <formula>OR($R153="NI",$R153="Red",$R153="Low")</formula>
    </cfRule>
    <cfRule type="cellIs" dxfId="3669" priority="189" stopIfTrue="1" operator="equal">
      <formula>"PI"</formula>
    </cfRule>
    <cfRule type="expression" dxfId="3668" priority="190" stopIfTrue="1">
      <formula>OR($R153="LI",$R153="Yellow",$R153="Medium")</formula>
    </cfRule>
    <cfRule type="expression" dxfId="3667" priority="191" stopIfTrue="1">
      <formula>OR($R153="NY",$R153="Not Yet")</formula>
    </cfRule>
    <cfRule type="cellIs" dxfId="3666" priority="192" stopIfTrue="1" operator="equal">
      <formula>"Out of Scope"</formula>
    </cfRule>
  </conditionalFormatting>
  <conditionalFormatting sqref="L153">
    <cfRule type="expression" dxfId="3665" priority="181" stopIfTrue="1">
      <formula>OR($R153="FI",$R153="Green",$R153="High")</formula>
    </cfRule>
    <cfRule type="expression" dxfId="3664" priority="182" stopIfTrue="1">
      <formula>OR($R153="NI",$R153="Red",$R153="Low")</formula>
    </cfRule>
    <cfRule type="cellIs" dxfId="3663" priority="183" stopIfTrue="1" operator="equal">
      <formula>"PI"</formula>
    </cfRule>
    <cfRule type="expression" dxfId="3662" priority="184" stopIfTrue="1">
      <formula>OR($R153="LI",$R153="Yellow",$R153="Medium")</formula>
    </cfRule>
    <cfRule type="expression" dxfId="3661" priority="185" stopIfTrue="1">
      <formula>OR($R153="NY",$R153="Not Yet")</formula>
    </cfRule>
    <cfRule type="cellIs" dxfId="3660" priority="186" stopIfTrue="1" operator="equal">
      <formula>"Out of Scope"</formula>
    </cfRule>
  </conditionalFormatting>
  <conditionalFormatting sqref="H164:L164">
    <cfRule type="expression" dxfId="3659" priority="175" stopIfTrue="1">
      <formula>OR(H164="FI",H164="Green",H164="High")</formula>
    </cfRule>
    <cfRule type="expression" dxfId="3658" priority="176" stopIfTrue="1">
      <formula>OR(H164="NI",H164="Red",H164="Low")</formula>
    </cfRule>
    <cfRule type="cellIs" dxfId="3657" priority="177" stopIfTrue="1" operator="equal">
      <formula>"PI"</formula>
    </cfRule>
    <cfRule type="expression" dxfId="3656" priority="178" stopIfTrue="1">
      <formula>OR(H164="LI",H164="Yellow",H164="Medium")</formula>
    </cfRule>
    <cfRule type="expression" dxfId="3655" priority="179" stopIfTrue="1">
      <formula>OR(H164="NY",H164="Not Yet")</formula>
    </cfRule>
    <cfRule type="cellIs" dxfId="3654" priority="180" stopIfTrue="1" operator="equal">
      <formula>"Out of Scope"</formula>
    </cfRule>
  </conditionalFormatting>
  <conditionalFormatting sqref="I164">
    <cfRule type="expression" dxfId="3653" priority="169" stopIfTrue="1">
      <formula>OR($R164="FI",$R164="Green",$R164="High")</formula>
    </cfRule>
    <cfRule type="expression" dxfId="3652" priority="170" stopIfTrue="1">
      <formula>OR($R164="NI",$R164="Red",$R164="Low")</formula>
    </cfRule>
    <cfRule type="cellIs" dxfId="3651" priority="171" stopIfTrue="1" operator="equal">
      <formula>"PI"</formula>
    </cfRule>
    <cfRule type="expression" dxfId="3650" priority="172" stopIfTrue="1">
      <formula>OR($R164="LI",$R164="Yellow",$R164="Medium")</formula>
    </cfRule>
    <cfRule type="expression" dxfId="3649" priority="173" stopIfTrue="1">
      <formula>OR($R164="NY",$R164="Not Yet")</formula>
    </cfRule>
    <cfRule type="cellIs" dxfId="3648" priority="174" stopIfTrue="1" operator="equal">
      <formula>"Out of Scope"</formula>
    </cfRule>
  </conditionalFormatting>
  <conditionalFormatting sqref="J164">
    <cfRule type="expression" dxfId="3647" priority="163" stopIfTrue="1">
      <formula>OR($R164="FI",$R164="Green",$R164="High")</formula>
    </cfRule>
    <cfRule type="expression" dxfId="3646" priority="164" stopIfTrue="1">
      <formula>OR($R164="NI",$R164="Red",$R164="Low")</formula>
    </cfRule>
    <cfRule type="cellIs" dxfId="3645" priority="165" stopIfTrue="1" operator="equal">
      <formula>"PI"</formula>
    </cfRule>
    <cfRule type="expression" dxfId="3644" priority="166" stopIfTrue="1">
      <formula>OR($R164="LI",$R164="Yellow",$R164="Medium")</formula>
    </cfRule>
    <cfRule type="expression" dxfId="3643" priority="167" stopIfTrue="1">
      <formula>OR($R164="NY",$R164="Not Yet")</formula>
    </cfRule>
    <cfRule type="cellIs" dxfId="3642" priority="168" stopIfTrue="1" operator="equal">
      <formula>"Out of Scope"</formula>
    </cfRule>
  </conditionalFormatting>
  <conditionalFormatting sqref="K164">
    <cfRule type="expression" dxfId="3641" priority="157" stopIfTrue="1">
      <formula>OR($R164="FI",$R164="Green",$R164="High")</formula>
    </cfRule>
    <cfRule type="expression" dxfId="3640" priority="158" stopIfTrue="1">
      <formula>OR($R164="NI",$R164="Red",$R164="Low")</formula>
    </cfRule>
    <cfRule type="cellIs" dxfId="3639" priority="159" stopIfTrue="1" operator="equal">
      <formula>"PI"</formula>
    </cfRule>
    <cfRule type="expression" dxfId="3638" priority="160" stopIfTrue="1">
      <formula>OR($R164="LI",$R164="Yellow",$R164="Medium")</formula>
    </cfRule>
    <cfRule type="expression" dxfId="3637" priority="161" stopIfTrue="1">
      <formula>OR($R164="NY",$R164="Not Yet")</formula>
    </cfRule>
    <cfRule type="cellIs" dxfId="3636" priority="162" stopIfTrue="1" operator="equal">
      <formula>"Out of Scope"</formula>
    </cfRule>
  </conditionalFormatting>
  <conditionalFormatting sqref="L164">
    <cfRule type="expression" dxfId="3635" priority="151" stopIfTrue="1">
      <formula>OR($R164="FI",$R164="Green",$R164="High")</formula>
    </cfRule>
    <cfRule type="expression" dxfId="3634" priority="152" stopIfTrue="1">
      <formula>OR($R164="NI",$R164="Red",$R164="Low")</formula>
    </cfRule>
    <cfRule type="cellIs" dxfId="3633" priority="153" stopIfTrue="1" operator="equal">
      <formula>"PI"</formula>
    </cfRule>
    <cfRule type="expression" dxfId="3632" priority="154" stopIfTrue="1">
      <formula>OR($R164="LI",$R164="Yellow",$R164="Medium")</formula>
    </cfRule>
    <cfRule type="expression" dxfId="3631" priority="155" stopIfTrue="1">
      <formula>OR($R164="NY",$R164="Not Yet")</formula>
    </cfRule>
    <cfRule type="cellIs" dxfId="3630" priority="156" stopIfTrue="1" operator="equal">
      <formula>"Out of Scope"</formula>
    </cfRule>
  </conditionalFormatting>
  <conditionalFormatting sqref="H175:L175">
    <cfRule type="expression" dxfId="3629" priority="145" stopIfTrue="1">
      <formula>OR(H175="FI",H175="Green",H175="High")</formula>
    </cfRule>
    <cfRule type="expression" dxfId="3628" priority="146" stopIfTrue="1">
      <formula>OR(H175="NI",H175="Red",H175="Low")</formula>
    </cfRule>
    <cfRule type="cellIs" dxfId="3627" priority="147" stopIfTrue="1" operator="equal">
      <formula>"PI"</formula>
    </cfRule>
    <cfRule type="expression" dxfId="3626" priority="148" stopIfTrue="1">
      <formula>OR(H175="LI",H175="Yellow",H175="Medium")</formula>
    </cfRule>
    <cfRule type="expression" dxfId="3625" priority="149" stopIfTrue="1">
      <formula>OR(H175="NY",H175="Not Yet")</formula>
    </cfRule>
    <cfRule type="cellIs" dxfId="3624" priority="150" stopIfTrue="1" operator="equal">
      <formula>"Out of Scope"</formula>
    </cfRule>
  </conditionalFormatting>
  <conditionalFormatting sqref="I175">
    <cfRule type="expression" dxfId="3623" priority="139" stopIfTrue="1">
      <formula>OR($R175="FI",$R175="Green",$R175="High")</formula>
    </cfRule>
    <cfRule type="expression" dxfId="3622" priority="140" stopIfTrue="1">
      <formula>OR($R175="NI",$R175="Red",$R175="Low")</formula>
    </cfRule>
    <cfRule type="cellIs" dxfId="3621" priority="141" stopIfTrue="1" operator="equal">
      <formula>"PI"</formula>
    </cfRule>
    <cfRule type="expression" dxfId="3620" priority="142" stopIfTrue="1">
      <formula>OR($R175="LI",$R175="Yellow",$R175="Medium")</formula>
    </cfRule>
    <cfRule type="expression" dxfId="3619" priority="143" stopIfTrue="1">
      <formula>OR($R175="NY",$R175="Not Yet")</formula>
    </cfRule>
    <cfRule type="cellIs" dxfId="3618" priority="144" stopIfTrue="1" operator="equal">
      <formula>"Out of Scope"</formula>
    </cfRule>
  </conditionalFormatting>
  <conditionalFormatting sqref="J175">
    <cfRule type="expression" dxfId="3617" priority="133" stopIfTrue="1">
      <formula>OR($R175="FI",$R175="Green",$R175="High")</formula>
    </cfRule>
    <cfRule type="expression" dxfId="3616" priority="134" stopIfTrue="1">
      <formula>OR($R175="NI",$R175="Red",$R175="Low")</formula>
    </cfRule>
    <cfRule type="cellIs" dxfId="3615" priority="135" stopIfTrue="1" operator="equal">
      <formula>"PI"</formula>
    </cfRule>
    <cfRule type="expression" dxfId="3614" priority="136" stopIfTrue="1">
      <formula>OR($R175="LI",$R175="Yellow",$R175="Medium")</formula>
    </cfRule>
    <cfRule type="expression" dxfId="3613" priority="137" stopIfTrue="1">
      <formula>OR($R175="NY",$R175="Not Yet")</formula>
    </cfRule>
    <cfRule type="cellIs" dxfId="3612" priority="138" stopIfTrue="1" operator="equal">
      <formula>"Out of Scope"</formula>
    </cfRule>
  </conditionalFormatting>
  <conditionalFormatting sqref="K175">
    <cfRule type="expression" dxfId="3611" priority="127" stopIfTrue="1">
      <formula>OR($R175="FI",$R175="Green",$R175="High")</formula>
    </cfRule>
    <cfRule type="expression" dxfId="3610" priority="128" stopIfTrue="1">
      <formula>OR($R175="NI",$R175="Red",$R175="Low")</formula>
    </cfRule>
    <cfRule type="cellIs" dxfId="3609" priority="129" stopIfTrue="1" operator="equal">
      <formula>"PI"</formula>
    </cfRule>
    <cfRule type="expression" dxfId="3608" priority="130" stopIfTrue="1">
      <formula>OR($R175="LI",$R175="Yellow",$R175="Medium")</formula>
    </cfRule>
    <cfRule type="expression" dxfId="3607" priority="131" stopIfTrue="1">
      <formula>OR($R175="NY",$R175="Not Yet")</formula>
    </cfRule>
    <cfRule type="cellIs" dxfId="3606" priority="132" stopIfTrue="1" operator="equal">
      <formula>"Out of Scope"</formula>
    </cfRule>
  </conditionalFormatting>
  <conditionalFormatting sqref="L175">
    <cfRule type="expression" dxfId="3605" priority="121" stopIfTrue="1">
      <formula>OR($R175="FI",$R175="Green",$R175="High")</formula>
    </cfRule>
    <cfRule type="expression" dxfId="3604" priority="122" stopIfTrue="1">
      <formula>OR($R175="NI",$R175="Red",$R175="Low")</formula>
    </cfRule>
    <cfRule type="cellIs" dxfId="3603" priority="123" stopIfTrue="1" operator="equal">
      <formula>"PI"</formula>
    </cfRule>
    <cfRule type="expression" dxfId="3602" priority="124" stopIfTrue="1">
      <formula>OR($R175="LI",$R175="Yellow",$R175="Medium")</formula>
    </cfRule>
    <cfRule type="expression" dxfId="3601" priority="125" stopIfTrue="1">
      <formula>OR($R175="NY",$R175="Not Yet")</formula>
    </cfRule>
    <cfRule type="cellIs" dxfId="3600" priority="126" stopIfTrue="1" operator="equal">
      <formula>"Out of Scope"</formula>
    </cfRule>
  </conditionalFormatting>
  <conditionalFormatting sqref="H185:L185">
    <cfRule type="expression" dxfId="3599" priority="115" stopIfTrue="1">
      <formula>OR(H185="FI",H185="Green",H185="High")</formula>
    </cfRule>
    <cfRule type="expression" dxfId="3598" priority="116" stopIfTrue="1">
      <formula>OR(H185="NI",H185="Red",H185="Low")</formula>
    </cfRule>
    <cfRule type="cellIs" dxfId="3597" priority="117" stopIfTrue="1" operator="equal">
      <formula>"PI"</formula>
    </cfRule>
    <cfRule type="expression" dxfId="3596" priority="118" stopIfTrue="1">
      <formula>OR(H185="LI",H185="Yellow",H185="Medium")</formula>
    </cfRule>
    <cfRule type="expression" dxfId="3595" priority="119" stopIfTrue="1">
      <formula>OR(H185="NY",H185="Not Yet")</formula>
    </cfRule>
    <cfRule type="cellIs" dxfId="3594" priority="120" stopIfTrue="1" operator="equal">
      <formula>"Out of Scope"</formula>
    </cfRule>
  </conditionalFormatting>
  <conditionalFormatting sqref="I185">
    <cfRule type="expression" dxfId="3593" priority="109" stopIfTrue="1">
      <formula>OR($R185="FI",$R185="Green",$R185="High")</formula>
    </cfRule>
    <cfRule type="expression" dxfId="3592" priority="110" stopIfTrue="1">
      <formula>OR($R185="NI",$R185="Red",$R185="Low")</formula>
    </cfRule>
    <cfRule type="cellIs" dxfId="3591" priority="111" stopIfTrue="1" operator="equal">
      <formula>"PI"</formula>
    </cfRule>
    <cfRule type="expression" dxfId="3590" priority="112" stopIfTrue="1">
      <formula>OR($R185="LI",$R185="Yellow",$R185="Medium")</formula>
    </cfRule>
    <cfRule type="expression" dxfId="3589" priority="113" stopIfTrue="1">
      <formula>OR($R185="NY",$R185="Not Yet")</formula>
    </cfRule>
    <cfRule type="cellIs" dxfId="3588" priority="114" stopIfTrue="1" operator="equal">
      <formula>"Out of Scope"</formula>
    </cfRule>
  </conditionalFormatting>
  <conditionalFormatting sqref="J185">
    <cfRule type="expression" dxfId="3587" priority="103" stopIfTrue="1">
      <formula>OR($R185="FI",$R185="Green",$R185="High")</formula>
    </cfRule>
    <cfRule type="expression" dxfId="3586" priority="104" stopIfTrue="1">
      <formula>OR($R185="NI",$R185="Red",$R185="Low")</formula>
    </cfRule>
    <cfRule type="cellIs" dxfId="3585" priority="105" stopIfTrue="1" operator="equal">
      <formula>"PI"</formula>
    </cfRule>
    <cfRule type="expression" dxfId="3584" priority="106" stopIfTrue="1">
      <formula>OR($R185="LI",$R185="Yellow",$R185="Medium")</formula>
    </cfRule>
    <cfRule type="expression" dxfId="3583" priority="107" stopIfTrue="1">
      <formula>OR($R185="NY",$R185="Not Yet")</formula>
    </cfRule>
    <cfRule type="cellIs" dxfId="3582" priority="108" stopIfTrue="1" operator="equal">
      <formula>"Out of Scope"</formula>
    </cfRule>
  </conditionalFormatting>
  <conditionalFormatting sqref="K185">
    <cfRule type="expression" dxfId="3581" priority="97" stopIfTrue="1">
      <formula>OR($R185="FI",$R185="Green",$R185="High")</formula>
    </cfRule>
    <cfRule type="expression" dxfId="3580" priority="98" stopIfTrue="1">
      <formula>OR($R185="NI",$R185="Red",$R185="Low")</formula>
    </cfRule>
    <cfRule type="cellIs" dxfId="3579" priority="99" stopIfTrue="1" operator="equal">
      <formula>"PI"</formula>
    </cfRule>
    <cfRule type="expression" dxfId="3578" priority="100" stopIfTrue="1">
      <formula>OR($R185="LI",$R185="Yellow",$R185="Medium")</formula>
    </cfRule>
    <cfRule type="expression" dxfId="3577" priority="101" stopIfTrue="1">
      <formula>OR($R185="NY",$R185="Not Yet")</formula>
    </cfRule>
    <cfRule type="cellIs" dxfId="3576" priority="102" stopIfTrue="1" operator="equal">
      <formula>"Out of Scope"</formula>
    </cfRule>
  </conditionalFormatting>
  <conditionalFormatting sqref="L185">
    <cfRule type="expression" dxfId="3575" priority="91" stopIfTrue="1">
      <formula>OR($R185="FI",$R185="Green",$R185="High")</formula>
    </cfRule>
    <cfRule type="expression" dxfId="3574" priority="92" stopIfTrue="1">
      <formula>OR($R185="NI",$R185="Red",$R185="Low")</formula>
    </cfRule>
    <cfRule type="cellIs" dxfId="3573" priority="93" stopIfTrue="1" operator="equal">
      <formula>"PI"</formula>
    </cfRule>
    <cfRule type="expression" dxfId="3572" priority="94" stopIfTrue="1">
      <formula>OR($R185="LI",$R185="Yellow",$R185="Medium")</formula>
    </cfRule>
    <cfRule type="expression" dxfId="3571" priority="95" stopIfTrue="1">
      <formula>OR($R185="NY",$R185="Not Yet")</formula>
    </cfRule>
    <cfRule type="cellIs" dxfId="3570" priority="96" stopIfTrue="1" operator="equal">
      <formula>"Out of Scope"</formula>
    </cfRule>
  </conditionalFormatting>
  <conditionalFormatting sqref="H196:L196">
    <cfRule type="expression" dxfId="3569" priority="85" stopIfTrue="1">
      <formula>OR(H196="FI",H196="Green",H196="High")</formula>
    </cfRule>
    <cfRule type="expression" dxfId="3568" priority="86" stopIfTrue="1">
      <formula>OR(H196="NI",H196="Red",H196="Low")</formula>
    </cfRule>
    <cfRule type="cellIs" dxfId="3567" priority="87" stopIfTrue="1" operator="equal">
      <formula>"PI"</formula>
    </cfRule>
    <cfRule type="expression" dxfId="3566" priority="88" stopIfTrue="1">
      <formula>OR(H196="LI",H196="Yellow",H196="Medium")</formula>
    </cfRule>
    <cfRule type="expression" dxfId="3565" priority="89" stopIfTrue="1">
      <formula>OR(H196="NY",H196="Not Yet")</formula>
    </cfRule>
    <cfRule type="cellIs" dxfId="3564" priority="90" stopIfTrue="1" operator="equal">
      <formula>"Out of Scope"</formula>
    </cfRule>
  </conditionalFormatting>
  <conditionalFormatting sqref="I196">
    <cfRule type="expression" dxfId="3563" priority="79" stopIfTrue="1">
      <formula>OR($R196="FI",$R196="Green",$R196="High")</formula>
    </cfRule>
    <cfRule type="expression" dxfId="3562" priority="80" stopIfTrue="1">
      <formula>OR($R196="NI",$R196="Red",$R196="Low")</formula>
    </cfRule>
    <cfRule type="cellIs" dxfId="3561" priority="81" stopIfTrue="1" operator="equal">
      <formula>"PI"</formula>
    </cfRule>
    <cfRule type="expression" dxfId="3560" priority="82" stopIfTrue="1">
      <formula>OR($R196="LI",$R196="Yellow",$R196="Medium")</formula>
    </cfRule>
    <cfRule type="expression" dxfId="3559" priority="83" stopIfTrue="1">
      <formula>OR($R196="NY",$R196="Not Yet")</formula>
    </cfRule>
    <cfRule type="cellIs" dxfId="3558" priority="84" stopIfTrue="1" operator="equal">
      <formula>"Out of Scope"</formula>
    </cfRule>
  </conditionalFormatting>
  <conditionalFormatting sqref="J196">
    <cfRule type="expression" dxfId="3557" priority="73" stopIfTrue="1">
      <formula>OR($R196="FI",$R196="Green",$R196="High")</formula>
    </cfRule>
    <cfRule type="expression" dxfId="3556" priority="74" stopIfTrue="1">
      <formula>OR($R196="NI",$R196="Red",$R196="Low")</formula>
    </cfRule>
    <cfRule type="cellIs" dxfId="3555" priority="75" stopIfTrue="1" operator="equal">
      <formula>"PI"</formula>
    </cfRule>
    <cfRule type="expression" dxfId="3554" priority="76" stopIfTrue="1">
      <formula>OR($R196="LI",$R196="Yellow",$R196="Medium")</formula>
    </cfRule>
    <cfRule type="expression" dxfId="3553" priority="77" stopIfTrue="1">
      <formula>OR($R196="NY",$R196="Not Yet")</formula>
    </cfRule>
    <cfRule type="cellIs" dxfId="3552" priority="78" stopIfTrue="1" operator="equal">
      <formula>"Out of Scope"</formula>
    </cfRule>
  </conditionalFormatting>
  <conditionalFormatting sqref="K196">
    <cfRule type="expression" dxfId="3551" priority="67" stopIfTrue="1">
      <formula>OR($R196="FI",$R196="Green",$R196="High")</formula>
    </cfRule>
    <cfRule type="expression" dxfId="3550" priority="68" stopIfTrue="1">
      <formula>OR($R196="NI",$R196="Red",$R196="Low")</formula>
    </cfRule>
    <cfRule type="cellIs" dxfId="3549" priority="69" stopIfTrue="1" operator="equal">
      <formula>"PI"</formula>
    </cfRule>
    <cfRule type="expression" dxfId="3548" priority="70" stopIfTrue="1">
      <formula>OR($R196="LI",$R196="Yellow",$R196="Medium")</formula>
    </cfRule>
    <cfRule type="expression" dxfId="3547" priority="71" stopIfTrue="1">
      <formula>OR($R196="NY",$R196="Not Yet")</formula>
    </cfRule>
    <cfRule type="cellIs" dxfId="3546" priority="72" stopIfTrue="1" operator="equal">
      <formula>"Out of Scope"</formula>
    </cfRule>
  </conditionalFormatting>
  <conditionalFormatting sqref="L196">
    <cfRule type="expression" dxfId="3545" priority="61" stopIfTrue="1">
      <formula>OR($R196="FI",$R196="Green",$R196="High")</formula>
    </cfRule>
    <cfRule type="expression" dxfId="3544" priority="62" stopIfTrue="1">
      <formula>OR($R196="NI",$R196="Red",$R196="Low")</formula>
    </cfRule>
    <cfRule type="cellIs" dxfId="3543" priority="63" stopIfTrue="1" operator="equal">
      <formula>"PI"</formula>
    </cfRule>
    <cfRule type="expression" dxfId="3542" priority="64" stopIfTrue="1">
      <formula>OR($R196="LI",$R196="Yellow",$R196="Medium")</formula>
    </cfRule>
    <cfRule type="expression" dxfId="3541" priority="65" stopIfTrue="1">
      <formula>OR($R196="NY",$R196="Not Yet")</formula>
    </cfRule>
    <cfRule type="cellIs" dxfId="3540" priority="66" stopIfTrue="1" operator="equal">
      <formula>"Out of Scope"</formula>
    </cfRule>
  </conditionalFormatting>
  <conditionalFormatting sqref="H208:L208">
    <cfRule type="expression" dxfId="3539" priority="55" stopIfTrue="1">
      <formula>OR(H208="FI",H208="Green",H208="High")</formula>
    </cfRule>
    <cfRule type="expression" dxfId="3538" priority="56" stopIfTrue="1">
      <formula>OR(H208="NI",H208="Red",H208="Low")</formula>
    </cfRule>
    <cfRule type="cellIs" dxfId="3537" priority="57" stopIfTrue="1" operator="equal">
      <formula>"PI"</formula>
    </cfRule>
    <cfRule type="expression" dxfId="3536" priority="58" stopIfTrue="1">
      <formula>OR(H208="LI",H208="Yellow",H208="Medium")</formula>
    </cfRule>
    <cfRule type="expression" dxfId="3535" priority="59" stopIfTrue="1">
      <formula>OR(H208="NY",H208="Not Yet")</formula>
    </cfRule>
    <cfRule type="cellIs" dxfId="3534" priority="60" stopIfTrue="1" operator="equal">
      <formula>"Out of Scope"</formula>
    </cfRule>
  </conditionalFormatting>
  <conditionalFormatting sqref="I208">
    <cfRule type="expression" dxfId="3533" priority="49" stopIfTrue="1">
      <formula>OR($R208="FI",$R208="Green",$R208="High")</formula>
    </cfRule>
    <cfRule type="expression" dxfId="3532" priority="50" stopIfTrue="1">
      <formula>OR($R208="NI",$R208="Red",$R208="Low")</formula>
    </cfRule>
    <cfRule type="cellIs" dxfId="3531" priority="51" stopIfTrue="1" operator="equal">
      <formula>"PI"</formula>
    </cfRule>
    <cfRule type="expression" dxfId="3530" priority="52" stopIfTrue="1">
      <formula>OR($R208="LI",$R208="Yellow",$R208="Medium")</formula>
    </cfRule>
    <cfRule type="expression" dxfId="3529" priority="53" stopIfTrue="1">
      <formula>OR($R208="NY",$R208="Not Yet")</formula>
    </cfRule>
    <cfRule type="cellIs" dxfId="3528" priority="54" stopIfTrue="1" operator="equal">
      <formula>"Out of Scope"</formula>
    </cfRule>
  </conditionalFormatting>
  <conditionalFormatting sqref="J208">
    <cfRule type="expression" dxfId="3527" priority="43" stopIfTrue="1">
      <formula>OR($R208="FI",$R208="Green",$R208="High")</formula>
    </cfRule>
    <cfRule type="expression" dxfId="3526" priority="44" stopIfTrue="1">
      <formula>OR($R208="NI",$R208="Red",$R208="Low")</formula>
    </cfRule>
    <cfRule type="cellIs" dxfId="3525" priority="45" stopIfTrue="1" operator="equal">
      <formula>"PI"</formula>
    </cfRule>
    <cfRule type="expression" dxfId="3524" priority="46" stopIfTrue="1">
      <formula>OR($R208="LI",$R208="Yellow",$R208="Medium")</formula>
    </cfRule>
    <cfRule type="expression" dxfId="3523" priority="47" stopIfTrue="1">
      <formula>OR($R208="NY",$R208="Not Yet")</formula>
    </cfRule>
    <cfRule type="cellIs" dxfId="3522" priority="48" stopIfTrue="1" operator="equal">
      <formula>"Out of Scope"</formula>
    </cfRule>
  </conditionalFormatting>
  <conditionalFormatting sqref="K208">
    <cfRule type="expression" dxfId="3521" priority="37" stopIfTrue="1">
      <formula>OR($R208="FI",$R208="Green",$R208="High")</formula>
    </cfRule>
    <cfRule type="expression" dxfId="3520" priority="38" stopIfTrue="1">
      <formula>OR($R208="NI",$R208="Red",$R208="Low")</formula>
    </cfRule>
    <cfRule type="cellIs" dxfId="3519" priority="39" stopIfTrue="1" operator="equal">
      <formula>"PI"</formula>
    </cfRule>
    <cfRule type="expression" dxfId="3518" priority="40" stopIfTrue="1">
      <formula>OR($R208="LI",$R208="Yellow",$R208="Medium")</formula>
    </cfRule>
    <cfRule type="expression" dxfId="3517" priority="41" stopIfTrue="1">
      <formula>OR($R208="NY",$R208="Not Yet")</formula>
    </cfRule>
    <cfRule type="cellIs" dxfId="3516" priority="42" stopIfTrue="1" operator="equal">
      <formula>"Out of Scope"</formula>
    </cfRule>
  </conditionalFormatting>
  <conditionalFormatting sqref="L208">
    <cfRule type="expression" dxfId="3515" priority="31" stopIfTrue="1">
      <formula>OR($R208="FI",$R208="Green",$R208="High")</formula>
    </cfRule>
    <cfRule type="expression" dxfId="3514" priority="32" stopIfTrue="1">
      <formula>OR($R208="NI",$R208="Red",$R208="Low")</formula>
    </cfRule>
    <cfRule type="cellIs" dxfId="3513" priority="33" stopIfTrue="1" operator="equal">
      <formula>"PI"</formula>
    </cfRule>
    <cfRule type="expression" dxfId="3512" priority="34" stopIfTrue="1">
      <formula>OR($R208="LI",$R208="Yellow",$R208="Medium")</formula>
    </cfRule>
    <cfRule type="expression" dxfId="3511" priority="35" stopIfTrue="1">
      <formula>OR($R208="NY",$R208="Not Yet")</formula>
    </cfRule>
    <cfRule type="cellIs" dxfId="3510" priority="36" stopIfTrue="1" operator="equal">
      <formula>"Out of Scope"</formula>
    </cfRule>
  </conditionalFormatting>
  <conditionalFormatting sqref="H219:L219">
    <cfRule type="expression" dxfId="3509" priority="25" stopIfTrue="1">
      <formula>OR(H219="FI",H219="Green",H219="High")</formula>
    </cfRule>
    <cfRule type="expression" dxfId="3508" priority="26" stopIfTrue="1">
      <formula>OR(H219="NI",H219="Red",H219="Low")</formula>
    </cfRule>
    <cfRule type="cellIs" dxfId="3507" priority="27" stopIfTrue="1" operator="equal">
      <formula>"PI"</formula>
    </cfRule>
    <cfRule type="expression" dxfId="3506" priority="28" stopIfTrue="1">
      <formula>OR(H219="LI",H219="Yellow",H219="Medium")</formula>
    </cfRule>
    <cfRule type="expression" dxfId="3505" priority="29" stopIfTrue="1">
      <formula>OR(H219="NY",H219="Not Yet")</formula>
    </cfRule>
    <cfRule type="cellIs" dxfId="3504" priority="30" stopIfTrue="1" operator="equal">
      <formula>"Out of Scope"</formula>
    </cfRule>
  </conditionalFormatting>
  <conditionalFormatting sqref="I219">
    <cfRule type="expression" dxfId="3503" priority="19" stopIfTrue="1">
      <formula>OR($R219="FI",$R219="Green",$R219="High")</formula>
    </cfRule>
    <cfRule type="expression" dxfId="3502" priority="20" stopIfTrue="1">
      <formula>OR($R219="NI",$R219="Red",$R219="Low")</formula>
    </cfRule>
    <cfRule type="cellIs" dxfId="3501" priority="21" stopIfTrue="1" operator="equal">
      <formula>"PI"</formula>
    </cfRule>
    <cfRule type="expression" dxfId="3500" priority="22" stopIfTrue="1">
      <formula>OR($R219="LI",$R219="Yellow",$R219="Medium")</formula>
    </cfRule>
    <cfRule type="expression" dxfId="3499" priority="23" stopIfTrue="1">
      <formula>OR($R219="NY",$R219="Not Yet")</formula>
    </cfRule>
    <cfRule type="cellIs" dxfId="3498" priority="24" stopIfTrue="1" operator="equal">
      <formula>"Out of Scope"</formula>
    </cfRule>
  </conditionalFormatting>
  <conditionalFormatting sqref="J219">
    <cfRule type="expression" dxfId="3497" priority="13" stopIfTrue="1">
      <formula>OR($R219="FI",$R219="Green",$R219="High")</formula>
    </cfRule>
    <cfRule type="expression" dxfId="3496" priority="14" stopIfTrue="1">
      <formula>OR($R219="NI",$R219="Red",$R219="Low")</formula>
    </cfRule>
    <cfRule type="cellIs" dxfId="3495" priority="15" stopIfTrue="1" operator="equal">
      <formula>"PI"</formula>
    </cfRule>
    <cfRule type="expression" dxfId="3494" priority="16" stopIfTrue="1">
      <formula>OR($R219="LI",$R219="Yellow",$R219="Medium")</formula>
    </cfRule>
    <cfRule type="expression" dxfId="3493" priority="17" stopIfTrue="1">
      <formula>OR($R219="NY",$R219="Not Yet")</formula>
    </cfRule>
    <cfRule type="cellIs" dxfId="3492" priority="18" stopIfTrue="1" operator="equal">
      <formula>"Out of Scope"</formula>
    </cfRule>
  </conditionalFormatting>
  <conditionalFormatting sqref="K219">
    <cfRule type="expression" dxfId="3491" priority="7" stopIfTrue="1">
      <formula>OR($R219="FI",$R219="Green",$R219="High")</formula>
    </cfRule>
    <cfRule type="expression" dxfId="3490" priority="8" stopIfTrue="1">
      <formula>OR($R219="NI",$R219="Red",$R219="Low")</formula>
    </cfRule>
    <cfRule type="cellIs" dxfId="3489" priority="9" stopIfTrue="1" operator="equal">
      <formula>"PI"</formula>
    </cfRule>
    <cfRule type="expression" dxfId="3488" priority="10" stopIfTrue="1">
      <formula>OR($R219="LI",$R219="Yellow",$R219="Medium")</formula>
    </cfRule>
    <cfRule type="expression" dxfId="3487" priority="11" stopIfTrue="1">
      <formula>OR($R219="NY",$R219="Not Yet")</formula>
    </cfRule>
    <cfRule type="cellIs" dxfId="3486" priority="12" stopIfTrue="1" operator="equal">
      <formula>"Out of Scope"</formula>
    </cfRule>
  </conditionalFormatting>
  <conditionalFormatting sqref="L219">
    <cfRule type="expression" dxfId="3485" priority="1" stopIfTrue="1">
      <formula>OR($R219="FI",$R219="Green",$R219="High")</formula>
    </cfRule>
    <cfRule type="expression" dxfId="3484" priority="2" stopIfTrue="1">
      <formula>OR($R219="NI",$R219="Red",$R219="Low")</formula>
    </cfRule>
    <cfRule type="cellIs" dxfId="3483" priority="3" stopIfTrue="1" operator="equal">
      <formula>"PI"</formula>
    </cfRule>
    <cfRule type="expression" dxfId="3482" priority="4" stopIfTrue="1">
      <formula>OR($R219="LI",$R219="Yellow",$R219="Medium")</formula>
    </cfRule>
    <cfRule type="expression" dxfId="3481" priority="5" stopIfTrue="1">
      <formula>OR($R219="NY",$R219="Not Yet")</formula>
    </cfRule>
    <cfRule type="cellIs" dxfId="3480"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0 R65 R90 R197">
      <formula1>Goal_Rating</formula1>
    </dataValidation>
    <dataValidation type="list" allowBlank="1" showInputMessage="1" showErrorMessage="1" sqref="R5 R17 R29 R41 R53 R66 R78 R91 R102 R113 R123 R134 R144 R154 R165 R176 R186 R198 R209 H16:L16 H28:L28 H39:L39 H52:L52 H64:L64 H77:L77 H89:L89 H101:L101 H112:L112 H122:L122 H133:L133 H143:L143 H153:L153 H164:L164 H175:L175 H185:L185 H196:L196 H208:L208 H219:L219">
      <formula1>Practice_Characterization</formula1>
    </dataValidation>
    <dataValidation type="list" allowBlank="1" showInputMessage="1" showErrorMessage="1" sqref="A9:A16 A21:A28 A32:A39 A45:A52 A57:A64 A70:A77 A82:A89 A94:A101 A105:A112 A115:A122 A126:A133 A136:A143 A146:A153 A157:A164 A168:A175 A178:A185 A189:A196 A201:A208 A212:A219">
      <formula1>Status</formula1>
    </dataValidation>
    <dataValidation type="list" allowBlank="1" showInputMessage="1" showErrorMessage="1" sqref="R30 R42:R43 R67:R68 R79:R80">
      <formula1>M45:M48</formula1>
    </dataValidation>
    <dataValidation type="list" allowBlank="1" showInputMessage="1" showErrorMessage="1" sqref="R54:R55">
      <formula1>M70:M72</formula1>
    </dataValidation>
    <dataValidation type="list" allowBlank="1" showInputMessage="1" showErrorMessage="1" sqref="R103 R124 R155 R166">
      <formula1>M117:M121</formula1>
    </dataValidation>
    <dataValidation type="list" allowBlank="1" showInputMessage="1" showErrorMessage="1" sqref="N9:O15 N21:O27 N32:O38 N45:O51 N57:O63 N70:O76 N82:O88 N94:O100 N105:O111 N115:O121 N126:O132 N136:O142 N146:O152 N157:O163 N168:O174 N178:O184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301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3014"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3015"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301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43018"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tabColor indexed="57"/>
    <outlinePr summaryBelow="0" summaryRight="0"/>
    <pageSetUpPr fitToPage="1"/>
  </sheetPr>
  <dimension ref="A1:T20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7109375" style="100" customWidth="1"/>
    <col min="3" max="3" width="93.710937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7" customWidth="1"/>
    <col min="19" max="19" width="11.42578125" style="320" customWidth="1"/>
    <col min="20"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934</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6">
      <c r="A4" s="233"/>
      <c r="B4" s="356" t="s">
        <v>420</v>
      </c>
      <c r="C4" s="357" t="s">
        <v>521</v>
      </c>
      <c r="D4" s="246"/>
      <c r="E4" s="247"/>
      <c r="F4" s="247"/>
      <c r="G4" s="242"/>
      <c r="H4" s="347">
        <f>SUM(H5,H17,H29,H41,H53,H65)</f>
        <v>0</v>
      </c>
      <c r="I4" s="347">
        <f>SUM(I5,I17,I29,I41,I53,I65)</f>
        <v>0</v>
      </c>
      <c r="J4" s="347">
        <f>SUM(J5,J17,J29,J41,J53,J65)</f>
        <v>0</v>
      </c>
      <c r="K4" s="347">
        <f>SUM(K5,K17,K29,K41,K53,K65)</f>
        <v>0</v>
      </c>
      <c r="L4" s="347">
        <f>SUM(L5,L17,L29,L41,L53,L65)</f>
        <v>0</v>
      </c>
      <c r="M4" s="237"/>
      <c r="N4" s="237"/>
      <c r="O4" s="348">
        <f>SUM(H4:L4)/(COUNT(H4:L4)*6)</f>
        <v>0</v>
      </c>
      <c r="P4" s="258"/>
      <c r="Q4" s="447"/>
      <c r="R4" s="228"/>
      <c r="S4" s="349">
        <f>AVERAGE(S5:S65)</f>
        <v>0</v>
      </c>
      <c r="T4" s="403"/>
    </row>
    <row r="5" spans="1:20" s="309" customFormat="1" ht="31.5" collapsed="1">
      <c r="A5" s="250"/>
      <c r="B5" s="358" t="s">
        <v>364</v>
      </c>
      <c r="C5" s="359" t="s">
        <v>522</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1303</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1304</v>
      </c>
      <c r="D7" s="191"/>
      <c r="E7" s="192"/>
      <c r="F7" s="192"/>
      <c r="G7" s="279"/>
      <c r="H7" s="193"/>
      <c r="I7" s="193"/>
      <c r="J7" s="193"/>
      <c r="K7" s="193"/>
      <c r="L7" s="193"/>
      <c r="M7" s="279"/>
      <c r="N7" s="193"/>
      <c r="O7" s="193"/>
      <c r="P7" s="279"/>
      <c r="Q7" s="192"/>
      <c r="R7" s="194"/>
      <c r="S7" s="382"/>
      <c r="T7" s="383"/>
    </row>
    <row r="8" spans="1:20" s="310" customFormat="1" ht="227.25" hidden="1" customHeight="1" outlineLevel="2">
      <c r="A8" s="4"/>
      <c r="B8" s="4"/>
      <c r="C8" s="337" t="s">
        <v>829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1305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1306</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830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4"/>
      <c r="B20" s="4"/>
      <c r="C20" s="337" t="s">
        <v>725</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523</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1307</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1308</v>
      </c>
      <c r="D31" s="191"/>
      <c r="E31" s="192"/>
      <c r="F31" s="192"/>
      <c r="G31" s="279"/>
      <c r="H31" s="193"/>
      <c r="I31" s="193"/>
      <c r="J31" s="193"/>
      <c r="K31" s="193"/>
      <c r="L31" s="193"/>
      <c r="M31" s="279"/>
      <c r="N31" s="193"/>
      <c r="O31" s="193"/>
      <c r="P31" s="279"/>
      <c r="Q31" s="192"/>
      <c r="R31" s="194"/>
      <c r="S31" s="382"/>
      <c r="T31" s="383"/>
    </row>
    <row r="32" spans="1:20" s="310" customFormat="1" ht="51" hidden="1" outlineLevel="2">
      <c r="A32" s="4"/>
      <c r="B32" s="4"/>
      <c r="C32" s="337" t="s">
        <v>831</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0.25" collapsed="1">
      <c r="A41" s="250"/>
      <c r="B41" s="358" t="s">
        <v>367</v>
      </c>
      <c r="C41" s="359" t="s">
        <v>1309</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1311</v>
      </c>
      <c r="D42" s="191"/>
      <c r="E42" s="192"/>
      <c r="F42" s="192"/>
      <c r="G42" s="279"/>
      <c r="H42" s="193"/>
      <c r="I42" s="193"/>
      <c r="J42" s="193"/>
      <c r="K42" s="193"/>
      <c r="L42" s="193"/>
      <c r="M42" s="279"/>
      <c r="N42" s="193"/>
      <c r="O42" s="193"/>
      <c r="P42" s="279"/>
      <c r="Q42" s="192"/>
      <c r="R42" s="194"/>
      <c r="S42" s="382"/>
      <c r="T42" s="383"/>
    </row>
    <row r="43" spans="1:20" s="310" customFormat="1" ht="76.5" hidden="1" outlineLevel="2">
      <c r="A43" s="2"/>
      <c r="B43" s="2"/>
      <c r="C43" s="337" t="s">
        <v>1310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4"/>
      <c r="B44" s="4"/>
      <c r="C44" s="337" t="s">
        <v>832</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20.25" collapsed="1">
      <c r="A53" s="250"/>
      <c r="B53" s="358" t="s">
        <v>372</v>
      </c>
      <c r="C53" s="359" t="s">
        <v>1312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1333</v>
      </c>
      <c r="D54" s="191"/>
      <c r="E54" s="192"/>
      <c r="F54" s="192"/>
      <c r="G54" s="279"/>
      <c r="H54" s="193"/>
      <c r="I54" s="193"/>
      <c r="J54" s="193"/>
      <c r="K54" s="193"/>
      <c r="L54" s="193"/>
      <c r="M54" s="279"/>
      <c r="N54" s="193"/>
      <c r="O54" s="193"/>
      <c r="P54" s="279"/>
      <c r="Q54" s="192"/>
      <c r="R54" s="194"/>
      <c r="S54" s="382"/>
      <c r="T54" s="383"/>
    </row>
    <row r="55" spans="1:20" s="310" customFormat="1" ht="127.5" hidden="1" outlineLevel="2">
      <c r="A55" s="2"/>
      <c r="B55" s="2"/>
      <c r="C55" s="337" t="s">
        <v>1315</v>
      </c>
      <c r="D55" s="191"/>
      <c r="E55" s="192"/>
      <c r="F55" s="192"/>
      <c r="G55" s="279"/>
      <c r="H55" s="193"/>
      <c r="I55" s="193"/>
      <c r="J55" s="193"/>
      <c r="K55" s="193"/>
      <c r="L55" s="193"/>
      <c r="M55" s="279"/>
      <c r="N55" s="193"/>
      <c r="O55" s="193"/>
      <c r="P55" s="279"/>
      <c r="Q55" s="192"/>
      <c r="R55" s="194"/>
      <c r="S55" s="382"/>
      <c r="T55" s="383"/>
    </row>
    <row r="56" spans="1:20" s="310" customFormat="1" ht="76.5" hidden="1" outlineLevel="2">
      <c r="A56" s="4"/>
      <c r="B56" s="4"/>
      <c r="C56" s="337" t="s">
        <v>833</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59" t="s">
        <v>1313</v>
      </c>
      <c r="D65" s="259"/>
      <c r="E65" s="260"/>
      <c r="F65" s="260"/>
      <c r="G65" s="261"/>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1314</v>
      </c>
      <c r="D66" s="191"/>
      <c r="E66" s="192"/>
      <c r="F66" s="192"/>
      <c r="G66" s="279"/>
      <c r="H66" s="193"/>
      <c r="I66" s="193"/>
      <c r="J66" s="193"/>
      <c r="K66" s="193"/>
      <c r="L66" s="193"/>
      <c r="M66" s="279"/>
      <c r="N66" s="193"/>
      <c r="O66" s="193"/>
      <c r="P66" s="279"/>
      <c r="Q66" s="192"/>
      <c r="R66" s="194"/>
      <c r="S66" s="382"/>
      <c r="T66" s="383"/>
    </row>
    <row r="67" spans="1:20" s="310" customFormat="1" ht="38.25" hidden="1" outlineLevel="2">
      <c r="A67" s="2"/>
      <c r="B67" s="2"/>
      <c r="C67" s="337" t="s">
        <v>1316</v>
      </c>
      <c r="D67" s="191"/>
      <c r="E67" s="192"/>
      <c r="F67" s="192"/>
      <c r="G67" s="279"/>
      <c r="H67" s="193"/>
      <c r="I67" s="193"/>
      <c r="J67" s="193"/>
      <c r="K67" s="193"/>
      <c r="L67" s="193"/>
      <c r="M67" s="279"/>
      <c r="N67" s="193"/>
      <c r="O67" s="193"/>
      <c r="P67" s="279"/>
      <c r="Q67" s="192"/>
      <c r="R67" s="194"/>
      <c r="S67" s="382"/>
      <c r="T67" s="383"/>
    </row>
    <row r="68" spans="1:20" s="310" customFormat="1" ht="51" hidden="1" outlineLevel="2">
      <c r="A68" s="4"/>
      <c r="B68" s="4"/>
      <c r="C68" s="337" t="s">
        <v>834</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5" customFormat="1" ht="27.75">
      <c r="A77" s="239"/>
      <c r="B77" s="332" t="s">
        <v>490</v>
      </c>
      <c r="C77" s="333" t="s">
        <v>491</v>
      </c>
      <c r="D77" s="240"/>
      <c r="E77" s="241"/>
      <c r="F77" s="241"/>
      <c r="G77" s="242"/>
      <c r="H77" s="347">
        <f>SUM(H78,H89,H100,H110,H121,H131,H141,H152,H163,H173)</f>
        <v>0</v>
      </c>
      <c r="I77" s="347">
        <f>SUM(I78,I89,I100,I110,I121,I131,I141,I152,I163,I173)</f>
        <v>0</v>
      </c>
      <c r="J77" s="347">
        <f>SUM(J78,J89,J100,J110,J121,J131,J141,J152,J163,J173)</f>
        <v>0</v>
      </c>
      <c r="K77" s="347">
        <f>SUM(K78,K89,K100,K110,K121,K131,K141,K152,K163,K173)</f>
        <v>0</v>
      </c>
      <c r="L77" s="347">
        <f>SUM(L78,L89,L100,L110,L121,L131,L141,L152,L163,L173)</f>
        <v>0</v>
      </c>
      <c r="M77" s="237"/>
      <c r="N77" s="237"/>
      <c r="O77" s="348">
        <f>SUM(H77:L77)/(COUNT(H77:L77)*10)</f>
        <v>0</v>
      </c>
      <c r="P77" s="242"/>
      <c r="Q77" s="235"/>
      <c r="R77" s="228"/>
      <c r="S77" s="349">
        <f>AVERAGE(S78:S173)</f>
        <v>0</v>
      </c>
      <c r="T77" s="385"/>
    </row>
    <row r="78" spans="1:20" s="306" customFormat="1" ht="31.5" collapsed="1">
      <c r="A78" s="243"/>
      <c r="B78" s="341" t="s">
        <v>489</v>
      </c>
      <c r="C78" s="335" t="s">
        <v>209</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s="305" customFormat="1" ht="51" hidden="1" outlineLevel="2">
      <c r="A79" s="178"/>
      <c r="B79" s="4"/>
      <c r="C79" s="337" t="s">
        <v>1390</v>
      </c>
      <c r="D79" s="168"/>
      <c r="E79" s="169"/>
      <c r="F79" s="169"/>
      <c r="G79" s="257"/>
      <c r="H79" s="170"/>
      <c r="I79" s="170"/>
      <c r="J79" s="170"/>
      <c r="K79" s="170"/>
      <c r="L79" s="170"/>
      <c r="M79" s="245"/>
      <c r="N79" s="170"/>
      <c r="O79" s="170"/>
      <c r="P79" s="245"/>
      <c r="Q79" s="456"/>
      <c r="R79" s="171"/>
      <c r="S79" s="374"/>
      <c r="T79" s="385"/>
    </row>
    <row r="80" spans="1:20" s="305" customFormat="1" ht="204.75" hidden="1" customHeight="1" outlineLevel="2">
      <c r="A80" s="178"/>
      <c r="B80" s="4"/>
      <c r="C80" s="337" t="s">
        <v>835</v>
      </c>
      <c r="D80" s="168"/>
      <c r="E80" s="169"/>
      <c r="F80" s="169"/>
      <c r="G80" s="257"/>
      <c r="H80" s="170"/>
      <c r="I80" s="170"/>
      <c r="J80" s="170"/>
      <c r="K80" s="170"/>
      <c r="L80" s="170"/>
      <c r="M80" s="245"/>
      <c r="N80" s="170"/>
      <c r="O80" s="170"/>
      <c r="P80" s="245"/>
      <c r="Q80" s="169"/>
      <c r="R80" s="171"/>
      <c r="S80" s="374"/>
      <c r="T80" s="385"/>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380</v>
      </c>
      <c r="C89" s="335" t="s">
        <v>210</v>
      </c>
      <c r="D89" s="251"/>
      <c r="E89" s="255"/>
      <c r="F89" s="255"/>
      <c r="G89" s="256"/>
      <c r="H89" s="350" t="str">
        <f>IF(HasAffirmation(H92:H98,$O92:$O98),1,"")</f>
        <v/>
      </c>
      <c r="I89" s="350" t="str">
        <f>IF(HasAffirmation(I92:I98,$O92:$O98),1,"")</f>
        <v/>
      </c>
      <c r="J89" s="350" t="str">
        <f>IF(HasAffirmation(J92:J98,$O92:$O98),1,"")</f>
        <v/>
      </c>
      <c r="K89" s="350" t="str">
        <f>IF(HasAffirmation(K92:K98,$O92:$O98),1,"")</f>
        <v/>
      </c>
      <c r="L89" s="350" t="str">
        <f>IF(HasAffirmation(L92:L98,$O92:$O98),1,"")</f>
        <v/>
      </c>
      <c r="M89" s="254"/>
      <c r="N89" s="350">
        <f>COUNTA(N92:N98)</f>
        <v>0</v>
      </c>
      <c r="O89" s="350">
        <f>SUM(H89:L89)</f>
        <v>0</v>
      </c>
      <c r="P89" s="244"/>
      <c r="Q89" s="443" t="str">
        <f>IF(COUNTA(Q91:Q99)=0,"",COUNTA(Q91:Q99))</f>
        <v/>
      </c>
      <c r="R89" s="229"/>
      <c r="S89" s="351">
        <f>IF(R89=Instructions!$B$25,Instructions!$C$25,IF(R89=Instructions!$B$26,Instructions!$C$26,IF(R89=Instructions!$B$27,Instructions!$C$27,0)))</f>
        <v>0</v>
      </c>
      <c r="T89" s="406"/>
    </row>
    <row r="90" spans="1:20" s="305" customFormat="1" ht="38.25" hidden="1" outlineLevel="2">
      <c r="A90" s="178"/>
      <c r="B90" s="4"/>
      <c r="C90" s="363" t="s">
        <v>1412</v>
      </c>
      <c r="D90" s="168"/>
      <c r="E90" s="169"/>
      <c r="F90" s="169"/>
      <c r="G90" s="257"/>
      <c r="H90" s="170"/>
      <c r="I90" s="170"/>
      <c r="J90" s="170"/>
      <c r="K90" s="170"/>
      <c r="L90" s="170"/>
      <c r="M90" s="245"/>
      <c r="N90" s="170"/>
      <c r="O90" s="170"/>
      <c r="P90" s="245"/>
      <c r="Q90" s="169"/>
      <c r="R90" s="171"/>
      <c r="S90" s="374"/>
    </row>
    <row r="91" spans="1:20" s="305" customFormat="1" ht="204" hidden="1" customHeight="1" outlineLevel="2">
      <c r="A91" s="178"/>
      <c r="B91" s="4"/>
      <c r="C91" s="337" t="s">
        <v>836</v>
      </c>
      <c r="D91" s="168"/>
      <c r="E91" s="169"/>
      <c r="F91" s="169"/>
      <c r="G91" s="257"/>
      <c r="H91" s="170"/>
      <c r="I91" s="170"/>
      <c r="J91" s="170"/>
      <c r="K91" s="170"/>
      <c r="L91" s="170"/>
      <c r="M91" s="245"/>
      <c r="N91" s="170"/>
      <c r="O91" s="170"/>
      <c r="P91" s="245"/>
      <c r="Q91" s="169"/>
      <c r="R91" s="171"/>
      <c r="S91" s="374"/>
      <c r="T91" s="385"/>
    </row>
    <row r="92" spans="1:20" s="305" customFormat="1" hidden="1" outlineLevel="1">
      <c r="A92" s="174"/>
      <c r="B92" s="336">
        <v>1</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2</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3</v>
      </c>
      <c r="C94" s="175"/>
      <c r="D94" s="168"/>
      <c r="E94" s="169"/>
      <c r="F94" s="169"/>
      <c r="G94" s="257"/>
      <c r="H94" s="170"/>
      <c r="I94" s="170"/>
      <c r="J94" s="170"/>
      <c r="K94" s="170"/>
      <c r="L94" s="170"/>
      <c r="M94" s="245"/>
      <c r="N94" s="170"/>
      <c r="O94" s="170"/>
      <c r="P94" s="245"/>
      <c r="Q94" s="169"/>
      <c r="R94" s="171"/>
      <c r="S94" s="374"/>
      <c r="T94" s="385"/>
    </row>
    <row r="95" spans="1:20" s="305" customFormat="1" hidden="1" outlineLevel="1">
      <c r="A95" s="174"/>
      <c r="B95" s="336">
        <v>4</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5</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6</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7</v>
      </c>
      <c r="C98" s="175"/>
      <c r="D98" s="168"/>
      <c r="E98" s="169"/>
      <c r="F98" s="169"/>
      <c r="G98" s="257"/>
      <c r="H98" s="170"/>
      <c r="I98" s="170"/>
      <c r="J98" s="170"/>
      <c r="K98" s="170"/>
      <c r="L98" s="170"/>
      <c r="M98" s="245"/>
      <c r="N98" s="170"/>
      <c r="O98" s="170"/>
      <c r="P98" s="245"/>
      <c r="Q98" s="169"/>
      <c r="R98" s="171"/>
      <c r="S98" s="374"/>
      <c r="T98" s="385"/>
    </row>
    <row r="99" spans="1:20" s="305" customFormat="1" ht="60" hidden="1" customHeight="1" outlineLevel="1">
      <c r="A99" s="174"/>
      <c r="B99" s="339" t="s">
        <v>353</v>
      </c>
      <c r="C99" s="175"/>
      <c r="D99" s="176"/>
      <c r="E99" s="169"/>
      <c r="F99" s="169"/>
      <c r="G99" s="265"/>
      <c r="H99" s="230"/>
      <c r="I99" s="230"/>
      <c r="J99" s="230"/>
      <c r="K99" s="230"/>
      <c r="L99" s="230"/>
      <c r="M99" s="238"/>
      <c r="N99" s="177"/>
      <c r="O99" s="177"/>
      <c r="P99" s="238"/>
      <c r="Q99" s="444"/>
      <c r="R99" s="171"/>
      <c r="S99" s="374"/>
      <c r="T99" s="385"/>
    </row>
    <row r="100" spans="1:20" s="306" customFormat="1" ht="38.25" customHeight="1" collapsed="1">
      <c r="A100" s="243"/>
      <c r="B100" s="341" t="s">
        <v>382</v>
      </c>
      <c r="C100" s="335" t="s">
        <v>211</v>
      </c>
      <c r="D100" s="251"/>
      <c r="E100" s="255"/>
      <c r="F100" s="255"/>
      <c r="G100" s="256"/>
      <c r="H100" s="350" t="str">
        <f>IF(HasAffirmation(H102:H108,$O102:$O108),1,"")</f>
        <v/>
      </c>
      <c r="I100" s="350" t="str">
        <f>IF(HasAffirmation(I102:I108,$O102:$O108),1,"")</f>
        <v/>
      </c>
      <c r="J100" s="350" t="str">
        <f>IF(HasAffirmation(J102:J108,$O102:$O108),1,"")</f>
        <v/>
      </c>
      <c r="K100" s="350" t="str">
        <f>IF(HasAffirmation(K102:K108,$O102:$O108),1,"")</f>
        <v/>
      </c>
      <c r="L100" s="350" t="str">
        <f>IF(HasAffirmation(L102:L108,$O102:$O108),1,"")</f>
        <v/>
      </c>
      <c r="M100" s="254"/>
      <c r="N100" s="350">
        <f>COUNTA(N102:N108)</f>
        <v>0</v>
      </c>
      <c r="O100" s="350">
        <f>SUM(H100:L100)</f>
        <v>0</v>
      </c>
      <c r="P100" s="244"/>
      <c r="Q100" s="443" t="str">
        <f>IF(COUNTA(Q101:Q109)=0,"",COUNTA(Q101:Q109))</f>
        <v/>
      </c>
      <c r="R100" s="229"/>
      <c r="S100" s="351">
        <f>IF(R100=Instructions!$B$25,Instructions!$C$25,IF(R100=Instructions!$B$26,Instructions!$C$26,IF(R100=Instructions!$B$27,Instructions!$C$27,0)))</f>
        <v>0</v>
      </c>
      <c r="T100" s="406"/>
    </row>
    <row r="101" spans="1:20" s="305" customFormat="1" ht="151.5" hidden="1" customHeight="1" outlineLevel="2">
      <c r="A101" s="178"/>
      <c r="B101" s="4"/>
      <c r="C101" s="337" t="s">
        <v>673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384</v>
      </c>
      <c r="C110" s="335" t="s">
        <v>212</v>
      </c>
      <c r="D110" s="251"/>
      <c r="E110" s="255"/>
      <c r="F110" s="255"/>
      <c r="G110" s="256"/>
      <c r="H110" s="350" t="str">
        <f>IF(HasAffirmation(H113:H119,$O113:$O119),1,"")</f>
        <v/>
      </c>
      <c r="I110" s="350" t="str">
        <f>IF(HasAffirmation(I113:I119,$O113:$O119),1,"")</f>
        <v/>
      </c>
      <c r="J110" s="350" t="str">
        <f>IF(HasAffirmation(J113:J119,$O113:$O119),1,"")</f>
        <v/>
      </c>
      <c r="K110" s="350" t="str">
        <f>IF(HasAffirmation(K113:K119,$O113:$O119),1,"")</f>
        <v/>
      </c>
      <c r="L110" s="350" t="str">
        <f>IF(HasAffirmation(L113:L119,$O113:$O119),1,"")</f>
        <v/>
      </c>
      <c r="M110" s="254"/>
      <c r="N110" s="350">
        <f>COUNTA(N113:N119)</f>
        <v>0</v>
      </c>
      <c r="O110" s="350">
        <f>SUM(H110:L110)</f>
        <v>0</v>
      </c>
      <c r="P110" s="244"/>
      <c r="Q110" s="443" t="str">
        <f>IF(COUNTA(Q112:Q120)=0,"",COUNTA(Q112:Q120))</f>
        <v/>
      </c>
      <c r="R110" s="229"/>
      <c r="S110" s="351">
        <f>IF(R110=Instructions!$B$25,Instructions!$C$25,IF(R110=Instructions!$B$26,Instructions!$C$26,IF(R110=Instructions!$B$27,Instructions!$C$27,0)))</f>
        <v>0</v>
      </c>
      <c r="T110" s="406"/>
    </row>
    <row r="111" spans="1:20" s="305" customFormat="1" ht="51" hidden="1" outlineLevel="2">
      <c r="A111" s="178"/>
      <c r="B111" s="4"/>
      <c r="C111" s="337" t="s">
        <v>582</v>
      </c>
      <c r="D111" s="168"/>
      <c r="E111" s="169"/>
      <c r="F111" s="169"/>
      <c r="G111" s="257"/>
      <c r="H111" s="170"/>
      <c r="I111" s="170"/>
      <c r="J111" s="170"/>
      <c r="K111" s="170"/>
      <c r="L111" s="170"/>
      <c r="M111" s="245"/>
      <c r="N111" s="170"/>
      <c r="O111" s="170"/>
      <c r="P111" s="245"/>
      <c r="Q111" s="169"/>
      <c r="R111" s="171"/>
      <c r="S111" s="374"/>
      <c r="T111" s="385"/>
    </row>
    <row r="112" spans="1:20" s="305" customFormat="1" ht="127.5" hidden="1" customHeight="1" outlineLevel="2">
      <c r="A112" s="178"/>
      <c r="B112" s="4"/>
      <c r="C112" s="337" t="s">
        <v>837</v>
      </c>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1</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2</v>
      </c>
      <c r="C114" s="175"/>
      <c r="D114" s="168"/>
      <c r="E114" s="169"/>
      <c r="F114" s="172"/>
      <c r="G114" s="257"/>
      <c r="H114" s="170"/>
      <c r="I114" s="170"/>
      <c r="J114" s="170"/>
      <c r="K114" s="170"/>
      <c r="L114" s="170"/>
      <c r="M114" s="245"/>
      <c r="N114" s="170"/>
      <c r="O114" s="170"/>
      <c r="P114" s="245"/>
      <c r="Q114" s="169"/>
      <c r="R114" s="171"/>
      <c r="S114" s="374"/>
      <c r="T114" s="385"/>
    </row>
    <row r="115" spans="1:20" s="305" customFormat="1" hidden="1" outlineLevel="1">
      <c r="A115" s="174"/>
      <c r="B115" s="336">
        <v>3</v>
      </c>
      <c r="C115" s="175"/>
      <c r="D115" s="168"/>
      <c r="E115" s="169"/>
      <c r="F115" s="169"/>
      <c r="G115" s="257"/>
      <c r="H115" s="170"/>
      <c r="I115" s="170"/>
      <c r="J115" s="170"/>
      <c r="K115" s="170"/>
      <c r="L115" s="170"/>
      <c r="M115" s="245"/>
      <c r="N115" s="170"/>
      <c r="O115" s="170"/>
      <c r="P115" s="245"/>
      <c r="Q115" s="169"/>
      <c r="R115" s="171"/>
      <c r="S115" s="374"/>
      <c r="T115" s="385"/>
    </row>
    <row r="116" spans="1:20" s="305" customFormat="1" hidden="1" outlineLevel="1">
      <c r="A116" s="174"/>
      <c r="B116" s="336">
        <v>4</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5</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6</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7</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t="60" hidden="1" customHeight="1" outlineLevel="1">
      <c r="A120" s="174"/>
      <c r="B120" s="339" t="s">
        <v>353</v>
      </c>
      <c r="C120" s="175"/>
      <c r="D120" s="176"/>
      <c r="E120" s="169"/>
      <c r="F120" s="169"/>
      <c r="G120" s="265"/>
      <c r="H120" s="230"/>
      <c r="I120" s="230"/>
      <c r="J120" s="230"/>
      <c r="K120" s="230"/>
      <c r="L120" s="230"/>
      <c r="M120" s="238"/>
      <c r="N120" s="177"/>
      <c r="O120" s="177"/>
      <c r="P120" s="238"/>
      <c r="Q120" s="444"/>
      <c r="R120" s="171"/>
      <c r="S120" s="374"/>
      <c r="T120" s="385"/>
    </row>
    <row r="121" spans="1:20" s="306" customFormat="1" ht="31.5" collapsed="1">
      <c r="A121" s="243"/>
      <c r="B121" s="341" t="s">
        <v>386</v>
      </c>
      <c r="C121" s="335" t="s">
        <v>213</v>
      </c>
      <c r="D121" s="251"/>
      <c r="E121" s="255"/>
      <c r="F121" s="255"/>
      <c r="G121" s="256"/>
      <c r="H121" s="350" t="str">
        <f>IF(HasAffirmation(H123:H129,$O123:$O129),1,"")</f>
        <v/>
      </c>
      <c r="I121" s="350" t="str">
        <f>IF(HasAffirmation(I123:I129,$O123:$O129),1,"")</f>
        <v/>
      </c>
      <c r="J121" s="350" t="str">
        <f>IF(HasAffirmation(J123:J129,$O123:$O129),1,"")</f>
        <v/>
      </c>
      <c r="K121" s="350" t="str">
        <f>IF(HasAffirmation(K123:K129,$O123:$O129),1,"")</f>
        <v/>
      </c>
      <c r="L121" s="350" t="str">
        <f>IF(HasAffirmation(L123:L129,$O123:$O129),1,"")</f>
        <v/>
      </c>
      <c r="M121" s="254"/>
      <c r="N121" s="350">
        <f>COUNTA(N123:N129)</f>
        <v>0</v>
      </c>
      <c r="O121" s="350">
        <f>SUM(H121:L121)</f>
        <v>0</v>
      </c>
      <c r="P121" s="244"/>
      <c r="Q121" s="443" t="str">
        <f>IF(COUNTA(Q122:Q130)=0,"",COUNTA(Q122:Q130))</f>
        <v/>
      </c>
      <c r="R121" s="229"/>
      <c r="S121" s="351">
        <f>IF(R121=Instructions!$B$25,Instructions!$C$25,IF(R121=Instructions!$B$26,Instructions!$C$26,IF(R121=Instructions!$B$27,Instructions!$C$27,0)))</f>
        <v>0</v>
      </c>
      <c r="T121" s="406"/>
    </row>
    <row r="122" spans="1:20" s="305" customFormat="1" ht="229.5" hidden="1" outlineLevel="2">
      <c r="A122" s="178"/>
      <c r="B122" s="4"/>
      <c r="C122" s="337" t="s">
        <v>838</v>
      </c>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1</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2</v>
      </c>
      <c r="C124" s="175"/>
      <c r="D124" s="168"/>
      <c r="E124" s="169"/>
      <c r="F124" s="172"/>
      <c r="G124" s="257"/>
      <c r="H124" s="170"/>
      <c r="I124" s="170"/>
      <c r="J124" s="170"/>
      <c r="K124" s="170"/>
      <c r="L124" s="170"/>
      <c r="M124" s="245"/>
      <c r="N124" s="170"/>
      <c r="O124" s="170"/>
      <c r="P124" s="245"/>
      <c r="Q124" s="169"/>
      <c r="R124" s="171"/>
      <c r="S124" s="374"/>
      <c r="T124" s="385"/>
    </row>
    <row r="125" spans="1:20" s="305" customFormat="1" hidden="1" outlineLevel="1">
      <c r="A125" s="174"/>
      <c r="B125" s="336">
        <v>3</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4</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5</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6</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7</v>
      </c>
      <c r="C129" s="175"/>
      <c r="D129" s="168"/>
      <c r="E129" s="169"/>
      <c r="F129" s="169"/>
      <c r="G129" s="257"/>
      <c r="H129" s="170"/>
      <c r="I129" s="170"/>
      <c r="J129" s="170"/>
      <c r="K129" s="170"/>
      <c r="L129" s="170"/>
      <c r="M129" s="245"/>
      <c r="N129" s="170"/>
      <c r="O129" s="170"/>
      <c r="P129" s="245"/>
      <c r="Q129" s="169"/>
      <c r="R129" s="171"/>
      <c r="S129" s="374"/>
      <c r="T129" s="385"/>
    </row>
    <row r="130" spans="1:20" s="305" customFormat="1" ht="60" hidden="1" customHeight="1" outlineLevel="1">
      <c r="A130" s="174"/>
      <c r="B130" s="339" t="s">
        <v>353</v>
      </c>
      <c r="C130" s="175"/>
      <c r="D130" s="176"/>
      <c r="E130" s="169"/>
      <c r="F130" s="169"/>
      <c r="G130" s="265"/>
      <c r="H130" s="230"/>
      <c r="I130" s="230"/>
      <c r="J130" s="230"/>
      <c r="K130" s="230"/>
      <c r="L130" s="230"/>
      <c r="M130" s="238"/>
      <c r="N130" s="177"/>
      <c r="O130" s="177"/>
      <c r="P130" s="238"/>
      <c r="Q130" s="444"/>
      <c r="R130" s="171"/>
      <c r="S130" s="374"/>
      <c r="T130" s="385"/>
    </row>
    <row r="131" spans="1:20" s="306" customFormat="1" ht="15.75" collapsed="1">
      <c r="A131" s="243"/>
      <c r="B131" s="341" t="s">
        <v>388</v>
      </c>
      <c r="C131" s="335" t="s">
        <v>993</v>
      </c>
      <c r="D131" s="251"/>
      <c r="E131" s="255"/>
      <c r="F131" s="255"/>
      <c r="G131" s="256"/>
      <c r="H131" s="350" t="str">
        <f>IF(HasAffirmation(H133:H139,$O133:$O139),1,"")</f>
        <v/>
      </c>
      <c r="I131" s="350" t="str">
        <f>IF(HasAffirmation(I133:I139,$O133:$O139),1,"")</f>
        <v/>
      </c>
      <c r="J131" s="350" t="str">
        <f>IF(HasAffirmation(J133:J139,$O133:$O139),1,"")</f>
        <v/>
      </c>
      <c r="K131" s="350" t="str">
        <f>IF(HasAffirmation(K133:K139,$O133:$O139),1,"")</f>
        <v/>
      </c>
      <c r="L131" s="350" t="str">
        <f>IF(HasAffirmation(L133:L139,$O133:$O139),1,"")</f>
        <v/>
      </c>
      <c r="M131" s="254"/>
      <c r="N131" s="350">
        <f>COUNTA(N133:N139)</f>
        <v>0</v>
      </c>
      <c r="O131" s="350">
        <f>SUM(H131:L131)</f>
        <v>0</v>
      </c>
      <c r="P131" s="244"/>
      <c r="Q131" s="443" t="str">
        <f>IF(COUNTA(Q132:Q140)=0,"",COUNTA(Q132:Q140))</f>
        <v/>
      </c>
      <c r="R131" s="229"/>
      <c r="S131" s="351">
        <f>IF(R131=Instructions!$B$25,Instructions!$C$25,IF(R131=Instructions!$B$26,Instructions!$C$26,IF(R131=Instructions!$B$27,Instructions!$C$27,0)))</f>
        <v>0</v>
      </c>
      <c r="T131" s="406"/>
    </row>
    <row r="132" spans="1:20" s="305" customFormat="1" ht="207" hidden="1" customHeight="1" outlineLevel="2">
      <c r="A132" s="178"/>
      <c r="B132" s="4"/>
      <c r="C132" s="337" t="s">
        <v>839</v>
      </c>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389</v>
      </c>
      <c r="C141" s="335" t="s">
        <v>214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s="305" customFormat="1" ht="51" hidden="1" outlineLevel="2">
      <c r="A142" s="178"/>
      <c r="B142" s="4"/>
      <c r="C142" s="337" t="s">
        <v>643</v>
      </c>
      <c r="D142" s="168"/>
      <c r="E142" s="169"/>
      <c r="F142" s="169"/>
      <c r="G142" s="257"/>
      <c r="H142" s="170"/>
      <c r="I142" s="170"/>
      <c r="J142" s="170"/>
      <c r="K142" s="170"/>
      <c r="L142" s="170"/>
      <c r="M142" s="245"/>
      <c r="N142" s="170"/>
      <c r="O142" s="170"/>
      <c r="P142" s="245"/>
      <c r="Q142" s="169"/>
      <c r="R142" s="171"/>
      <c r="S142" s="374"/>
      <c r="T142" s="385"/>
    </row>
    <row r="143" spans="1:20" s="305" customFormat="1" ht="270.75" hidden="1" customHeight="1" outlineLevel="2">
      <c r="A143" s="178"/>
      <c r="B143" s="4"/>
      <c r="C143" s="337" t="s">
        <v>840</v>
      </c>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391</v>
      </c>
      <c r="C152" s="335" t="s">
        <v>245</v>
      </c>
      <c r="D152" s="251"/>
      <c r="E152" s="255"/>
      <c r="F152" s="255"/>
      <c r="G152" s="256"/>
      <c r="H152" s="350" t="str">
        <f>IF(HasAffirmation(H155:H161,$O155:$O161),1,"")</f>
        <v/>
      </c>
      <c r="I152" s="350" t="str">
        <f>IF(HasAffirmation(I155:I161,$O155:$O161),1,"")</f>
        <v/>
      </c>
      <c r="J152" s="350" t="str">
        <f>IF(HasAffirmation(J155:J161,$O155:$O161),1,"")</f>
        <v/>
      </c>
      <c r="K152" s="350" t="str">
        <f>IF(HasAffirmation(K155:K161,$O155:$O161),1,"")</f>
        <v/>
      </c>
      <c r="L152" s="350" t="str">
        <f>IF(HasAffirmation(L155:L161,$O155:$O161),1,"")</f>
        <v/>
      </c>
      <c r="M152" s="254"/>
      <c r="N152" s="350">
        <f>COUNTA(N155:N161)</f>
        <v>0</v>
      </c>
      <c r="O152" s="350">
        <f>SUM(H152:L152)</f>
        <v>0</v>
      </c>
      <c r="P152" s="244"/>
      <c r="Q152" s="443" t="str">
        <f>IF(COUNTA(Q154:Q162)=0,"",COUNTA(Q154:Q162))</f>
        <v/>
      </c>
      <c r="R152" s="229"/>
      <c r="S152" s="351">
        <f>IF(R152=Instructions!$B$25,Instructions!$C$25,IF(R152=Instructions!$B$26,Instructions!$C$26,IF(R152=Instructions!$B$27,Instructions!$C$27,0)))</f>
        <v>0</v>
      </c>
      <c r="T152" s="406"/>
    </row>
    <row r="153" spans="1:20" s="305" customFormat="1" ht="127.5" hidden="1" outlineLevel="2">
      <c r="A153" s="178"/>
      <c r="B153" s="4"/>
      <c r="C153" s="337" t="s">
        <v>1447</v>
      </c>
      <c r="D153" s="168"/>
      <c r="E153" s="169"/>
      <c r="F153" s="169"/>
      <c r="G153" s="257"/>
      <c r="H153" s="170"/>
      <c r="I153" s="170"/>
      <c r="J153" s="170"/>
      <c r="K153" s="170"/>
      <c r="L153" s="170"/>
      <c r="M153" s="245"/>
      <c r="N153" s="170"/>
      <c r="O153" s="170"/>
      <c r="P153" s="245"/>
      <c r="Q153" s="169"/>
      <c r="R153" s="171"/>
      <c r="S153" s="374"/>
      <c r="T153" s="385"/>
    </row>
    <row r="154" spans="1:20" s="305" customFormat="1" ht="140.25" hidden="1" customHeight="1" outlineLevel="2">
      <c r="A154" s="178"/>
      <c r="B154" s="4"/>
      <c r="C154" s="337" t="s">
        <v>841</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392</v>
      </c>
      <c r="C163" s="335" t="s">
        <v>994</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242.25" hidden="1" outlineLevel="2">
      <c r="A164" s="178"/>
      <c r="B164" s="4"/>
      <c r="C164" s="337" t="s">
        <v>842</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6" customFormat="1" ht="31.5" collapsed="1">
      <c r="A173" s="243"/>
      <c r="B173" s="341" t="s">
        <v>393</v>
      </c>
      <c r="C173" s="335" t="s">
        <v>215</v>
      </c>
      <c r="D173" s="251"/>
      <c r="E173" s="255"/>
      <c r="F173" s="255"/>
      <c r="G173" s="256"/>
      <c r="H173" s="350" t="str">
        <f>IF(HasAffirmation(H175:H181,$O175:$O181),1,"")</f>
        <v/>
      </c>
      <c r="I173" s="350" t="str">
        <f>IF(HasAffirmation(I175:I181,$O175:$O181),1,"")</f>
        <v/>
      </c>
      <c r="J173" s="350" t="str">
        <f>IF(HasAffirmation(J175:J181,$O175:$O181),1,"")</f>
        <v/>
      </c>
      <c r="K173" s="350" t="str">
        <f>IF(HasAffirmation(K175:K181,$O175:$O181),1,"")</f>
        <v/>
      </c>
      <c r="L173" s="350" t="str">
        <f>IF(HasAffirmation(L175:L181,$O175:$O181),1,"")</f>
        <v/>
      </c>
      <c r="M173" s="254"/>
      <c r="N173" s="350">
        <f>COUNTA(N175:N181)</f>
        <v>0</v>
      </c>
      <c r="O173" s="350">
        <f>SUM(H173:L173)</f>
        <v>0</v>
      </c>
      <c r="P173" s="244"/>
      <c r="Q173" s="443" t="str">
        <f>IF(COUNTA(Q174:Q182)=0,"",COUNTA(Q174:Q182))</f>
        <v/>
      </c>
      <c r="R173" s="229"/>
      <c r="S173" s="351">
        <f>IF(R173=Instructions!$B$25,Instructions!$C$25,IF(R173=Instructions!$B$26,Instructions!$C$26,IF(R173=Instructions!$B$27,Instructions!$C$27,0)))</f>
        <v>0</v>
      </c>
      <c r="T173" s="406"/>
    </row>
    <row r="174" spans="1:20" s="305" customFormat="1" ht="135.75" hidden="1" customHeight="1" outlineLevel="2">
      <c r="A174" s="178"/>
      <c r="B174" s="4"/>
      <c r="C174" s="337" t="s">
        <v>626</v>
      </c>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1</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2</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3</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4</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5</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6</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7</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t="60" hidden="1" customHeight="1" outlineLevel="1">
      <c r="A182" s="174"/>
      <c r="B182" s="339" t="s">
        <v>353</v>
      </c>
      <c r="C182" s="175"/>
      <c r="D182" s="176"/>
      <c r="E182" s="169"/>
      <c r="F182" s="169"/>
      <c r="G182" s="265"/>
      <c r="H182" s="230"/>
      <c r="I182" s="230"/>
      <c r="J182" s="230"/>
      <c r="K182" s="230"/>
      <c r="L182" s="230"/>
      <c r="M182" s="238"/>
      <c r="N182" s="177"/>
      <c r="O182" s="177"/>
      <c r="P182" s="238"/>
      <c r="Q182" s="444"/>
      <c r="R182" s="171"/>
      <c r="S182" s="374"/>
      <c r="T182" s="385"/>
    </row>
    <row r="183" spans="1:20" s="305" customFormat="1" ht="27.75">
      <c r="A183" s="239"/>
      <c r="B183" s="332" t="s">
        <v>399</v>
      </c>
      <c r="C183" s="333" t="s">
        <v>398</v>
      </c>
      <c r="D183" s="240"/>
      <c r="E183" s="241"/>
      <c r="F183" s="241"/>
      <c r="G183" s="242"/>
      <c r="H183" s="347">
        <f>SUM(H184,H195)</f>
        <v>0</v>
      </c>
      <c r="I183" s="347">
        <f>SUM(I184,I195)</f>
        <v>0</v>
      </c>
      <c r="J183" s="347">
        <f>SUM(J184,J195)</f>
        <v>0</v>
      </c>
      <c r="K183" s="347">
        <f>SUM(K184,K195)</f>
        <v>0</v>
      </c>
      <c r="L183" s="347">
        <f>SUM(L184,L195)</f>
        <v>0</v>
      </c>
      <c r="M183" s="237"/>
      <c r="N183" s="237"/>
      <c r="O183" s="348">
        <f>SUM(H183:L183)/(COUNT(H183:L183)*2)</f>
        <v>0</v>
      </c>
      <c r="P183" s="242"/>
      <c r="Q183" s="235"/>
      <c r="R183" s="228"/>
      <c r="S183" s="349">
        <f>AVERAGE(S184:S205)</f>
        <v>0</v>
      </c>
      <c r="T183" s="385"/>
    </row>
    <row r="184" spans="1:20" s="306" customFormat="1" ht="31.5" collapsed="1">
      <c r="A184" s="243"/>
      <c r="B184" s="341" t="s">
        <v>395</v>
      </c>
      <c r="C184" s="335" t="s">
        <v>216</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s="305" customFormat="1" ht="102" hidden="1" outlineLevel="2">
      <c r="A185" s="178"/>
      <c r="B185" s="4"/>
      <c r="C185" s="337" t="s">
        <v>583</v>
      </c>
      <c r="D185" s="168"/>
      <c r="E185" s="169"/>
      <c r="F185" s="169"/>
      <c r="G185" s="257"/>
      <c r="H185" s="170"/>
      <c r="I185" s="170"/>
      <c r="J185" s="170"/>
      <c r="K185" s="170"/>
      <c r="L185" s="170"/>
      <c r="M185" s="245"/>
      <c r="N185" s="170"/>
      <c r="O185" s="170"/>
      <c r="P185" s="245"/>
      <c r="Q185" s="169"/>
      <c r="R185" s="171"/>
      <c r="S185" s="374"/>
      <c r="T185" s="385"/>
    </row>
    <row r="186" spans="1:20" s="305" customFormat="1" ht="206.25" hidden="1" customHeight="1" outlineLevel="2">
      <c r="A186" s="178"/>
      <c r="B186" s="4"/>
      <c r="C186" s="337" t="s">
        <v>574</v>
      </c>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s="306" customFormat="1" ht="47.25" collapsed="1">
      <c r="A195" s="243"/>
      <c r="B195" s="341" t="s">
        <v>397</v>
      </c>
      <c r="C195" s="335" t="s">
        <v>995</v>
      </c>
      <c r="D195" s="251"/>
      <c r="E195" s="255"/>
      <c r="F195" s="255"/>
      <c r="G195" s="256"/>
      <c r="H195" s="350" t="str">
        <f>IF(HasAffirmation(H198:H204,$O198:$O204),1,"")</f>
        <v/>
      </c>
      <c r="I195" s="350" t="str">
        <f>IF(HasAffirmation(I198:I204,$O198:$O204),1,"")</f>
        <v/>
      </c>
      <c r="J195" s="350" t="str">
        <f>IF(HasAffirmation(J198:J204,$O198:$O204),1,"")</f>
        <v/>
      </c>
      <c r="K195" s="350" t="str">
        <f>IF(HasAffirmation(K198:K204,$O198:$O204),1,"")</f>
        <v/>
      </c>
      <c r="L195" s="350" t="str">
        <f>IF(HasAffirmation(L198:L204,$O198:$O204),1,"")</f>
        <v/>
      </c>
      <c r="M195" s="254"/>
      <c r="N195" s="350">
        <f>COUNTA(N198:N204)</f>
        <v>0</v>
      </c>
      <c r="O195" s="350">
        <f>SUM(H195:L195)</f>
        <v>0</v>
      </c>
      <c r="P195" s="244"/>
      <c r="Q195" s="443" t="str">
        <f>IF(COUNTA(Q197:Q205)=0,"",COUNTA(Q197:Q205))</f>
        <v/>
      </c>
      <c r="R195" s="229"/>
      <c r="S195" s="351">
        <f>IF(R195=Instructions!$B$25,Instructions!$C$25,IF(R195=Instructions!$B$26,Instructions!$C$26,IF(R195=Instructions!$B$27,Instructions!$C$27,0)))</f>
        <v>0</v>
      </c>
      <c r="T195" s="406"/>
    </row>
    <row r="196" spans="1:20" s="305" customFormat="1" ht="63.75" hidden="1" outlineLevel="2">
      <c r="A196" s="178"/>
      <c r="B196" s="375"/>
      <c r="C196" s="352" t="s">
        <v>644</v>
      </c>
      <c r="D196" s="168"/>
      <c r="E196" s="169"/>
      <c r="F196" s="169"/>
      <c r="G196" s="257"/>
      <c r="H196" s="170"/>
      <c r="I196" s="170"/>
      <c r="J196" s="170"/>
      <c r="K196" s="170"/>
      <c r="L196" s="170"/>
      <c r="M196" s="245"/>
      <c r="N196" s="170"/>
      <c r="O196" s="170"/>
      <c r="P196" s="245"/>
      <c r="Q196" s="169"/>
      <c r="R196" s="171"/>
      <c r="S196" s="374"/>
      <c r="T196" s="385"/>
    </row>
    <row r="197" spans="1:20" s="305" customFormat="1" ht="196.5" hidden="1" customHeight="1" outlineLevel="2">
      <c r="A197" s="178"/>
      <c r="B197" s="375"/>
      <c r="C197" s="352" t="s">
        <v>717</v>
      </c>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1</v>
      </c>
      <c r="C198" s="175"/>
      <c r="D198" s="168"/>
      <c r="E198" s="169"/>
      <c r="F198" s="172"/>
      <c r="G198" s="257"/>
      <c r="H198" s="170"/>
      <c r="I198" s="170"/>
      <c r="J198" s="170"/>
      <c r="K198" s="170"/>
      <c r="L198" s="170"/>
      <c r="M198" s="245"/>
      <c r="N198" s="170"/>
      <c r="O198" s="170"/>
      <c r="P198" s="245"/>
      <c r="Q198" s="169"/>
      <c r="R198" s="171"/>
      <c r="S198" s="374"/>
      <c r="T198" s="385"/>
    </row>
    <row r="199" spans="1:20" s="305" customFormat="1" hidden="1" outlineLevel="1">
      <c r="A199" s="174"/>
      <c r="B199" s="336">
        <v>2</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3</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4</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5</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6</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7</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t="60" hidden="1" customHeight="1" outlineLevel="1">
      <c r="A205" s="174"/>
      <c r="B205" s="339" t="s">
        <v>353</v>
      </c>
      <c r="C205" s="175"/>
      <c r="D205" s="176"/>
      <c r="E205" s="169"/>
      <c r="F205" s="169"/>
      <c r="G205" s="265"/>
      <c r="H205" s="230"/>
      <c r="I205" s="230"/>
      <c r="J205" s="230"/>
      <c r="K205" s="230"/>
      <c r="L205" s="230"/>
      <c r="M205" s="238"/>
      <c r="N205" s="177"/>
      <c r="O205" s="177"/>
      <c r="P205" s="238"/>
      <c r="Q205" s="444"/>
      <c r="R205" s="171"/>
      <c r="S205" s="374"/>
      <c r="T205" s="385"/>
    </row>
    <row r="206" spans="1:20">
      <c r="Q20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3479" priority="2461" stopIfTrue="1" operator="equal">
      <formula>"NR"</formula>
    </cfRule>
    <cfRule type="cellIs" dxfId="3478" priority="2462" stopIfTrue="1" operator="equal">
      <formula>"U"</formula>
    </cfRule>
    <cfRule type="cellIs" dxfId="3477" priority="2463" stopIfTrue="1" operator="equal">
      <formula>"S"</formula>
    </cfRule>
  </conditionalFormatting>
  <conditionalFormatting sqref="R4">
    <cfRule type="cellIs" dxfId="3476" priority="655" stopIfTrue="1" operator="equal">
      <formula>"NR"</formula>
    </cfRule>
    <cfRule type="cellIs" dxfId="3475" priority="656" stopIfTrue="1" operator="equal">
      <formula>"U"</formula>
    </cfRule>
    <cfRule type="cellIs" dxfId="3474" priority="657" stopIfTrue="1" operator="equal">
      <formula>"S"</formula>
    </cfRule>
  </conditionalFormatting>
  <conditionalFormatting sqref="R77">
    <cfRule type="cellIs" dxfId="3473" priority="652" stopIfTrue="1" operator="equal">
      <formula>"NR"</formula>
    </cfRule>
    <cfRule type="cellIs" dxfId="3472" priority="653" stopIfTrue="1" operator="equal">
      <formula>"U"</formula>
    </cfRule>
    <cfRule type="cellIs" dxfId="3471" priority="654" stopIfTrue="1" operator="equal">
      <formula>"S"</formula>
    </cfRule>
  </conditionalFormatting>
  <conditionalFormatting sqref="R183">
    <cfRule type="cellIs" dxfId="3470" priority="649" stopIfTrue="1" operator="equal">
      <formula>"NR"</formula>
    </cfRule>
    <cfRule type="cellIs" dxfId="3469" priority="650" stopIfTrue="1" operator="equal">
      <formula>"U"</formula>
    </cfRule>
    <cfRule type="cellIs" dxfId="3468" priority="651" stopIfTrue="1" operator="equal">
      <formula>"S"</formula>
    </cfRule>
  </conditionalFormatting>
  <conditionalFormatting sqref="R5">
    <cfRule type="expression" dxfId="3467" priority="643" stopIfTrue="1">
      <formula>OR($R5="FI",$R5="Green",$R5="High")</formula>
    </cfRule>
    <cfRule type="expression" dxfId="3466" priority="644" stopIfTrue="1">
      <formula>OR($R5="NI",$R5="Red",$R5="Low")</formula>
    </cfRule>
    <cfRule type="cellIs" dxfId="3465" priority="645" stopIfTrue="1" operator="equal">
      <formula>"PI"</formula>
    </cfRule>
    <cfRule type="expression" dxfId="3464" priority="646" stopIfTrue="1">
      <formula>OR($R5="LI",$R5="Yellow",$R5="Medium")</formula>
    </cfRule>
    <cfRule type="expression" dxfId="3463" priority="647" stopIfTrue="1">
      <formula>OR($R5="NY",$R5="Not Yet")</formula>
    </cfRule>
    <cfRule type="cellIs" dxfId="3462" priority="648" stopIfTrue="1" operator="equal">
      <formula>"Out of Scope"</formula>
    </cfRule>
  </conditionalFormatting>
  <conditionalFormatting sqref="R17">
    <cfRule type="expression" dxfId="3461" priority="637" stopIfTrue="1">
      <formula>OR($R17="FI",$R17="Green",$R17="High")</formula>
    </cfRule>
    <cfRule type="expression" dxfId="3460" priority="638" stopIfTrue="1">
      <formula>OR($R17="NI",$R17="Red",$R17="Low")</formula>
    </cfRule>
    <cfRule type="cellIs" dxfId="3459" priority="639" stopIfTrue="1" operator="equal">
      <formula>"PI"</formula>
    </cfRule>
    <cfRule type="expression" dxfId="3458" priority="640" stopIfTrue="1">
      <formula>OR($R17="LI",$R17="Yellow",$R17="Medium")</formula>
    </cfRule>
    <cfRule type="expression" dxfId="3457" priority="641" stopIfTrue="1">
      <formula>OR($R17="NY",$R17="Not Yet")</formula>
    </cfRule>
    <cfRule type="cellIs" dxfId="3456" priority="642" stopIfTrue="1" operator="equal">
      <formula>"Out of Scope"</formula>
    </cfRule>
  </conditionalFormatting>
  <conditionalFormatting sqref="R29">
    <cfRule type="expression" dxfId="3455" priority="631" stopIfTrue="1">
      <formula>OR($R29="FI",$R29="Green",$R29="High")</formula>
    </cfRule>
    <cfRule type="expression" dxfId="3454" priority="632" stopIfTrue="1">
      <formula>OR($R29="NI",$R29="Red",$R29="Low")</formula>
    </cfRule>
    <cfRule type="cellIs" dxfId="3453" priority="633" stopIfTrue="1" operator="equal">
      <formula>"PI"</formula>
    </cfRule>
    <cfRule type="expression" dxfId="3452" priority="634" stopIfTrue="1">
      <formula>OR($R29="LI",$R29="Yellow",$R29="Medium")</formula>
    </cfRule>
    <cfRule type="expression" dxfId="3451" priority="635" stopIfTrue="1">
      <formula>OR($R29="NY",$R29="Not Yet")</formula>
    </cfRule>
    <cfRule type="cellIs" dxfId="3450" priority="636" stopIfTrue="1" operator="equal">
      <formula>"Out of Scope"</formula>
    </cfRule>
  </conditionalFormatting>
  <conditionalFormatting sqref="R41">
    <cfRule type="expression" dxfId="3449" priority="625" stopIfTrue="1">
      <formula>OR($R41="FI",$R41="Green",$R41="High")</formula>
    </cfRule>
    <cfRule type="expression" dxfId="3448" priority="626" stopIfTrue="1">
      <formula>OR($R41="NI",$R41="Red",$R41="Low")</formula>
    </cfRule>
    <cfRule type="cellIs" dxfId="3447" priority="627" stopIfTrue="1" operator="equal">
      <formula>"PI"</formula>
    </cfRule>
    <cfRule type="expression" dxfId="3446" priority="628" stopIfTrue="1">
      <formula>OR($R41="LI",$R41="Yellow",$R41="Medium")</formula>
    </cfRule>
    <cfRule type="expression" dxfId="3445" priority="629" stopIfTrue="1">
      <formula>OR($R41="NY",$R41="Not Yet")</formula>
    </cfRule>
    <cfRule type="cellIs" dxfId="3444" priority="630" stopIfTrue="1" operator="equal">
      <formula>"Out of Scope"</formula>
    </cfRule>
  </conditionalFormatting>
  <conditionalFormatting sqref="R53">
    <cfRule type="expression" dxfId="3443" priority="619" stopIfTrue="1">
      <formula>OR($R53="FI",$R53="Green",$R53="High")</formula>
    </cfRule>
    <cfRule type="expression" dxfId="3442" priority="620" stopIfTrue="1">
      <formula>OR($R53="NI",$R53="Red",$R53="Low")</formula>
    </cfRule>
    <cfRule type="cellIs" dxfId="3441" priority="621" stopIfTrue="1" operator="equal">
      <formula>"PI"</formula>
    </cfRule>
    <cfRule type="expression" dxfId="3440" priority="622" stopIfTrue="1">
      <formula>OR($R53="LI",$R53="Yellow",$R53="Medium")</formula>
    </cfRule>
    <cfRule type="expression" dxfId="3439" priority="623" stopIfTrue="1">
      <formula>OR($R53="NY",$R53="Not Yet")</formula>
    </cfRule>
    <cfRule type="cellIs" dxfId="3438" priority="624" stopIfTrue="1" operator="equal">
      <formula>"Out of Scope"</formula>
    </cfRule>
  </conditionalFormatting>
  <conditionalFormatting sqref="R65">
    <cfRule type="expression" dxfId="3437" priority="613" stopIfTrue="1">
      <formula>OR($R65="FI",$R65="Green",$R65="High")</formula>
    </cfRule>
    <cfRule type="expression" dxfId="3436" priority="614" stopIfTrue="1">
      <formula>OR($R65="NI",$R65="Red",$R65="Low")</formula>
    </cfRule>
    <cfRule type="cellIs" dxfId="3435" priority="615" stopIfTrue="1" operator="equal">
      <formula>"PI"</formula>
    </cfRule>
    <cfRule type="expression" dxfId="3434" priority="616" stopIfTrue="1">
      <formula>OR($R65="LI",$R65="Yellow",$R65="Medium")</formula>
    </cfRule>
    <cfRule type="expression" dxfId="3433" priority="617" stopIfTrue="1">
      <formula>OR($R65="NY",$R65="Not Yet")</formula>
    </cfRule>
    <cfRule type="cellIs" dxfId="3432" priority="618" stopIfTrue="1" operator="equal">
      <formula>"Out of Scope"</formula>
    </cfRule>
  </conditionalFormatting>
  <conditionalFormatting sqref="R78">
    <cfRule type="expression" dxfId="3431" priority="607" stopIfTrue="1">
      <formula>OR($R78="FI",$R78="Green",$R78="High")</formula>
    </cfRule>
    <cfRule type="expression" dxfId="3430" priority="608" stopIfTrue="1">
      <formula>OR($R78="NI",$R78="Red",$R78="Low")</formula>
    </cfRule>
    <cfRule type="cellIs" dxfId="3429" priority="609" stopIfTrue="1" operator="equal">
      <formula>"PI"</formula>
    </cfRule>
    <cfRule type="expression" dxfId="3428" priority="610" stopIfTrue="1">
      <formula>OR($R78="LI",$R78="Yellow",$R78="Medium")</formula>
    </cfRule>
    <cfRule type="expression" dxfId="3427" priority="611" stopIfTrue="1">
      <formula>OR($R78="NY",$R78="Not Yet")</formula>
    </cfRule>
    <cfRule type="cellIs" dxfId="3426" priority="612" stopIfTrue="1" operator="equal">
      <formula>"Out of Scope"</formula>
    </cfRule>
  </conditionalFormatting>
  <conditionalFormatting sqref="R89">
    <cfRule type="expression" dxfId="3425" priority="601" stopIfTrue="1">
      <formula>OR($R89="FI",$R89="Green",$R89="High")</formula>
    </cfRule>
    <cfRule type="expression" dxfId="3424" priority="602" stopIfTrue="1">
      <formula>OR($R89="NI",$R89="Red",$R89="Low")</formula>
    </cfRule>
    <cfRule type="cellIs" dxfId="3423" priority="603" stopIfTrue="1" operator="equal">
      <formula>"PI"</formula>
    </cfRule>
    <cfRule type="expression" dxfId="3422" priority="604" stopIfTrue="1">
      <formula>OR($R89="LI",$R89="Yellow",$R89="Medium")</formula>
    </cfRule>
    <cfRule type="expression" dxfId="3421" priority="605" stopIfTrue="1">
      <formula>OR($R89="NY",$R89="Not Yet")</formula>
    </cfRule>
    <cfRule type="cellIs" dxfId="3420" priority="606" stopIfTrue="1" operator="equal">
      <formula>"Out of Scope"</formula>
    </cfRule>
  </conditionalFormatting>
  <conditionalFormatting sqref="R100">
    <cfRule type="expression" dxfId="3419" priority="595" stopIfTrue="1">
      <formula>OR($R100="FI",$R100="Green",$R100="High")</formula>
    </cfRule>
    <cfRule type="expression" dxfId="3418" priority="596" stopIfTrue="1">
      <formula>OR($R100="NI",$R100="Red",$R100="Low")</formula>
    </cfRule>
    <cfRule type="cellIs" dxfId="3417" priority="597" stopIfTrue="1" operator="equal">
      <formula>"PI"</formula>
    </cfRule>
    <cfRule type="expression" dxfId="3416" priority="598" stopIfTrue="1">
      <formula>OR($R100="LI",$R100="Yellow",$R100="Medium")</formula>
    </cfRule>
    <cfRule type="expression" dxfId="3415" priority="599" stopIfTrue="1">
      <formula>OR($R100="NY",$R100="Not Yet")</formula>
    </cfRule>
    <cfRule type="cellIs" dxfId="3414" priority="600" stopIfTrue="1" operator="equal">
      <formula>"Out of Scope"</formula>
    </cfRule>
  </conditionalFormatting>
  <conditionalFormatting sqref="R110">
    <cfRule type="expression" dxfId="3413" priority="589" stopIfTrue="1">
      <formula>OR($R110="FI",$R110="Green",$R110="High")</formula>
    </cfRule>
    <cfRule type="expression" dxfId="3412" priority="590" stopIfTrue="1">
      <formula>OR($R110="NI",$R110="Red",$R110="Low")</formula>
    </cfRule>
    <cfRule type="cellIs" dxfId="3411" priority="591" stopIfTrue="1" operator="equal">
      <formula>"PI"</formula>
    </cfRule>
    <cfRule type="expression" dxfId="3410" priority="592" stopIfTrue="1">
      <formula>OR($R110="LI",$R110="Yellow",$R110="Medium")</formula>
    </cfRule>
    <cfRule type="expression" dxfId="3409" priority="593" stopIfTrue="1">
      <formula>OR($R110="NY",$R110="Not Yet")</formula>
    </cfRule>
    <cfRule type="cellIs" dxfId="3408" priority="594" stopIfTrue="1" operator="equal">
      <formula>"Out of Scope"</formula>
    </cfRule>
  </conditionalFormatting>
  <conditionalFormatting sqref="R121">
    <cfRule type="expression" dxfId="3407" priority="583" stopIfTrue="1">
      <formula>OR($R121="FI",$R121="Green",$R121="High")</formula>
    </cfRule>
    <cfRule type="expression" dxfId="3406" priority="584" stopIfTrue="1">
      <formula>OR($R121="NI",$R121="Red",$R121="Low")</formula>
    </cfRule>
    <cfRule type="cellIs" dxfId="3405" priority="585" stopIfTrue="1" operator="equal">
      <formula>"PI"</formula>
    </cfRule>
    <cfRule type="expression" dxfId="3404" priority="586" stopIfTrue="1">
      <formula>OR($R121="LI",$R121="Yellow",$R121="Medium")</formula>
    </cfRule>
    <cfRule type="expression" dxfId="3403" priority="587" stopIfTrue="1">
      <formula>OR($R121="NY",$R121="Not Yet")</formula>
    </cfRule>
    <cfRule type="cellIs" dxfId="3402" priority="588" stopIfTrue="1" operator="equal">
      <formula>"Out of Scope"</formula>
    </cfRule>
  </conditionalFormatting>
  <conditionalFormatting sqref="R131">
    <cfRule type="expression" dxfId="3401" priority="577" stopIfTrue="1">
      <formula>OR($R131="FI",$R131="Green",$R131="High")</formula>
    </cfRule>
    <cfRule type="expression" dxfId="3400" priority="578" stopIfTrue="1">
      <formula>OR($R131="NI",$R131="Red",$R131="Low")</formula>
    </cfRule>
    <cfRule type="cellIs" dxfId="3399" priority="579" stopIfTrue="1" operator="equal">
      <formula>"PI"</formula>
    </cfRule>
    <cfRule type="expression" dxfId="3398" priority="580" stopIfTrue="1">
      <formula>OR($R131="LI",$R131="Yellow",$R131="Medium")</formula>
    </cfRule>
    <cfRule type="expression" dxfId="3397" priority="581" stopIfTrue="1">
      <formula>OR($R131="NY",$R131="Not Yet")</formula>
    </cfRule>
    <cfRule type="cellIs" dxfId="3396" priority="582" stopIfTrue="1" operator="equal">
      <formula>"Out of Scope"</formula>
    </cfRule>
  </conditionalFormatting>
  <conditionalFormatting sqref="R141">
    <cfRule type="expression" dxfId="3395" priority="571" stopIfTrue="1">
      <formula>OR($R141="FI",$R141="Green",$R141="High")</formula>
    </cfRule>
    <cfRule type="expression" dxfId="3394" priority="572" stopIfTrue="1">
      <formula>OR($R141="NI",$R141="Red",$R141="Low")</formula>
    </cfRule>
    <cfRule type="cellIs" dxfId="3393" priority="573" stopIfTrue="1" operator="equal">
      <formula>"PI"</formula>
    </cfRule>
    <cfRule type="expression" dxfId="3392" priority="574" stopIfTrue="1">
      <formula>OR($R141="LI",$R141="Yellow",$R141="Medium")</formula>
    </cfRule>
    <cfRule type="expression" dxfId="3391" priority="575" stopIfTrue="1">
      <formula>OR($R141="NY",$R141="Not Yet")</formula>
    </cfRule>
    <cfRule type="cellIs" dxfId="3390" priority="576" stopIfTrue="1" operator="equal">
      <formula>"Out of Scope"</formula>
    </cfRule>
  </conditionalFormatting>
  <conditionalFormatting sqref="R152">
    <cfRule type="expression" dxfId="3389" priority="565" stopIfTrue="1">
      <formula>OR($R152="FI",$R152="Green",$R152="High")</formula>
    </cfRule>
    <cfRule type="expression" dxfId="3388" priority="566" stopIfTrue="1">
      <formula>OR($R152="NI",$R152="Red",$R152="Low")</formula>
    </cfRule>
    <cfRule type="cellIs" dxfId="3387" priority="567" stopIfTrue="1" operator="equal">
      <formula>"PI"</formula>
    </cfRule>
    <cfRule type="expression" dxfId="3386" priority="568" stopIfTrue="1">
      <formula>OR($R152="LI",$R152="Yellow",$R152="Medium")</formula>
    </cfRule>
    <cfRule type="expression" dxfId="3385" priority="569" stopIfTrue="1">
      <formula>OR($R152="NY",$R152="Not Yet")</formula>
    </cfRule>
    <cfRule type="cellIs" dxfId="3384" priority="570" stopIfTrue="1" operator="equal">
      <formula>"Out of Scope"</formula>
    </cfRule>
  </conditionalFormatting>
  <conditionalFormatting sqref="R163">
    <cfRule type="expression" dxfId="3383" priority="559" stopIfTrue="1">
      <formula>OR($R163="FI",$R163="Green",$R163="High")</formula>
    </cfRule>
    <cfRule type="expression" dxfId="3382" priority="560" stopIfTrue="1">
      <formula>OR($R163="NI",$R163="Red",$R163="Low")</formula>
    </cfRule>
    <cfRule type="cellIs" dxfId="3381" priority="561" stopIfTrue="1" operator="equal">
      <formula>"PI"</formula>
    </cfRule>
    <cfRule type="expression" dxfId="3380" priority="562" stopIfTrue="1">
      <formula>OR($R163="LI",$R163="Yellow",$R163="Medium")</formula>
    </cfRule>
    <cfRule type="expression" dxfId="3379" priority="563" stopIfTrue="1">
      <formula>OR($R163="NY",$R163="Not Yet")</formula>
    </cfRule>
    <cfRule type="cellIs" dxfId="3378" priority="564" stopIfTrue="1" operator="equal">
      <formula>"Out of Scope"</formula>
    </cfRule>
  </conditionalFormatting>
  <conditionalFormatting sqref="R173">
    <cfRule type="expression" dxfId="3377" priority="553" stopIfTrue="1">
      <formula>OR($R173="FI",$R173="Green",$R173="High")</formula>
    </cfRule>
    <cfRule type="expression" dxfId="3376" priority="554" stopIfTrue="1">
      <formula>OR($R173="NI",$R173="Red",$R173="Low")</formula>
    </cfRule>
    <cfRule type="cellIs" dxfId="3375" priority="555" stopIfTrue="1" operator="equal">
      <formula>"PI"</formula>
    </cfRule>
    <cfRule type="expression" dxfId="3374" priority="556" stopIfTrue="1">
      <formula>OR($R173="LI",$R173="Yellow",$R173="Medium")</formula>
    </cfRule>
    <cfRule type="expression" dxfId="3373" priority="557" stopIfTrue="1">
      <formula>OR($R173="NY",$R173="Not Yet")</formula>
    </cfRule>
    <cfRule type="cellIs" dxfId="3372" priority="558" stopIfTrue="1" operator="equal">
      <formula>"Out of Scope"</formula>
    </cfRule>
  </conditionalFormatting>
  <conditionalFormatting sqref="R184">
    <cfRule type="expression" dxfId="3371" priority="547" stopIfTrue="1">
      <formula>OR($R184="FI",$R184="Green",$R184="High")</formula>
    </cfRule>
    <cfRule type="expression" dxfId="3370" priority="548" stopIfTrue="1">
      <formula>OR($R184="NI",$R184="Red",$R184="Low")</formula>
    </cfRule>
    <cfRule type="cellIs" dxfId="3369" priority="549" stopIfTrue="1" operator="equal">
      <formula>"PI"</formula>
    </cfRule>
    <cfRule type="expression" dxfId="3368" priority="550" stopIfTrue="1">
      <formula>OR($R184="LI",$R184="Yellow",$R184="Medium")</formula>
    </cfRule>
    <cfRule type="expression" dxfId="3367" priority="551" stopIfTrue="1">
      <formula>OR($R184="NY",$R184="Not Yet")</formula>
    </cfRule>
    <cfRule type="cellIs" dxfId="3366" priority="552" stopIfTrue="1" operator="equal">
      <formula>"Out of Scope"</formula>
    </cfRule>
  </conditionalFormatting>
  <conditionalFormatting sqref="R195">
    <cfRule type="expression" dxfId="3365" priority="541" stopIfTrue="1">
      <formula>OR($R195="FI",$R195="Green",$R195="High")</formula>
    </cfRule>
    <cfRule type="expression" dxfId="3364" priority="542" stopIfTrue="1">
      <formula>OR($R195="NI",$R195="Red",$R195="Low")</formula>
    </cfRule>
    <cfRule type="cellIs" dxfId="3363" priority="543" stopIfTrue="1" operator="equal">
      <formula>"PI"</formula>
    </cfRule>
    <cfRule type="expression" dxfId="3362" priority="544" stopIfTrue="1">
      <formula>OR($R195="LI",$R195="Yellow",$R195="Medium")</formula>
    </cfRule>
    <cfRule type="expression" dxfId="3361" priority="545" stopIfTrue="1">
      <formula>OR($R195="NY",$R195="Not Yet")</formula>
    </cfRule>
    <cfRule type="cellIs" dxfId="3360" priority="546" stopIfTrue="1" operator="equal">
      <formula>"Out of Scope"</formula>
    </cfRule>
  </conditionalFormatting>
  <conditionalFormatting sqref="H16:L16">
    <cfRule type="expression" dxfId="3359" priority="535" stopIfTrue="1">
      <formula>OR(H16="FI",H16="Green",H16="High")</formula>
    </cfRule>
    <cfRule type="expression" dxfId="3358" priority="536" stopIfTrue="1">
      <formula>OR(H16="NI",H16="Red",H16="Low")</formula>
    </cfRule>
    <cfRule type="cellIs" dxfId="3357" priority="537" stopIfTrue="1" operator="equal">
      <formula>"PI"</formula>
    </cfRule>
    <cfRule type="expression" dxfId="3356" priority="538" stopIfTrue="1">
      <formula>OR(H16="LI",H16="Yellow",H16="Medium")</formula>
    </cfRule>
    <cfRule type="expression" dxfId="3355" priority="539" stopIfTrue="1">
      <formula>OR(H16="NY",H16="Not Yet")</formula>
    </cfRule>
    <cfRule type="cellIs" dxfId="3354" priority="540" stopIfTrue="1" operator="equal">
      <formula>"Out of Scope"</formula>
    </cfRule>
  </conditionalFormatting>
  <conditionalFormatting sqref="I16">
    <cfRule type="expression" dxfId="3353" priority="529" stopIfTrue="1">
      <formula>OR($R16="FI",$R16="Green",$R16="High")</formula>
    </cfRule>
    <cfRule type="expression" dxfId="3352" priority="530" stopIfTrue="1">
      <formula>OR($R16="NI",$R16="Red",$R16="Low")</formula>
    </cfRule>
    <cfRule type="cellIs" dxfId="3351" priority="531" stopIfTrue="1" operator="equal">
      <formula>"PI"</formula>
    </cfRule>
    <cfRule type="expression" dxfId="3350" priority="532" stopIfTrue="1">
      <formula>OR($R16="LI",$R16="Yellow",$R16="Medium")</formula>
    </cfRule>
    <cfRule type="expression" dxfId="3349" priority="533" stopIfTrue="1">
      <formula>OR($R16="NY",$R16="Not Yet")</formula>
    </cfRule>
    <cfRule type="cellIs" dxfId="3348" priority="534" stopIfTrue="1" operator="equal">
      <formula>"Out of Scope"</formula>
    </cfRule>
  </conditionalFormatting>
  <conditionalFormatting sqref="J16">
    <cfRule type="expression" dxfId="3347" priority="523" stopIfTrue="1">
      <formula>OR($R16="FI",$R16="Green",$R16="High")</formula>
    </cfRule>
    <cfRule type="expression" dxfId="3346" priority="524" stopIfTrue="1">
      <formula>OR($R16="NI",$R16="Red",$R16="Low")</formula>
    </cfRule>
    <cfRule type="cellIs" dxfId="3345" priority="525" stopIfTrue="1" operator="equal">
      <formula>"PI"</formula>
    </cfRule>
    <cfRule type="expression" dxfId="3344" priority="526" stopIfTrue="1">
      <formula>OR($R16="LI",$R16="Yellow",$R16="Medium")</formula>
    </cfRule>
    <cfRule type="expression" dxfId="3343" priority="527" stopIfTrue="1">
      <formula>OR($R16="NY",$R16="Not Yet")</formula>
    </cfRule>
    <cfRule type="cellIs" dxfId="3342" priority="528" stopIfTrue="1" operator="equal">
      <formula>"Out of Scope"</formula>
    </cfRule>
  </conditionalFormatting>
  <conditionalFormatting sqref="K16">
    <cfRule type="expression" dxfId="3341" priority="517" stopIfTrue="1">
      <formula>OR($R16="FI",$R16="Green",$R16="High")</formula>
    </cfRule>
    <cfRule type="expression" dxfId="3340" priority="518" stopIfTrue="1">
      <formula>OR($R16="NI",$R16="Red",$R16="Low")</formula>
    </cfRule>
    <cfRule type="cellIs" dxfId="3339" priority="519" stopIfTrue="1" operator="equal">
      <formula>"PI"</formula>
    </cfRule>
    <cfRule type="expression" dxfId="3338" priority="520" stopIfTrue="1">
      <formula>OR($R16="LI",$R16="Yellow",$R16="Medium")</formula>
    </cfRule>
    <cfRule type="expression" dxfId="3337" priority="521" stopIfTrue="1">
      <formula>OR($R16="NY",$R16="Not Yet")</formula>
    </cfRule>
    <cfRule type="cellIs" dxfId="3336" priority="522" stopIfTrue="1" operator="equal">
      <formula>"Out of Scope"</formula>
    </cfRule>
  </conditionalFormatting>
  <conditionalFormatting sqref="L16">
    <cfRule type="expression" dxfId="3335" priority="511" stopIfTrue="1">
      <formula>OR($R16="FI",$R16="Green",$R16="High")</formula>
    </cfRule>
    <cfRule type="expression" dxfId="3334" priority="512" stopIfTrue="1">
      <formula>OR($R16="NI",$R16="Red",$R16="Low")</formula>
    </cfRule>
    <cfRule type="cellIs" dxfId="3333" priority="513" stopIfTrue="1" operator="equal">
      <formula>"PI"</formula>
    </cfRule>
    <cfRule type="expression" dxfId="3332" priority="514" stopIfTrue="1">
      <formula>OR($R16="LI",$R16="Yellow",$R16="Medium")</formula>
    </cfRule>
    <cfRule type="expression" dxfId="3331" priority="515" stopIfTrue="1">
      <formula>OR($R16="NY",$R16="Not Yet")</formula>
    </cfRule>
    <cfRule type="cellIs" dxfId="3330" priority="516" stopIfTrue="1" operator="equal">
      <formula>"Out of Scope"</formula>
    </cfRule>
  </conditionalFormatting>
  <conditionalFormatting sqref="H28:L28">
    <cfRule type="expression" dxfId="3329" priority="505" stopIfTrue="1">
      <formula>OR(H28="FI",H28="Green",H28="High")</formula>
    </cfRule>
    <cfRule type="expression" dxfId="3328" priority="506" stopIfTrue="1">
      <formula>OR(H28="NI",H28="Red",H28="Low")</formula>
    </cfRule>
    <cfRule type="cellIs" dxfId="3327" priority="507" stopIfTrue="1" operator="equal">
      <formula>"PI"</formula>
    </cfRule>
    <cfRule type="expression" dxfId="3326" priority="508" stopIfTrue="1">
      <formula>OR(H28="LI",H28="Yellow",H28="Medium")</formula>
    </cfRule>
    <cfRule type="expression" dxfId="3325" priority="509" stopIfTrue="1">
      <formula>OR(H28="NY",H28="Not Yet")</formula>
    </cfRule>
    <cfRule type="cellIs" dxfId="3324" priority="510" stopIfTrue="1" operator="equal">
      <formula>"Out of Scope"</formula>
    </cfRule>
  </conditionalFormatting>
  <conditionalFormatting sqref="I28">
    <cfRule type="expression" dxfId="3323" priority="499" stopIfTrue="1">
      <formula>OR($R28="FI",$R28="Green",$R28="High")</formula>
    </cfRule>
    <cfRule type="expression" dxfId="3322" priority="500" stopIfTrue="1">
      <formula>OR($R28="NI",$R28="Red",$R28="Low")</formula>
    </cfRule>
    <cfRule type="cellIs" dxfId="3321" priority="501" stopIfTrue="1" operator="equal">
      <formula>"PI"</formula>
    </cfRule>
    <cfRule type="expression" dxfId="3320" priority="502" stopIfTrue="1">
      <formula>OR($R28="LI",$R28="Yellow",$R28="Medium")</formula>
    </cfRule>
    <cfRule type="expression" dxfId="3319" priority="503" stopIfTrue="1">
      <formula>OR($R28="NY",$R28="Not Yet")</formula>
    </cfRule>
    <cfRule type="cellIs" dxfId="3318" priority="504" stopIfTrue="1" operator="equal">
      <formula>"Out of Scope"</formula>
    </cfRule>
  </conditionalFormatting>
  <conditionalFormatting sqref="J28">
    <cfRule type="expression" dxfId="3317" priority="493" stopIfTrue="1">
      <formula>OR($R28="FI",$R28="Green",$R28="High")</formula>
    </cfRule>
    <cfRule type="expression" dxfId="3316" priority="494" stopIfTrue="1">
      <formula>OR($R28="NI",$R28="Red",$R28="Low")</formula>
    </cfRule>
    <cfRule type="cellIs" dxfId="3315" priority="495" stopIfTrue="1" operator="equal">
      <formula>"PI"</formula>
    </cfRule>
    <cfRule type="expression" dxfId="3314" priority="496" stopIfTrue="1">
      <formula>OR($R28="LI",$R28="Yellow",$R28="Medium")</formula>
    </cfRule>
    <cfRule type="expression" dxfId="3313" priority="497" stopIfTrue="1">
      <formula>OR($R28="NY",$R28="Not Yet")</formula>
    </cfRule>
    <cfRule type="cellIs" dxfId="3312" priority="498" stopIfTrue="1" operator="equal">
      <formula>"Out of Scope"</formula>
    </cfRule>
  </conditionalFormatting>
  <conditionalFormatting sqref="K28">
    <cfRule type="expression" dxfId="3311" priority="487" stopIfTrue="1">
      <formula>OR($R28="FI",$R28="Green",$R28="High")</formula>
    </cfRule>
    <cfRule type="expression" dxfId="3310" priority="488" stopIfTrue="1">
      <formula>OR($R28="NI",$R28="Red",$R28="Low")</formula>
    </cfRule>
    <cfRule type="cellIs" dxfId="3309" priority="489" stopIfTrue="1" operator="equal">
      <formula>"PI"</formula>
    </cfRule>
    <cfRule type="expression" dxfId="3308" priority="490" stopIfTrue="1">
      <formula>OR($R28="LI",$R28="Yellow",$R28="Medium")</formula>
    </cfRule>
    <cfRule type="expression" dxfId="3307" priority="491" stopIfTrue="1">
      <formula>OR($R28="NY",$R28="Not Yet")</formula>
    </cfRule>
    <cfRule type="cellIs" dxfId="3306" priority="492" stopIfTrue="1" operator="equal">
      <formula>"Out of Scope"</formula>
    </cfRule>
  </conditionalFormatting>
  <conditionalFormatting sqref="L28">
    <cfRule type="expression" dxfId="3305" priority="481" stopIfTrue="1">
      <formula>OR($R28="FI",$R28="Green",$R28="High")</formula>
    </cfRule>
    <cfRule type="expression" dxfId="3304" priority="482" stopIfTrue="1">
      <formula>OR($R28="NI",$R28="Red",$R28="Low")</formula>
    </cfRule>
    <cfRule type="cellIs" dxfId="3303" priority="483" stopIfTrue="1" operator="equal">
      <formula>"PI"</formula>
    </cfRule>
    <cfRule type="expression" dxfId="3302" priority="484" stopIfTrue="1">
      <formula>OR($R28="LI",$R28="Yellow",$R28="Medium")</formula>
    </cfRule>
    <cfRule type="expression" dxfId="3301" priority="485" stopIfTrue="1">
      <formula>OR($R28="NY",$R28="Not Yet")</formula>
    </cfRule>
    <cfRule type="cellIs" dxfId="3300" priority="486" stopIfTrue="1" operator="equal">
      <formula>"Out of Scope"</formula>
    </cfRule>
  </conditionalFormatting>
  <conditionalFormatting sqref="H40:L40">
    <cfRule type="expression" dxfId="3299" priority="475" stopIfTrue="1">
      <formula>OR(H40="FI",H40="Green",H40="High")</formula>
    </cfRule>
    <cfRule type="expression" dxfId="3298" priority="476" stopIfTrue="1">
      <formula>OR(H40="NI",H40="Red",H40="Low")</formula>
    </cfRule>
    <cfRule type="cellIs" dxfId="3297" priority="477" stopIfTrue="1" operator="equal">
      <formula>"PI"</formula>
    </cfRule>
    <cfRule type="expression" dxfId="3296" priority="478" stopIfTrue="1">
      <formula>OR(H40="LI",H40="Yellow",H40="Medium")</formula>
    </cfRule>
    <cfRule type="expression" dxfId="3295" priority="479" stopIfTrue="1">
      <formula>OR(H40="NY",H40="Not Yet")</formula>
    </cfRule>
    <cfRule type="cellIs" dxfId="3294" priority="480" stopIfTrue="1" operator="equal">
      <formula>"Out of Scope"</formula>
    </cfRule>
  </conditionalFormatting>
  <conditionalFormatting sqref="I40">
    <cfRule type="expression" dxfId="3293" priority="469" stopIfTrue="1">
      <formula>OR($R40="FI",$R40="Green",$R40="High")</formula>
    </cfRule>
    <cfRule type="expression" dxfId="3292" priority="470" stopIfTrue="1">
      <formula>OR($R40="NI",$R40="Red",$R40="Low")</formula>
    </cfRule>
    <cfRule type="cellIs" dxfId="3291" priority="471" stopIfTrue="1" operator="equal">
      <formula>"PI"</formula>
    </cfRule>
    <cfRule type="expression" dxfId="3290" priority="472" stopIfTrue="1">
      <formula>OR($R40="LI",$R40="Yellow",$R40="Medium")</formula>
    </cfRule>
    <cfRule type="expression" dxfId="3289" priority="473" stopIfTrue="1">
      <formula>OR($R40="NY",$R40="Not Yet")</formula>
    </cfRule>
    <cfRule type="cellIs" dxfId="3288" priority="474" stopIfTrue="1" operator="equal">
      <formula>"Out of Scope"</formula>
    </cfRule>
  </conditionalFormatting>
  <conditionalFormatting sqref="J40">
    <cfRule type="expression" dxfId="3287" priority="463" stopIfTrue="1">
      <formula>OR($R40="FI",$R40="Green",$R40="High")</formula>
    </cfRule>
    <cfRule type="expression" dxfId="3286" priority="464" stopIfTrue="1">
      <formula>OR($R40="NI",$R40="Red",$R40="Low")</formula>
    </cfRule>
    <cfRule type="cellIs" dxfId="3285" priority="465" stopIfTrue="1" operator="equal">
      <formula>"PI"</formula>
    </cfRule>
    <cfRule type="expression" dxfId="3284" priority="466" stopIfTrue="1">
      <formula>OR($R40="LI",$R40="Yellow",$R40="Medium")</formula>
    </cfRule>
    <cfRule type="expression" dxfId="3283" priority="467" stopIfTrue="1">
      <formula>OR($R40="NY",$R40="Not Yet")</formula>
    </cfRule>
    <cfRule type="cellIs" dxfId="3282" priority="468" stopIfTrue="1" operator="equal">
      <formula>"Out of Scope"</formula>
    </cfRule>
  </conditionalFormatting>
  <conditionalFormatting sqref="K40">
    <cfRule type="expression" dxfId="3281" priority="457" stopIfTrue="1">
      <formula>OR($R40="FI",$R40="Green",$R40="High")</formula>
    </cfRule>
    <cfRule type="expression" dxfId="3280" priority="458" stopIfTrue="1">
      <formula>OR($R40="NI",$R40="Red",$R40="Low")</formula>
    </cfRule>
    <cfRule type="cellIs" dxfId="3279" priority="459" stopIfTrue="1" operator="equal">
      <formula>"PI"</formula>
    </cfRule>
    <cfRule type="expression" dxfId="3278" priority="460" stopIfTrue="1">
      <formula>OR($R40="LI",$R40="Yellow",$R40="Medium")</formula>
    </cfRule>
    <cfRule type="expression" dxfId="3277" priority="461" stopIfTrue="1">
      <formula>OR($R40="NY",$R40="Not Yet")</formula>
    </cfRule>
    <cfRule type="cellIs" dxfId="3276" priority="462" stopIfTrue="1" operator="equal">
      <formula>"Out of Scope"</formula>
    </cfRule>
  </conditionalFormatting>
  <conditionalFormatting sqref="L40">
    <cfRule type="expression" dxfId="3275" priority="451" stopIfTrue="1">
      <formula>OR($R40="FI",$R40="Green",$R40="High")</formula>
    </cfRule>
    <cfRule type="expression" dxfId="3274" priority="452" stopIfTrue="1">
      <formula>OR($R40="NI",$R40="Red",$R40="Low")</formula>
    </cfRule>
    <cfRule type="cellIs" dxfId="3273" priority="453" stopIfTrue="1" operator="equal">
      <formula>"PI"</formula>
    </cfRule>
    <cfRule type="expression" dxfId="3272" priority="454" stopIfTrue="1">
      <formula>OR($R40="LI",$R40="Yellow",$R40="Medium")</formula>
    </cfRule>
    <cfRule type="expression" dxfId="3271" priority="455" stopIfTrue="1">
      <formula>OR($R40="NY",$R40="Not Yet")</formula>
    </cfRule>
    <cfRule type="cellIs" dxfId="3270" priority="456" stopIfTrue="1" operator="equal">
      <formula>"Out of Scope"</formula>
    </cfRule>
  </conditionalFormatting>
  <conditionalFormatting sqref="H52:L52">
    <cfRule type="expression" dxfId="3269" priority="445" stopIfTrue="1">
      <formula>OR(H52="FI",H52="Green",H52="High")</formula>
    </cfRule>
    <cfRule type="expression" dxfId="3268" priority="446" stopIfTrue="1">
      <formula>OR(H52="NI",H52="Red",H52="Low")</formula>
    </cfRule>
    <cfRule type="cellIs" dxfId="3267" priority="447" stopIfTrue="1" operator="equal">
      <formula>"PI"</formula>
    </cfRule>
    <cfRule type="expression" dxfId="3266" priority="448" stopIfTrue="1">
      <formula>OR(H52="LI",H52="Yellow",H52="Medium")</formula>
    </cfRule>
    <cfRule type="expression" dxfId="3265" priority="449" stopIfTrue="1">
      <formula>OR(H52="NY",H52="Not Yet")</formula>
    </cfRule>
    <cfRule type="cellIs" dxfId="3264" priority="450" stopIfTrue="1" operator="equal">
      <formula>"Out of Scope"</formula>
    </cfRule>
  </conditionalFormatting>
  <conditionalFormatting sqref="I52">
    <cfRule type="expression" dxfId="3263" priority="439" stopIfTrue="1">
      <formula>OR($R52="FI",$R52="Green",$R52="High")</formula>
    </cfRule>
    <cfRule type="expression" dxfId="3262" priority="440" stopIfTrue="1">
      <formula>OR($R52="NI",$R52="Red",$R52="Low")</formula>
    </cfRule>
    <cfRule type="cellIs" dxfId="3261" priority="441" stopIfTrue="1" operator="equal">
      <formula>"PI"</formula>
    </cfRule>
    <cfRule type="expression" dxfId="3260" priority="442" stopIfTrue="1">
      <formula>OR($R52="LI",$R52="Yellow",$R52="Medium")</formula>
    </cfRule>
    <cfRule type="expression" dxfId="3259" priority="443" stopIfTrue="1">
      <formula>OR($R52="NY",$R52="Not Yet")</formula>
    </cfRule>
    <cfRule type="cellIs" dxfId="3258" priority="444" stopIfTrue="1" operator="equal">
      <formula>"Out of Scope"</formula>
    </cfRule>
  </conditionalFormatting>
  <conditionalFormatting sqref="J52">
    <cfRule type="expression" dxfId="3257" priority="433" stopIfTrue="1">
      <formula>OR($R52="FI",$R52="Green",$R52="High")</formula>
    </cfRule>
    <cfRule type="expression" dxfId="3256" priority="434" stopIfTrue="1">
      <formula>OR($R52="NI",$R52="Red",$R52="Low")</formula>
    </cfRule>
    <cfRule type="cellIs" dxfId="3255" priority="435" stopIfTrue="1" operator="equal">
      <formula>"PI"</formula>
    </cfRule>
    <cfRule type="expression" dxfId="3254" priority="436" stopIfTrue="1">
      <formula>OR($R52="LI",$R52="Yellow",$R52="Medium")</formula>
    </cfRule>
    <cfRule type="expression" dxfId="3253" priority="437" stopIfTrue="1">
      <formula>OR($R52="NY",$R52="Not Yet")</formula>
    </cfRule>
    <cfRule type="cellIs" dxfId="3252" priority="438" stopIfTrue="1" operator="equal">
      <formula>"Out of Scope"</formula>
    </cfRule>
  </conditionalFormatting>
  <conditionalFormatting sqref="K52">
    <cfRule type="expression" dxfId="3251" priority="427" stopIfTrue="1">
      <formula>OR($R52="FI",$R52="Green",$R52="High")</formula>
    </cfRule>
    <cfRule type="expression" dxfId="3250" priority="428" stopIfTrue="1">
      <formula>OR($R52="NI",$R52="Red",$R52="Low")</formula>
    </cfRule>
    <cfRule type="cellIs" dxfId="3249" priority="429" stopIfTrue="1" operator="equal">
      <formula>"PI"</formula>
    </cfRule>
    <cfRule type="expression" dxfId="3248" priority="430" stopIfTrue="1">
      <formula>OR($R52="LI",$R52="Yellow",$R52="Medium")</formula>
    </cfRule>
    <cfRule type="expression" dxfId="3247" priority="431" stopIfTrue="1">
      <formula>OR($R52="NY",$R52="Not Yet")</formula>
    </cfRule>
    <cfRule type="cellIs" dxfId="3246" priority="432" stopIfTrue="1" operator="equal">
      <formula>"Out of Scope"</formula>
    </cfRule>
  </conditionalFormatting>
  <conditionalFormatting sqref="L52">
    <cfRule type="expression" dxfId="3245" priority="421" stopIfTrue="1">
      <formula>OR($R52="FI",$R52="Green",$R52="High")</formula>
    </cfRule>
    <cfRule type="expression" dxfId="3244" priority="422" stopIfTrue="1">
      <formula>OR($R52="NI",$R52="Red",$R52="Low")</formula>
    </cfRule>
    <cfRule type="cellIs" dxfId="3243" priority="423" stopIfTrue="1" operator="equal">
      <formula>"PI"</formula>
    </cfRule>
    <cfRule type="expression" dxfId="3242" priority="424" stopIfTrue="1">
      <formula>OR($R52="LI",$R52="Yellow",$R52="Medium")</formula>
    </cfRule>
    <cfRule type="expression" dxfId="3241" priority="425" stopIfTrue="1">
      <formula>OR($R52="NY",$R52="Not Yet")</formula>
    </cfRule>
    <cfRule type="cellIs" dxfId="3240" priority="426" stopIfTrue="1" operator="equal">
      <formula>"Out of Scope"</formula>
    </cfRule>
  </conditionalFormatting>
  <conditionalFormatting sqref="H64:L64">
    <cfRule type="expression" dxfId="3239" priority="415" stopIfTrue="1">
      <formula>OR(H64="FI",H64="Green",H64="High")</formula>
    </cfRule>
    <cfRule type="expression" dxfId="3238" priority="416" stopIfTrue="1">
      <formula>OR(H64="NI",H64="Red",H64="Low")</formula>
    </cfRule>
    <cfRule type="cellIs" dxfId="3237" priority="417" stopIfTrue="1" operator="equal">
      <formula>"PI"</formula>
    </cfRule>
    <cfRule type="expression" dxfId="3236" priority="418" stopIfTrue="1">
      <formula>OR(H64="LI",H64="Yellow",H64="Medium")</formula>
    </cfRule>
    <cfRule type="expression" dxfId="3235" priority="419" stopIfTrue="1">
      <formula>OR(H64="NY",H64="Not Yet")</formula>
    </cfRule>
    <cfRule type="cellIs" dxfId="3234" priority="420" stopIfTrue="1" operator="equal">
      <formula>"Out of Scope"</formula>
    </cfRule>
  </conditionalFormatting>
  <conditionalFormatting sqref="I64">
    <cfRule type="expression" dxfId="3233" priority="409" stopIfTrue="1">
      <formula>OR($R64="FI",$R64="Green",$R64="High")</formula>
    </cfRule>
    <cfRule type="expression" dxfId="3232" priority="410" stopIfTrue="1">
      <formula>OR($R64="NI",$R64="Red",$R64="Low")</formula>
    </cfRule>
    <cfRule type="cellIs" dxfId="3231" priority="411" stopIfTrue="1" operator="equal">
      <formula>"PI"</formula>
    </cfRule>
    <cfRule type="expression" dxfId="3230" priority="412" stopIfTrue="1">
      <formula>OR($R64="LI",$R64="Yellow",$R64="Medium")</formula>
    </cfRule>
    <cfRule type="expression" dxfId="3229" priority="413" stopIfTrue="1">
      <formula>OR($R64="NY",$R64="Not Yet")</formula>
    </cfRule>
    <cfRule type="cellIs" dxfId="3228" priority="414" stopIfTrue="1" operator="equal">
      <formula>"Out of Scope"</formula>
    </cfRule>
  </conditionalFormatting>
  <conditionalFormatting sqref="J64">
    <cfRule type="expression" dxfId="3227" priority="403" stopIfTrue="1">
      <formula>OR($R64="FI",$R64="Green",$R64="High")</formula>
    </cfRule>
    <cfRule type="expression" dxfId="3226" priority="404" stopIfTrue="1">
      <formula>OR($R64="NI",$R64="Red",$R64="Low")</formula>
    </cfRule>
    <cfRule type="cellIs" dxfId="3225" priority="405" stopIfTrue="1" operator="equal">
      <formula>"PI"</formula>
    </cfRule>
    <cfRule type="expression" dxfId="3224" priority="406" stopIfTrue="1">
      <formula>OR($R64="LI",$R64="Yellow",$R64="Medium")</formula>
    </cfRule>
    <cfRule type="expression" dxfId="3223" priority="407" stopIfTrue="1">
      <formula>OR($R64="NY",$R64="Not Yet")</formula>
    </cfRule>
    <cfRule type="cellIs" dxfId="3222" priority="408" stopIfTrue="1" operator="equal">
      <formula>"Out of Scope"</formula>
    </cfRule>
  </conditionalFormatting>
  <conditionalFormatting sqref="K64">
    <cfRule type="expression" dxfId="3221" priority="397" stopIfTrue="1">
      <formula>OR($R64="FI",$R64="Green",$R64="High")</formula>
    </cfRule>
    <cfRule type="expression" dxfId="3220" priority="398" stopIfTrue="1">
      <formula>OR($R64="NI",$R64="Red",$R64="Low")</formula>
    </cfRule>
    <cfRule type="cellIs" dxfId="3219" priority="399" stopIfTrue="1" operator="equal">
      <formula>"PI"</formula>
    </cfRule>
    <cfRule type="expression" dxfId="3218" priority="400" stopIfTrue="1">
      <formula>OR($R64="LI",$R64="Yellow",$R64="Medium")</formula>
    </cfRule>
    <cfRule type="expression" dxfId="3217" priority="401" stopIfTrue="1">
      <formula>OR($R64="NY",$R64="Not Yet")</formula>
    </cfRule>
    <cfRule type="cellIs" dxfId="3216" priority="402" stopIfTrue="1" operator="equal">
      <formula>"Out of Scope"</formula>
    </cfRule>
  </conditionalFormatting>
  <conditionalFormatting sqref="L64">
    <cfRule type="expression" dxfId="3215" priority="391" stopIfTrue="1">
      <formula>OR($R64="FI",$R64="Green",$R64="High")</formula>
    </cfRule>
    <cfRule type="expression" dxfId="3214" priority="392" stopIfTrue="1">
      <formula>OR($R64="NI",$R64="Red",$R64="Low")</formula>
    </cfRule>
    <cfRule type="cellIs" dxfId="3213" priority="393" stopIfTrue="1" operator="equal">
      <formula>"PI"</formula>
    </cfRule>
    <cfRule type="expression" dxfId="3212" priority="394" stopIfTrue="1">
      <formula>OR($R64="LI",$R64="Yellow",$R64="Medium")</formula>
    </cfRule>
    <cfRule type="expression" dxfId="3211" priority="395" stopIfTrue="1">
      <formula>OR($R64="NY",$R64="Not Yet")</formula>
    </cfRule>
    <cfRule type="cellIs" dxfId="3210" priority="396" stopIfTrue="1" operator="equal">
      <formula>"Out of Scope"</formula>
    </cfRule>
  </conditionalFormatting>
  <conditionalFormatting sqref="H76:L76">
    <cfRule type="expression" dxfId="3209" priority="385" stopIfTrue="1">
      <formula>OR(H76="FI",H76="Green",H76="High")</formula>
    </cfRule>
    <cfRule type="expression" dxfId="3208" priority="386" stopIfTrue="1">
      <formula>OR(H76="NI",H76="Red",H76="Low")</formula>
    </cfRule>
    <cfRule type="cellIs" dxfId="3207" priority="387" stopIfTrue="1" operator="equal">
      <formula>"PI"</formula>
    </cfRule>
    <cfRule type="expression" dxfId="3206" priority="388" stopIfTrue="1">
      <formula>OR(H76="LI",H76="Yellow",H76="Medium")</formula>
    </cfRule>
    <cfRule type="expression" dxfId="3205" priority="389" stopIfTrue="1">
      <formula>OR(H76="NY",H76="Not Yet")</formula>
    </cfRule>
    <cfRule type="cellIs" dxfId="3204" priority="390" stopIfTrue="1" operator="equal">
      <formula>"Out of Scope"</formula>
    </cfRule>
  </conditionalFormatting>
  <conditionalFormatting sqref="I76">
    <cfRule type="expression" dxfId="3203" priority="379" stopIfTrue="1">
      <formula>OR($R76="FI",$R76="Green",$R76="High")</formula>
    </cfRule>
    <cfRule type="expression" dxfId="3202" priority="380" stopIfTrue="1">
      <formula>OR($R76="NI",$R76="Red",$R76="Low")</formula>
    </cfRule>
    <cfRule type="cellIs" dxfId="3201" priority="381" stopIfTrue="1" operator="equal">
      <formula>"PI"</formula>
    </cfRule>
    <cfRule type="expression" dxfId="3200" priority="382" stopIfTrue="1">
      <formula>OR($R76="LI",$R76="Yellow",$R76="Medium")</formula>
    </cfRule>
    <cfRule type="expression" dxfId="3199" priority="383" stopIfTrue="1">
      <formula>OR($R76="NY",$R76="Not Yet")</formula>
    </cfRule>
    <cfRule type="cellIs" dxfId="3198" priority="384" stopIfTrue="1" operator="equal">
      <formula>"Out of Scope"</formula>
    </cfRule>
  </conditionalFormatting>
  <conditionalFormatting sqref="J76">
    <cfRule type="expression" dxfId="3197" priority="373" stopIfTrue="1">
      <formula>OR($R76="FI",$R76="Green",$R76="High")</formula>
    </cfRule>
    <cfRule type="expression" dxfId="3196" priority="374" stopIfTrue="1">
      <formula>OR($R76="NI",$R76="Red",$R76="Low")</formula>
    </cfRule>
    <cfRule type="cellIs" dxfId="3195" priority="375" stopIfTrue="1" operator="equal">
      <formula>"PI"</formula>
    </cfRule>
    <cfRule type="expression" dxfId="3194" priority="376" stopIfTrue="1">
      <formula>OR($R76="LI",$R76="Yellow",$R76="Medium")</formula>
    </cfRule>
    <cfRule type="expression" dxfId="3193" priority="377" stopIfTrue="1">
      <formula>OR($R76="NY",$R76="Not Yet")</formula>
    </cfRule>
    <cfRule type="cellIs" dxfId="3192" priority="378" stopIfTrue="1" operator="equal">
      <formula>"Out of Scope"</formula>
    </cfRule>
  </conditionalFormatting>
  <conditionalFormatting sqref="K76">
    <cfRule type="expression" dxfId="3191" priority="367" stopIfTrue="1">
      <formula>OR($R76="FI",$R76="Green",$R76="High")</formula>
    </cfRule>
    <cfRule type="expression" dxfId="3190" priority="368" stopIfTrue="1">
      <formula>OR($R76="NI",$R76="Red",$R76="Low")</formula>
    </cfRule>
    <cfRule type="cellIs" dxfId="3189" priority="369" stopIfTrue="1" operator="equal">
      <formula>"PI"</formula>
    </cfRule>
    <cfRule type="expression" dxfId="3188" priority="370" stopIfTrue="1">
      <formula>OR($R76="LI",$R76="Yellow",$R76="Medium")</formula>
    </cfRule>
    <cfRule type="expression" dxfId="3187" priority="371" stopIfTrue="1">
      <formula>OR($R76="NY",$R76="Not Yet")</formula>
    </cfRule>
    <cfRule type="cellIs" dxfId="3186" priority="372" stopIfTrue="1" operator="equal">
      <formula>"Out of Scope"</formula>
    </cfRule>
  </conditionalFormatting>
  <conditionalFormatting sqref="L76">
    <cfRule type="expression" dxfId="3185" priority="361" stopIfTrue="1">
      <formula>OR($R76="FI",$R76="Green",$R76="High")</formula>
    </cfRule>
    <cfRule type="expression" dxfId="3184" priority="362" stopIfTrue="1">
      <formula>OR($R76="NI",$R76="Red",$R76="Low")</formula>
    </cfRule>
    <cfRule type="cellIs" dxfId="3183" priority="363" stopIfTrue="1" operator="equal">
      <formula>"PI"</formula>
    </cfRule>
    <cfRule type="expression" dxfId="3182" priority="364" stopIfTrue="1">
      <formula>OR($R76="LI",$R76="Yellow",$R76="Medium")</formula>
    </cfRule>
    <cfRule type="expression" dxfId="3181" priority="365" stopIfTrue="1">
      <formula>OR($R76="NY",$R76="Not Yet")</formula>
    </cfRule>
    <cfRule type="cellIs" dxfId="3180" priority="366" stopIfTrue="1" operator="equal">
      <formula>"Out of Scope"</formula>
    </cfRule>
  </conditionalFormatting>
  <conditionalFormatting sqref="H88:L88">
    <cfRule type="expression" dxfId="3179" priority="355" stopIfTrue="1">
      <formula>OR(H88="FI",H88="Green",H88="High")</formula>
    </cfRule>
    <cfRule type="expression" dxfId="3178" priority="356" stopIfTrue="1">
      <formula>OR(H88="NI",H88="Red",H88="Low")</formula>
    </cfRule>
    <cfRule type="cellIs" dxfId="3177" priority="357" stopIfTrue="1" operator="equal">
      <formula>"PI"</formula>
    </cfRule>
    <cfRule type="expression" dxfId="3176" priority="358" stopIfTrue="1">
      <formula>OR(H88="LI",H88="Yellow",H88="Medium")</formula>
    </cfRule>
    <cfRule type="expression" dxfId="3175" priority="359" stopIfTrue="1">
      <formula>OR(H88="NY",H88="Not Yet")</formula>
    </cfRule>
    <cfRule type="cellIs" dxfId="3174" priority="360" stopIfTrue="1" operator="equal">
      <formula>"Out of Scope"</formula>
    </cfRule>
  </conditionalFormatting>
  <conditionalFormatting sqref="I88">
    <cfRule type="expression" dxfId="3173" priority="349" stopIfTrue="1">
      <formula>OR($R88="FI",$R88="Green",$R88="High")</formula>
    </cfRule>
    <cfRule type="expression" dxfId="3172" priority="350" stopIfTrue="1">
      <formula>OR($R88="NI",$R88="Red",$R88="Low")</formula>
    </cfRule>
    <cfRule type="cellIs" dxfId="3171" priority="351" stopIfTrue="1" operator="equal">
      <formula>"PI"</formula>
    </cfRule>
    <cfRule type="expression" dxfId="3170" priority="352" stopIfTrue="1">
      <formula>OR($R88="LI",$R88="Yellow",$R88="Medium")</formula>
    </cfRule>
    <cfRule type="expression" dxfId="3169" priority="353" stopIfTrue="1">
      <formula>OR($R88="NY",$R88="Not Yet")</formula>
    </cfRule>
    <cfRule type="cellIs" dxfId="3168" priority="354" stopIfTrue="1" operator="equal">
      <formula>"Out of Scope"</formula>
    </cfRule>
  </conditionalFormatting>
  <conditionalFormatting sqref="J88">
    <cfRule type="expression" dxfId="3167" priority="343" stopIfTrue="1">
      <formula>OR($R88="FI",$R88="Green",$R88="High")</formula>
    </cfRule>
    <cfRule type="expression" dxfId="3166" priority="344" stopIfTrue="1">
      <formula>OR($R88="NI",$R88="Red",$R88="Low")</formula>
    </cfRule>
    <cfRule type="cellIs" dxfId="3165" priority="345" stopIfTrue="1" operator="equal">
      <formula>"PI"</formula>
    </cfRule>
    <cfRule type="expression" dxfId="3164" priority="346" stopIfTrue="1">
      <formula>OR($R88="LI",$R88="Yellow",$R88="Medium")</formula>
    </cfRule>
    <cfRule type="expression" dxfId="3163" priority="347" stopIfTrue="1">
      <formula>OR($R88="NY",$R88="Not Yet")</formula>
    </cfRule>
    <cfRule type="cellIs" dxfId="3162" priority="348" stopIfTrue="1" operator="equal">
      <formula>"Out of Scope"</formula>
    </cfRule>
  </conditionalFormatting>
  <conditionalFormatting sqref="K88">
    <cfRule type="expression" dxfId="3161" priority="337" stopIfTrue="1">
      <formula>OR($R88="FI",$R88="Green",$R88="High")</formula>
    </cfRule>
    <cfRule type="expression" dxfId="3160" priority="338" stopIfTrue="1">
      <formula>OR($R88="NI",$R88="Red",$R88="Low")</formula>
    </cfRule>
    <cfRule type="cellIs" dxfId="3159" priority="339" stopIfTrue="1" operator="equal">
      <formula>"PI"</formula>
    </cfRule>
    <cfRule type="expression" dxfId="3158" priority="340" stopIfTrue="1">
      <formula>OR($R88="LI",$R88="Yellow",$R88="Medium")</formula>
    </cfRule>
    <cfRule type="expression" dxfId="3157" priority="341" stopIfTrue="1">
      <formula>OR($R88="NY",$R88="Not Yet")</formula>
    </cfRule>
    <cfRule type="cellIs" dxfId="3156" priority="342" stopIfTrue="1" operator="equal">
      <formula>"Out of Scope"</formula>
    </cfRule>
  </conditionalFormatting>
  <conditionalFormatting sqref="L88">
    <cfRule type="expression" dxfId="3155" priority="331" stopIfTrue="1">
      <formula>OR($R88="FI",$R88="Green",$R88="High")</formula>
    </cfRule>
    <cfRule type="expression" dxfId="3154" priority="332" stopIfTrue="1">
      <formula>OR($R88="NI",$R88="Red",$R88="Low")</formula>
    </cfRule>
    <cfRule type="cellIs" dxfId="3153" priority="333" stopIfTrue="1" operator="equal">
      <formula>"PI"</formula>
    </cfRule>
    <cfRule type="expression" dxfId="3152" priority="334" stopIfTrue="1">
      <formula>OR($R88="LI",$R88="Yellow",$R88="Medium")</formula>
    </cfRule>
    <cfRule type="expression" dxfId="3151" priority="335" stopIfTrue="1">
      <formula>OR($R88="NY",$R88="Not Yet")</formula>
    </cfRule>
    <cfRule type="cellIs" dxfId="3150" priority="336" stopIfTrue="1" operator="equal">
      <formula>"Out of Scope"</formula>
    </cfRule>
  </conditionalFormatting>
  <conditionalFormatting sqref="H99:L99">
    <cfRule type="expression" dxfId="3149" priority="325" stopIfTrue="1">
      <formula>OR(H99="FI",H99="Green",H99="High")</formula>
    </cfRule>
    <cfRule type="expression" dxfId="3148" priority="326" stopIfTrue="1">
      <formula>OR(H99="NI",H99="Red",H99="Low")</formula>
    </cfRule>
    <cfRule type="cellIs" dxfId="3147" priority="327" stopIfTrue="1" operator="equal">
      <formula>"PI"</formula>
    </cfRule>
    <cfRule type="expression" dxfId="3146" priority="328" stopIfTrue="1">
      <formula>OR(H99="LI",H99="Yellow",H99="Medium")</formula>
    </cfRule>
    <cfRule type="expression" dxfId="3145" priority="329" stopIfTrue="1">
      <formula>OR(H99="NY",H99="Not Yet")</formula>
    </cfRule>
    <cfRule type="cellIs" dxfId="3144" priority="330" stopIfTrue="1" operator="equal">
      <formula>"Out of Scope"</formula>
    </cfRule>
  </conditionalFormatting>
  <conditionalFormatting sqref="I99">
    <cfRule type="expression" dxfId="3143" priority="319" stopIfTrue="1">
      <formula>OR($R99="FI",$R99="Green",$R99="High")</formula>
    </cfRule>
    <cfRule type="expression" dxfId="3142" priority="320" stopIfTrue="1">
      <formula>OR($R99="NI",$R99="Red",$R99="Low")</formula>
    </cfRule>
    <cfRule type="cellIs" dxfId="3141" priority="321" stopIfTrue="1" operator="equal">
      <formula>"PI"</formula>
    </cfRule>
    <cfRule type="expression" dxfId="3140" priority="322" stopIfTrue="1">
      <formula>OR($R99="LI",$R99="Yellow",$R99="Medium")</formula>
    </cfRule>
    <cfRule type="expression" dxfId="3139" priority="323" stopIfTrue="1">
      <formula>OR($R99="NY",$R99="Not Yet")</formula>
    </cfRule>
    <cfRule type="cellIs" dxfId="3138" priority="324" stopIfTrue="1" operator="equal">
      <formula>"Out of Scope"</formula>
    </cfRule>
  </conditionalFormatting>
  <conditionalFormatting sqref="J99">
    <cfRule type="expression" dxfId="3137" priority="313" stopIfTrue="1">
      <formula>OR($R99="FI",$R99="Green",$R99="High")</formula>
    </cfRule>
    <cfRule type="expression" dxfId="3136" priority="314" stopIfTrue="1">
      <formula>OR($R99="NI",$R99="Red",$R99="Low")</formula>
    </cfRule>
    <cfRule type="cellIs" dxfId="3135" priority="315" stopIfTrue="1" operator="equal">
      <formula>"PI"</formula>
    </cfRule>
    <cfRule type="expression" dxfId="3134" priority="316" stopIfTrue="1">
      <formula>OR($R99="LI",$R99="Yellow",$R99="Medium")</formula>
    </cfRule>
    <cfRule type="expression" dxfId="3133" priority="317" stopIfTrue="1">
      <formula>OR($R99="NY",$R99="Not Yet")</formula>
    </cfRule>
    <cfRule type="cellIs" dxfId="3132" priority="318" stopIfTrue="1" operator="equal">
      <formula>"Out of Scope"</formula>
    </cfRule>
  </conditionalFormatting>
  <conditionalFormatting sqref="K99">
    <cfRule type="expression" dxfId="3131" priority="307" stopIfTrue="1">
      <formula>OR($R99="FI",$R99="Green",$R99="High")</formula>
    </cfRule>
    <cfRule type="expression" dxfId="3130" priority="308" stopIfTrue="1">
      <formula>OR($R99="NI",$R99="Red",$R99="Low")</formula>
    </cfRule>
    <cfRule type="cellIs" dxfId="3129" priority="309" stopIfTrue="1" operator="equal">
      <formula>"PI"</formula>
    </cfRule>
    <cfRule type="expression" dxfId="3128" priority="310" stopIfTrue="1">
      <formula>OR($R99="LI",$R99="Yellow",$R99="Medium")</formula>
    </cfRule>
    <cfRule type="expression" dxfId="3127" priority="311" stopIfTrue="1">
      <formula>OR($R99="NY",$R99="Not Yet")</formula>
    </cfRule>
    <cfRule type="cellIs" dxfId="3126" priority="312" stopIfTrue="1" operator="equal">
      <formula>"Out of Scope"</formula>
    </cfRule>
  </conditionalFormatting>
  <conditionalFormatting sqref="L99">
    <cfRule type="expression" dxfId="3125" priority="301" stopIfTrue="1">
      <formula>OR($R99="FI",$R99="Green",$R99="High")</formula>
    </cfRule>
    <cfRule type="expression" dxfId="3124" priority="302" stopIfTrue="1">
      <formula>OR($R99="NI",$R99="Red",$R99="Low")</formula>
    </cfRule>
    <cfRule type="cellIs" dxfId="3123" priority="303" stopIfTrue="1" operator="equal">
      <formula>"PI"</formula>
    </cfRule>
    <cfRule type="expression" dxfId="3122" priority="304" stopIfTrue="1">
      <formula>OR($R99="LI",$R99="Yellow",$R99="Medium")</formula>
    </cfRule>
    <cfRule type="expression" dxfId="3121" priority="305" stopIfTrue="1">
      <formula>OR($R99="NY",$R99="Not Yet")</formula>
    </cfRule>
    <cfRule type="cellIs" dxfId="3120" priority="306" stopIfTrue="1" operator="equal">
      <formula>"Out of Scope"</formula>
    </cfRule>
  </conditionalFormatting>
  <conditionalFormatting sqref="H109:L109">
    <cfRule type="expression" dxfId="3119" priority="295" stopIfTrue="1">
      <formula>OR(H109="FI",H109="Green",H109="High")</formula>
    </cfRule>
    <cfRule type="expression" dxfId="3118" priority="296" stopIfTrue="1">
      <formula>OR(H109="NI",H109="Red",H109="Low")</formula>
    </cfRule>
    <cfRule type="cellIs" dxfId="3117" priority="297" stopIfTrue="1" operator="equal">
      <formula>"PI"</formula>
    </cfRule>
    <cfRule type="expression" dxfId="3116" priority="298" stopIfTrue="1">
      <formula>OR(H109="LI",H109="Yellow",H109="Medium")</formula>
    </cfRule>
    <cfRule type="expression" dxfId="3115" priority="299" stopIfTrue="1">
      <formula>OR(H109="NY",H109="Not Yet")</formula>
    </cfRule>
    <cfRule type="cellIs" dxfId="3114" priority="300" stopIfTrue="1" operator="equal">
      <formula>"Out of Scope"</formula>
    </cfRule>
  </conditionalFormatting>
  <conditionalFormatting sqref="I109">
    <cfRule type="expression" dxfId="3113" priority="289" stopIfTrue="1">
      <formula>OR($R109="FI",$R109="Green",$R109="High")</formula>
    </cfRule>
    <cfRule type="expression" dxfId="3112" priority="290" stopIfTrue="1">
      <formula>OR($R109="NI",$R109="Red",$R109="Low")</formula>
    </cfRule>
    <cfRule type="cellIs" dxfId="3111" priority="291" stopIfTrue="1" operator="equal">
      <formula>"PI"</formula>
    </cfRule>
    <cfRule type="expression" dxfId="3110" priority="292" stopIfTrue="1">
      <formula>OR($R109="LI",$R109="Yellow",$R109="Medium")</formula>
    </cfRule>
    <cfRule type="expression" dxfId="3109" priority="293" stopIfTrue="1">
      <formula>OR($R109="NY",$R109="Not Yet")</formula>
    </cfRule>
    <cfRule type="cellIs" dxfId="3108" priority="294" stopIfTrue="1" operator="equal">
      <formula>"Out of Scope"</formula>
    </cfRule>
  </conditionalFormatting>
  <conditionalFormatting sqref="J109">
    <cfRule type="expression" dxfId="3107" priority="283" stopIfTrue="1">
      <formula>OR($R109="FI",$R109="Green",$R109="High")</formula>
    </cfRule>
    <cfRule type="expression" dxfId="3106" priority="284" stopIfTrue="1">
      <formula>OR($R109="NI",$R109="Red",$R109="Low")</formula>
    </cfRule>
    <cfRule type="cellIs" dxfId="3105" priority="285" stopIfTrue="1" operator="equal">
      <formula>"PI"</formula>
    </cfRule>
    <cfRule type="expression" dxfId="3104" priority="286" stopIfTrue="1">
      <formula>OR($R109="LI",$R109="Yellow",$R109="Medium")</formula>
    </cfRule>
    <cfRule type="expression" dxfId="3103" priority="287" stopIfTrue="1">
      <formula>OR($R109="NY",$R109="Not Yet")</formula>
    </cfRule>
    <cfRule type="cellIs" dxfId="3102" priority="288" stopIfTrue="1" operator="equal">
      <formula>"Out of Scope"</formula>
    </cfRule>
  </conditionalFormatting>
  <conditionalFormatting sqref="K109">
    <cfRule type="expression" dxfId="3101" priority="277" stopIfTrue="1">
      <formula>OR($R109="FI",$R109="Green",$R109="High")</formula>
    </cfRule>
    <cfRule type="expression" dxfId="3100" priority="278" stopIfTrue="1">
      <formula>OR($R109="NI",$R109="Red",$R109="Low")</formula>
    </cfRule>
    <cfRule type="cellIs" dxfId="3099" priority="279" stopIfTrue="1" operator="equal">
      <formula>"PI"</formula>
    </cfRule>
    <cfRule type="expression" dxfId="3098" priority="280" stopIfTrue="1">
      <formula>OR($R109="LI",$R109="Yellow",$R109="Medium")</formula>
    </cfRule>
    <cfRule type="expression" dxfId="3097" priority="281" stopIfTrue="1">
      <formula>OR($R109="NY",$R109="Not Yet")</formula>
    </cfRule>
    <cfRule type="cellIs" dxfId="3096" priority="282" stopIfTrue="1" operator="equal">
      <formula>"Out of Scope"</formula>
    </cfRule>
  </conditionalFormatting>
  <conditionalFormatting sqref="L109">
    <cfRule type="expression" dxfId="3095" priority="271" stopIfTrue="1">
      <formula>OR($R109="FI",$R109="Green",$R109="High")</formula>
    </cfRule>
    <cfRule type="expression" dxfId="3094" priority="272" stopIfTrue="1">
      <formula>OR($R109="NI",$R109="Red",$R109="Low")</formula>
    </cfRule>
    <cfRule type="cellIs" dxfId="3093" priority="273" stopIfTrue="1" operator="equal">
      <formula>"PI"</formula>
    </cfRule>
    <cfRule type="expression" dxfId="3092" priority="274" stopIfTrue="1">
      <formula>OR($R109="LI",$R109="Yellow",$R109="Medium")</formula>
    </cfRule>
    <cfRule type="expression" dxfId="3091" priority="275" stopIfTrue="1">
      <formula>OR($R109="NY",$R109="Not Yet")</formula>
    </cfRule>
    <cfRule type="cellIs" dxfId="3090" priority="276" stopIfTrue="1" operator="equal">
      <formula>"Out of Scope"</formula>
    </cfRule>
  </conditionalFormatting>
  <conditionalFormatting sqref="H120:L120">
    <cfRule type="expression" dxfId="3089" priority="265" stopIfTrue="1">
      <formula>OR(H120="FI",H120="Green",H120="High")</formula>
    </cfRule>
    <cfRule type="expression" dxfId="3088" priority="266" stopIfTrue="1">
      <formula>OR(H120="NI",H120="Red",H120="Low")</formula>
    </cfRule>
    <cfRule type="cellIs" dxfId="3087" priority="267" stopIfTrue="1" operator="equal">
      <formula>"PI"</formula>
    </cfRule>
    <cfRule type="expression" dxfId="3086" priority="268" stopIfTrue="1">
      <formula>OR(H120="LI",H120="Yellow",H120="Medium")</formula>
    </cfRule>
    <cfRule type="expression" dxfId="3085" priority="269" stopIfTrue="1">
      <formula>OR(H120="NY",H120="Not Yet")</formula>
    </cfRule>
    <cfRule type="cellIs" dxfId="3084" priority="270" stopIfTrue="1" operator="equal">
      <formula>"Out of Scope"</formula>
    </cfRule>
  </conditionalFormatting>
  <conditionalFormatting sqref="I120">
    <cfRule type="expression" dxfId="3083" priority="259" stopIfTrue="1">
      <formula>OR($R120="FI",$R120="Green",$R120="High")</formula>
    </cfRule>
    <cfRule type="expression" dxfId="3082" priority="260" stopIfTrue="1">
      <formula>OR($R120="NI",$R120="Red",$R120="Low")</formula>
    </cfRule>
    <cfRule type="cellIs" dxfId="3081" priority="261" stopIfTrue="1" operator="equal">
      <formula>"PI"</formula>
    </cfRule>
    <cfRule type="expression" dxfId="3080" priority="262" stopIfTrue="1">
      <formula>OR($R120="LI",$R120="Yellow",$R120="Medium")</formula>
    </cfRule>
    <cfRule type="expression" dxfId="3079" priority="263" stopIfTrue="1">
      <formula>OR($R120="NY",$R120="Not Yet")</formula>
    </cfRule>
    <cfRule type="cellIs" dxfId="3078" priority="264" stopIfTrue="1" operator="equal">
      <formula>"Out of Scope"</formula>
    </cfRule>
  </conditionalFormatting>
  <conditionalFormatting sqref="J120">
    <cfRule type="expression" dxfId="3077" priority="253" stopIfTrue="1">
      <formula>OR($R120="FI",$R120="Green",$R120="High")</formula>
    </cfRule>
    <cfRule type="expression" dxfId="3076" priority="254" stopIfTrue="1">
      <formula>OR($R120="NI",$R120="Red",$R120="Low")</formula>
    </cfRule>
    <cfRule type="cellIs" dxfId="3075" priority="255" stopIfTrue="1" operator="equal">
      <formula>"PI"</formula>
    </cfRule>
    <cfRule type="expression" dxfId="3074" priority="256" stopIfTrue="1">
      <formula>OR($R120="LI",$R120="Yellow",$R120="Medium")</formula>
    </cfRule>
    <cfRule type="expression" dxfId="3073" priority="257" stopIfTrue="1">
      <formula>OR($R120="NY",$R120="Not Yet")</formula>
    </cfRule>
    <cfRule type="cellIs" dxfId="3072" priority="258" stopIfTrue="1" operator="equal">
      <formula>"Out of Scope"</formula>
    </cfRule>
  </conditionalFormatting>
  <conditionalFormatting sqref="K120">
    <cfRule type="expression" dxfId="3071" priority="247" stopIfTrue="1">
      <formula>OR($R120="FI",$R120="Green",$R120="High")</formula>
    </cfRule>
    <cfRule type="expression" dxfId="3070" priority="248" stopIfTrue="1">
      <formula>OR($R120="NI",$R120="Red",$R120="Low")</formula>
    </cfRule>
    <cfRule type="cellIs" dxfId="3069" priority="249" stopIfTrue="1" operator="equal">
      <formula>"PI"</formula>
    </cfRule>
    <cfRule type="expression" dxfId="3068" priority="250" stopIfTrue="1">
      <formula>OR($R120="LI",$R120="Yellow",$R120="Medium")</formula>
    </cfRule>
    <cfRule type="expression" dxfId="3067" priority="251" stopIfTrue="1">
      <formula>OR($R120="NY",$R120="Not Yet")</formula>
    </cfRule>
    <cfRule type="cellIs" dxfId="3066" priority="252" stopIfTrue="1" operator="equal">
      <formula>"Out of Scope"</formula>
    </cfRule>
  </conditionalFormatting>
  <conditionalFormatting sqref="L120">
    <cfRule type="expression" dxfId="3065" priority="241" stopIfTrue="1">
      <formula>OR($R120="FI",$R120="Green",$R120="High")</formula>
    </cfRule>
    <cfRule type="expression" dxfId="3064" priority="242" stopIfTrue="1">
      <formula>OR($R120="NI",$R120="Red",$R120="Low")</formula>
    </cfRule>
    <cfRule type="cellIs" dxfId="3063" priority="243" stopIfTrue="1" operator="equal">
      <formula>"PI"</formula>
    </cfRule>
    <cfRule type="expression" dxfId="3062" priority="244" stopIfTrue="1">
      <formula>OR($R120="LI",$R120="Yellow",$R120="Medium")</formula>
    </cfRule>
    <cfRule type="expression" dxfId="3061" priority="245" stopIfTrue="1">
      <formula>OR($R120="NY",$R120="Not Yet")</formula>
    </cfRule>
    <cfRule type="cellIs" dxfId="3060" priority="246" stopIfTrue="1" operator="equal">
      <formula>"Out of Scope"</formula>
    </cfRule>
  </conditionalFormatting>
  <conditionalFormatting sqref="H130:L130">
    <cfRule type="expression" dxfId="3059" priority="235" stopIfTrue="1">
      <formula>OR(H130="FI",H130="Green",H130="High")</formula>
    </cfRule>
    <cfRule type="expression" dxfId="3058" priority="236" stopIfTrue="1">
      <formula>OR(H130="NI",H130="Red",H130="Low")</formula>
    </cfRule>
    <cfRule type="cellIs" dxfId="3057" priority="237" stopIfTrue="1" operator="equal">
      <formula>"PI"</formula>
    </cfRule>
    <cfRule type="expression" dxfId="3056" priority="238" stopIfTrue="1">
      <formula>OR(H130="LI",H130="Yellow",H130="Medium")</formula>
    </cfRule>
    <cfRule type="expression" dxfId="3055" priority="239" stopIfTrue="1">
      <formula>OR(H130="NY",H130="Not Yet")</formula>
    </cfRule>
    <cfRule type="cellIs" dxfId="3054" priority="240" stopIfTrue="1" operator="equal">
      <formula>"Out of Scope"</formula>
    </cfRule>
  </conditionalFormatting>
  <conditionalFormatting sqref="I130">
    <cfRule type="expression" dxfId="3053" priority="229" stopIfTrue="1">
      <formula>OR($R130="FI",$R130="Green",$R130="High")</formula>
    </cfRule>
    <cfRule type="expression" dxfId="3052" priority="230" stopIfTrue="1">
      <formula>OR($R130="NI",$R130="Red",$R130="Low")</formula>
    </cfRule>
    <cfRule type="cellIs" dxfId="3051" priority="231" stopIfTrue="1" operator="equal">
      <formula>"PI"</formula>
    </cfRule>
    <cfRule type="expression" dxfId="3050" priority="232" stopIfTrue="1">
      <formula>OR($R130="LI",$R130="Yellow",$R130="Medium")</formula>
    </cfRule>
    <cfRule type="expression" dxfId="3049" priority="233" stopIfTrue="1">
      <formula>OR($R130="NY",$R130="Not Yet")</formula>
    </cfRule>
    <cfRule type="cellIs" dxfId="3048" priority="234" stopIfTrue="1" operator="equal">
      <formula>"Out of Scope"</formula>
    </cfRule>
  </conditionalFormatting>
  <conditionalFormatting sqref="J130">
    <cfRule type="expression" dxfId="3047" priority="223" stopIfTrue="1">
      <formula>OR($R130="FI",$R130="Green",$R130="High")</formula>
    </cfRule>
    <cfRule type="expression" dxfId="3046" priority="224" stopIfTrue="1">
      <formula>OR($R130="NI",$R130="Red",$R130="Low")</formula>
    </cfRule>
    <cfRule type="cellIs" dxfId="3045" priority="225" stopIfTrue="1" operator="equal">
      <formula>"PI"</formula>
    </cfRule>
    <cfRule type="expression" dxfId="3044" priority="226" stopIfTrue="1">
      <formula>OR($R130="LI",$R130="Yellow",$R130="Medium")</formula>
    </cfRule>
    <cfRule type="expression" dxfId="3043" priority="227" stopIfTrue="1">
      <formula>OR($R130="NY",$R130="Not Yet")</formula>
    </cfRule>
    <cfRule type="cellIs" dxfId="3042" priority="228" stopIfTrue="1" operator="equal">
      <formula>"Out of Scope"</formula>
    </cfRule>
  </conditionalFormatting>
  <conditionalFormatting sqref="K130">
    <cfRule type="expression" dxfId="3041" priority="217" stopIfTrue="1">
      <formula>OR($R130="FI",$R130="Green",$R130="High")</formula>
    </cfRule>
    <cfRule type="expression" dxfId="3040" priority="218" stopIfTrue="1">
      <formula>OR($R130="NI",$R130="Red",$R130="Low")</formula>
    </cfRule>
    <cfRule type="cellIs" dxfId="3039" priority="219" stopIfTrue="1" operator="equal">
      <formula>"PI"</formula>
    </cfRule>
    <cfRule type="expression" dxfId="3038" priority="220" stopIfTrue="1">
      <formula>OR($R130="LI",$R130="Yellow",$R130="Medium")</formula>
    </cfRule>
    <cfRule type="expression" dxfId="3037" priority="221" stopIfTrue="1">
      <formula>OR($R130="NY",$R130="Not Yet")</formula>
    </cfRule>
    <cfRule type="cellIs" dxfId="3036" priority="222" stopIfTrue="1" operator="equal">
      <formula>"Out of Scope"</formula>
    </cfRule>
  </conditionalFormatting>
  <conditionalFormatting sqref="L130">
    <cfRule type="expression" dxfId="3035" priority="211" stopIfTrue="1">
      <formula>OR($R130="FI",$R130="Green",$R130="High")</formula>
    </cfRule>
    <cfRule type="expression" dxfId="3034" priority="212" stopIfTrue="1">
      <formula>OR($R130="NI",$R130="Red",$R130="Low")</formula>
    </cfRule>
    <cfRule type="cellIs" dxfId="3033" priority="213" stopIfTrue="1" operator="equal">
      <formula>"PI"</formula>
    </cfRule>
    <cfRule type="expression" dxfId="3032" priority="214" stopIfTrue="1">
      <formula>OR($R130="LI",$R130="Yellow",$R130="Medium")</formula>
    </cfRule>
    <cfRule type="expression" dxfId="3031" priority="215" stopIfTrue="1">
      <formula>OR($R130="NY",$R130="Not Yet")</formula>
    </cfRule>
    <cfRule type="cellIs" dxfId="3030" priority="216" stopIfTrue="1" operator="equal">
      <formula>"Out of Scope"</formula>
    </cfRule>
  </conditionalFormatting>
  <conditionalFormatting sqref="H140:L140">
    <cfRule type="expression" dxfId="3029" priority="205" stopIfTrue="1">
      <formula>OR(H140="FI",H140="Green",H140="High")</formula>
    </cfRule>
    <cfRule type="expression" dxfId="3028" priority="206" stopIfTrue="1">
      <formula>OR(H140="NI",H140="Red",H140="Low")</formula>
    </cfRule>
    <cfRule type="cellIs" dxfId="3027" priority="207" stopIfTrue="1" operator="equal">
      <formula>"PI"</formula>
    </cfRule>
    <cfRule type="expression" dxfId="3026" priority="208" stopIfTrue="1">
      <formula>OR(H140="LI",H140="Yellow",H140="Medium")</formula>
    </cfRule>
    <cfRule type="expression" dxfId="3025" priority="209" stopIfTrue="1">
      <formula>OR(H140="NY",H140="Not Yet")</formula>
    </cfRule>
    <cfRule type="cellIs" dxfId="3024" priority="210" stopIfTrue="1" operator="equal">
      <formula>"Out of Scope"</formula>
    </cfRule>
  </conditionalFormatting>
  <conditionalFormatting sqref="I140">
    <cfRule type="expression" dxfId="3023" priority="199" stopIfTrue="1">
      <formula>OR($R140="FI",$R140="Green",$R140="High")</formula>
    </cfRule>
    <cfRule type="expression" dxfId="3022" priority="200" stopIfTrue="1">
      <formula>OR($R140="NI",$R140="Red",$R140="Low")</formula>
    </cfRule>
    <cfRule type="cellIs" dxfId="3021" priority="201" stopIfTrue="1" operator="equal">
      <formula>"PI"</formula>
    </cfRule>
    <cfRule type="expression" dxfId="3020" priority="202" stopIfTrue="1">
      <formula>OR($R140="LI",$R140="Yellow",$R140="Medium")</formula>
    </cfRule>
    <cfRule type="expression" dxfId="3019" priority="203" stopIfTrue="1">
      <formula>OR($R140="NY",$R140="Not Yet")</formula>
    </cfRule>
    <cfRule type="cellIs" dxfId="3018" priority="204" stopIfTrue="1" operator="equal">
      <formula>"Out of Scope"</formula>
    </cfRule>
  </conditionalFormatting>
  <conditionalFormatting sqref="J140">
    <cfRule type="expression" dxfId="3017" priority="193" stopIfTrue="1">
      <formula>OR($R140="FI",$R140="Green",$R140="High")</formula>
    </cfRule>
    <cfRule type="expression" dxfId="3016" priority="194" stopIfTrue="1">
      <formula>OR($R140="NI",$R140="Red",$R140="Low")</formula>
    </cfRule>
    <cfRule type="cellIs" dxfId="3015" priority="195" stopIfTrue="1" operator="equal">
      <formula>"PI"</formula>
    </cfRule>
    <cfRule type="expression" dxfId="3014" priority="196" stopIfTrue="1">
      <formula>OR($R140="LI",$R140="Yellow",$R140="Medium")</formula>
    </cfRule>
    <cfRule type="expression" dxfId="3013" priority="197" stopIfTrue="1">
      <formula>OR($R140="NY",$R140="Not Yet")</formula>
    </cfRule>
    <cfRule type="cellIs" dxfId="3012" priority="198" stopIfTrue="1" operator="equal">
      <formula>"Out of Scope"</formula>
    </cfRule>
  </conditionalFormatting>
  <conditionalFormatting sqref="K140">
    <cfRule type="expression" dxfId="3011" priority="187" stopIfTrue="1">
      <formula>OR($R140="FI",$R140="Green",$R140="High")</formula>
    </cfRule>
    <cfRule type="expression" dxfId="3010" priority="188" stopIfTrue="1">
      <formula>OR($R140="NI",$R140="Red",$R140="Low")</formula>
    </cfRule>
    <cfRule type="cellIs" dxfId="3009" priority="189" stopIfTrue="1" operator="equal">
      <formula>"PI"</formula>
    </cfRule>
    <cfRule type="expression" dxfId="3008" priority="190" stopIfTrue="1">
      <formula>OR($R140="LI",$R140="Yellow",$R140="Medium")</formula>
    </cfRule>
    <cfRule type="expression" dxfId="3007" priority="191" stopIfTrue="1">
      <formula>OR($R140="NY",$R140="Not Yet")</formula>
    </cfRule>
    <cfRule type="cellIs" dxfId="3006" priority="192" stopIfTrue="1" operator="equal">
      <formula>"Out of Scope"</formula>
    </cfRule>
  </conditionalFormatting>
  <conditionalFormatting sqref="L140">
    <cfRule type="expression" dxfId="3005" priority="181" stopIfTrue="1">
      <formula>OR($R140="FI",$R140="Green",$R140="High")</formula>
    </cfRule>
    <cfRule type="expression" dxfId="3004" priority="182" stopIfTrue="1">
      <formula>OR($R140="NI",$R140="Red",$R140="Low")</formula>
    </cfRule>
    <cfRule type="cellIs" dxfId="3003" priority="183" stopIfTrue="1" operator="equal">
      <formula>"PI"</formula>
    </cfRule>
    <cfRule type="expression" dxfId="3002" priority="184" stopIfTrue="1">
      <formula>OR($R140="LI",$R140="Yellow",$R140="Medium")</formula>
    </cfRule>
    <cfRule type="expression" dxfId="3001" priority="185" stopIfTrue="1">
      <formula>OR($R140="NY",$R140="Not Yet")</formula>
    </cfRule>
    <cfRule type="cellIs" dxfId="3000" priority="186" stopIfTrue="1" operator="equal">
      <formula>"Out of Scope"</formula>
    </cfRule>
  </conditionalFormatting>
  <conditionalFormatting sqref="H151:L151">
    <cfRule type="expression" dxfId="2999" priority="175" stopIfTrue="1">
      <formula>OR(H151="FI",H151="Green",H151="High")</formula>
    </cfRule>
    <cfRule type="expression" dxfId="2998" priority="176" stopIfTrue="1">
      <formula>OR(H151="NI",H151="Red",H151="Low")</formula>
    </cfRule>
    <cfRule type="cellIs" dxfId="2997" priority="177" stopIfTrue="1" operator="equal">
      <formula>"PI"</formula>
    </cfRule>
    <cfRule type="expression" dxfId="2996" priority="178" stopIfTrue="1">
      <formula>OR(H151="LI",H151="Yellow",H151="Medium")</formula>
    </cfRule>
    <cfRule type="expression" dxfId="2995" priority="179" stopIfTrue="1">
      <formula>OR(H151="NY",H151="Not Yet")</formula>
    </cfRule>
    <cfRule type="cellIs" dxfId="2994" priority="180" stopIfTrue="1" operator="equal">
      <formula>"Out of Scope"</formula>
    </cfRule>
  </conditionalFormatting>
  <conditionalFormatting sqref="I151">
    <cfRule type="expression" dxfId="2993" priority="169" stopIfTrue="1">
      <formula>OR($R151="FI",$R151="Green",$R151="High")</formula>
    </cfRule>
    <cfRule type="expression" dxfId="2992" priority="170" stopIfTrue="1">
      <formula>OR($R151="NI",$R151="Red",$R151="Low")</formula>
    </cfRule>
    <cfRule type="cellIs" dxfId="2991" priority="171" stopIfTrue="1" operator="equal">
      <formula>"PI"</formula>
    </cfRule>
    <cfRule type="expression" dxfId="2990" priority="172" stopIfTrue="1">
      <formula>OR($R151="LI",$R151="Yellow",$R151="Medium")</formula>
    </cfRule>
    <cfRule type="expression" dxfId="2989" priority="173" stopIfTrue="1">
      <formula>OR($R151="NY",$R151="Not Yet")</formula>
    </cfRule>
    <cfRule type="cellIs" dxfId="2988" priority="174" stopIfTrue="1" operator="equal">
      <formula>"Out of Scope"</formula>
    </cfRule>
  </conditionalFormatting>
  <conditionalFormatting sqref="J151">
    <cfRule type="expression" dxfId="2987" priority="163" stopIfTrue="1">
      <formula>OR($R151="FI",$R151="Green",$R151="High")</formula>
    </cfRule>
    <cfRule type="expression" dxfId="2986" priority="164" stopIfTrue="1">
      <formula>OR($R151="NI",$R151="Red",$R151="Low")</formula>
    </cfRule>
    <cfRule type="cellIs" dxfId="2985" priority="165" stopIfTrue="1" operator="equal">
      <formula>"PI"</formula>
    </cfRule>
    <cfRule type="expression" dxfId="2984" priority="166" stopIfTrue="1">
      <formula>OR($R151="LI",$R151="Yellow",$R151="Medium")</formula>
    </cfRule>
    <cfRule type="expression" dxfId="2983" priority="167" stopIfTrue="1">
      <formula>OR($R151="NY",$R151="Not Yet")</formula>
    </cfRule>
    <cfRule type="cellIs" dxfId="2982" priority="168" stopIfTrue="1" operator="equal">
      <formula>"Out of Scope"</formula>
    </cfRule>
  </conditionalFormatting>
  <conditionalFormatting sqref="K151">
    <cfRule type="expression" dxfId="2981" priority="157" stopIfTrue="1">
      <formula>OR($R151="FI",$R151="Green",$R151="High")</formula>
    </cfRule>
    <cfRule type="expression" dxfId="2980" priority="158" stopIfTrue="1">
      <formula>OR($R151="NI",$R151="Red",$R151="Low")</formula>
    </cfRule>
    <cfRule type="cellIs" dxfId="2979" priority="159" stopIfTrue="1" operator="equal">
      <formula>"PI"</formula>
    </cfRule>
    <cfRule type="expression" dxfId="2978" priority="160" stopIfTrue="1">
      <formula>OR($R151="LI",$R151="Yellow",$R151="Medium")</formula>
    </cfRule>
    <cfRule type="expression" dxfId="2977" priority="161" stopIfTrue="1">
      <formula>OR($R151="NY",$R151="Not Yet")</formula>
    </cfRule>
    <cfRule type="cellIs" dxfId="2976" priority="162" stopIfTrue="1" operator="equal">
      <formula>"Out of Scope"</formula>
    </cfRule>
  </conditionalFormatting>
  <conditionalFormatting sqref="L151">
    <cfRule type="expression" dxfId="2975" priority="151" stopIfTrue="1">
      <formula>OR($R151="FI",$R151="Green",$R151="High")</formula>
    </cfRule>
    <cfRule type="expression" dxfId="2974" priority="152" stopIfTrue="1">
      <formula>OR($R151="NI",$R151="Red",$R151="Low")</formula>
    </cfRule>
    <cfRule type="cellIs" dxfId="2973" priority="153" stopIfTrue="1" operator="equal">
      <formula>"PI"</formula>
    </cfRule>
    <cfRule type="expression" dxfId="2972" priority="154" stopIfTrue="1">
      <formula>OR($R151="LI",$R151="Yellow",$R151="Medium")</formula>
    </cfRule>
    <cfRule type="expression" dxfId="2971" priority="155" stopIfTrue="1">
      <formula>OR($R151="NY",$R151="Not Yet")</formula>
    </cfRule>
    <cfRule type="cellIs" dxfId="2970" priority="156" stopIfTrue="1" operator="equal">
      <formula>"Out of Scope"</formula>
    </cfRule>
  </conditionalFormatting>
  <conditionalFormatting sqref="H162:L162">
    <cfRule type="expression" dxfId="2969" priority="145" stopIfTrue="1">
      <formula>OR(H162="FI",H162="Green",H162="High")</formula>
    </cfRule>
    <cfRule type="expression" dxfId="2968" priority="146" stopIfTrue="1">
      <formula>OR(H162="NI",H162="Red",H162="Low")</formula>
    </cfRule>
    <cfRule type="cellIs" dxfId="2967" priority="147" stopIfTrue="1" operator="equal">
      <formula>"PI"</formula>
    </cfRule>
    <cfRule type="expression" dxfId="2966" priority="148" stopIfTrue="1">
      <formula>OR(H162="LI",H162="Yellow",H162="Medium")</formula>
    </cfRule>
    <cfRule type="expression" dxfId="2965" priority="149" stopIfTrue="1">
      <formula>OR(H162="NY",H162="Not Yet")</formula>
    </cfRule>
    <cfRule type="cellIs" dxfId="2964" priority="150" stopIfTrue="1" operator="equal">
      <formula>"Out of Scope"</formula>
    </cfRule>
  </conditionalFormatting>
  <conditionalFormatting sqref="I162">
    <cfRule type="expression" dxfId="2963" priority="139" stopIfTrue="1">
      <formula>OR($R162="FI",$R162="Green",$R162="High")</formula>
    </cfRule>
    <cfRule type="expression" dxfId="2962" priority="140" stopIfTrue="1">
      <formula>OR($R162="NI",$R162="Red",$R162="Low")</formula>
    </cfRule>
    <cfRule type="cellIs" dxfId="2961" priority="141" stopIfTrue="1" operator="equal">
      <formula>"PI"</formula>
    </cfRule>
    <cfRule type="expression" dxfId="2960" priority="142" stopIfTrue="1">
      <formula>OR($R162="LI",$R162="Yellow",$R162="Medium")</formula>
    </cfRule>
    <cfRule type="expression" dxfId="2959" priority="143" stopIfTrue="1">
      <formula>OR($R162="NY",$R162="Not Yet")</formula>
    </cfRule>
    <cfRule type="cellIs" dxfId="2958" priority="144" stopIfTrue="1" operator="equal">
      <formula>"Out of Scope"</formula>
    </cfRule>
  </conditionalFormatting>
  <conditionalFormatting sqref="J162">
    <cfRule type="expression" dxfId="2957" priority="133" stopIfTrue="1">
      <formula>OR($R162="FI",$R162="Green",$R162="High")</formula>
    </cfRule>
    <cfRule type="expression" dxfId="2956" priority="134" stopIfTrue="1">
      <formula>OR($R162="NI",$R162="Red",$R162="Low")</formula>
    </cfRule>
    <cfRule type="cellIs" dxfId="2955" priority="135" stopIfTrue="1" operator="equal">
      <formula>"PI"</formula>
    </cfRule>
    <cfRule type="expression" dxfId="2954" priority="136" stopIfTrue="1">
      <formula>OR($R162="LI",$R162="Yellow",$R162="Medium")</formula>
    </cfRule>
    <cfRule type="expression" dxfId="2953" priority="137" stopIfTrue="1">
      <formula>OR($R162="NY",$R162="Not Yet")</formula>
    </cfRule>
    <cfRule type="cellIs" dxfId="2952" priority="138" stopIfTrue="1" operator="equal">
      <formula>"Out of Scope"</formula>
    </cfRule>
  </conditionalFormatting>
  <conditionalFormatting sqref="K162">
    <cfRule type="expression" dxfId="2951" priority="127" stopIfTrue="1">
      <formula>OR($R162="FI",$R162="Green",$R162="High")</formula>
    </cfRule>
    <cfRule type="expression" dxfId="2950" priority="128" stopIfTrue="1">
      <formula>OR($R162="NI",$R162="Red",$R162="Low")</formula>
    </cfRule>
    <cfRule type="cellIs" dxfId="2949" priority="129" stopIfTrue="1" operator="equal">
      <formula>"PI"</formula>
    </cfRule>
    <cfRule type="expression" dxfId="2948" priority="130" stopIfTrue="1">
      <formula>OR($R162="LI",$R162="Yellow",$R162="Medium")</formula>
    </cfRule>
    <cfRule type="expression" dxfId="2947" priority="131" stopIfTrue="1">
      <formula>OR($R162="NY",$R162="Not Yet")</formula>
    </cfRule>
    <cfRule type="cellIs" dxfId="2946" priority="132" stopIfTrue="1" operator="equal">
      <formula>"Out of Scope"</formula>
    </cfRule>
  </conditionalFormatting>
  <conditionalFormatting sqref="L162">
    <cfRule type="expression" dxfId="2945" priority="121" stopIfTrue="1">
      <formula>OR($R162="FI",$R162="Green",$R162="High")</formula>
    </cfRule>
    <cfRule type="expression" dxfId="2944" priority="122" stopIfTrue="1">
      <formula>OR($R162="NI",$R162="Red",$R162="Low")</formula>
    </cfRule>
    <cfRule type="cellIs" dxfId="2943" priority="123" stopIfTrue="1" operator="equal">
      <formula>"PI"</formula>
    </cfRule>
    <cfRule type="expression" dxfId="2942" priority="124" stopIfTrue="1">
      <formula>OR($R162="LI",$R162="Yellow",$R162="Medium")</formula>
    </cfRule>
    <cfRule type="expression" dxfId="2941" priority="125" stopIfTrue="1">
      <formula>OR($R162="NY",$R162="Not Yet")</formula>
    </cfRule>
    <cfRule type="cellIs" dxfId="2940" priority="126" stopIfTrue="1" operator="equal">
      <formula>"Out of Scope"</formula>
    </cfRule>
  </conditionalFormatting>
  <conditionalFormatting sqref="H172:L172">
    <cfRule type="expression" dxfId="2939" priority="115" stopIfTrue="1">
      <formula>OR(H172="FI",H172="Green",H172="High")</formula>
    </cfRule>
    <cfRule type="expression" dxfId="2938" priority="116" stopIfTrue="1">
      <formula>OR(H172="NI",H172="Red",H172="Low")</formula>
    </cfRule>
    <cfRule type="cellIs" dxfId="2937" priority="117" stopIfTrue="1" operator="equal">
      <formula>"PI"</formula>
    </cfRule>
    <cfRule type="expression" dxfId="2936" priority="118" stopIfTrue="1">
      <formula>OR(H172="LI",H172="Yellow",H172="Medium")</formula>
    </cfRule>
    <cfRule type="expression" dxfId="2935" priority="119" stopIfTrue="1">
      <formula>OR(H172="NY",H172="Not Yet")</formula>
    </cfRule>
    <cfRule type="cellIs" dxfId="2934" priority="120" stopIfTrue="1" operator="equal">
      <formula>"Out of Scope"</formula>
    </cfRule>
  </conditionalFormatting>
  <conditionalFormatting sqref="I172">
    <cfRule type="expression" dxfId="2933" priority="109" stopIfTrue="1">
      <formula>OR($R172="FI",$R172="Green",$R172="High")</formula>
    </cfRule>
    <cfRule type="expression" dxfId="2932" priority="110" stopIfTrue="1">
      <formula>OR($R172="NI",$R172="Red",$R172="Low")</formula>
    </cfRule>
    <cfRule type="cellIs" dxfId="2931" priority="111" stopIfTrue="1" operator="equal">
      <formula>"PI"</formula>
    </cfRule>
    <cfRule type="expression" dxfId="2930" priority="112" stopIfTrue="1">
      <formula>OR($R172="LI",$R172="Yellow",$R172="Medium")</formula>
    </cfRule>
    <cfRule type="expression" dxfId="2929" priority="113" stopIfTrue="1">
      <formula>OR($R172="NY",$R172="Not Yet")</formula>
    </cfRule>
    <cfRule type="cellIs" dxfId="2928" priority="114" stopIfTrue="1" operator="equal">
      <formula>"Out of Scope"</formula>
    </cfRule>
  </conditionalFormatting>
  <conditionalFormatting sqref="J172">
    <cfRule type="expression" dxfId="2927" priority="103" stopIfTrue="1">
      <formula>OR($R172="FI",$R172="Green",$R172="High")</formula>
    </cfRule>
    <cfRule type="expression" dxfId="2926" priority="104" stopIfTrue="1">
      <formula>OR($R172="NI",$R172="Red",$R172="Low")</formula>
    </cfRule>
    <cfRule type="cellIs" dxfId="2925" priority="105" stopIfTrue="1" operator="equal">
      <formula>"PI"</formula>
    </cfRule>
    <cfRule type="expression" dxfId="2924" priority="106" stopIfTrue="1">
      <formula>OR($R172="LI",$R172="Yellow",$R172="Medium")</formula>
    </cfRule>
    <cfRule type="expression" dxfId="2923" priority="107" stopIfTrue="1">
      <formula>OR($R172="NY",$R172="Not Yet")</formula>
    </cfRule>
    <cfRule type="cellIs" dxfId="2922" priority="108" stopIfTrue="1" operator="equal">
      <formula>"Out of Scope"</formula>
    </cfRule>
  </conditionalFormatting>
  <conditionalFormatting sqref="K172">
    <cfRule type="expression" dxfId="2921" priority="97" stopIfTrue="1">
      <formula>OR($R172="FI",$R172="Green",$R172="High")</formula>
    </cfRule>
    <cfRule type="expression" dxfId="2920" priority="98" stopIfTrue="1">
      <formula>OR($R172="NI",$R172="Red",$R172="Low")</formula>
    </cfRule>
    <cfRule type="cellIs" dxfId="2919" priority="99" stopIfTrue="1" operator="equal">
      <formula>"PI"</formula>
    </cfRule>
    <cfRule type="expression" dxfId="2918" priority="100" stopIfTrue="1">
      <formula>OR($R172="LI",$R172="Yellow",$R172="Medium")</formula>
    </cfRule>
    <cfRule type="expression" dxfId="2917" priority="101" stopIfTrue="1">
      <formula>OR($R172="NY",$R172="Not Yet")</formula>
    </cfRule>
    <cfRule type="cellIs" dxfId="2916" priority="102" stopIfTrue="1" operator="equal">
      <formula>"Out of Scope"</formula>
    </cfRule>
  </conditionalFormatting>
  <conditionalFormatting sqref="L172">
    <cfRule type="expression" dxfId="2915" priority="91" stopIfTrue="1">
      <formula>OR($R172="FI",$R172="Green",$R172="High")</formula>
    </cfRule>
    <cfRule type="expression" dxfId="2914" priority="92" stopIfTrue="1">
      <formula>OR($R172="NI",$R172="Red",$R172="Low")</formula>
    </cfRule>
    <cfRule type="cellIs" dxfId="2913" priority="93" stopIfTrue="1" operator="equal">
      <formula>"PI"</formula>
    </cfRule>
    <cfRule type="expression" dxfId="2912" priority="94" stopIfTrue="1">
      <formula>OR($R172="LI",$R172="Yellow",$R172="Medium")</formula>
    </cfRule>
    <cfRule type="expression" dxfId="2911" priority="95" stopIfTrue="1">
      <formula>OR($R172="NY",$R172="Not Yet")</formula>
    </cfRule>
    <cfRule type="cellIs" dxfId="2910" priority="96" stopIfTrue="1" operator="equal">
      <formula>"Out of Scope"</formula>
    </cfRule>
  </conditionalFormatting>
  <conditionalFormatting sqref="H182:L182">
    <cfRule type="expression" dxfId="2909" priority="85" stopIfTrue="1">
      <formula>OR(H182="FI",H182="Green",H182="High")</formula>
    </cfRule>
    <cfRule type="expression" dxfId="2908" priority="86" stopIfTrue="1">
      <formula>OR(H182="NI",H182="Red",H182="Low")</formula>
    </cfRule>
    <cfRule type="cellIs" dxfId="2907" priority="87" stopIfTrue="1" operator="equal">
      <formula>"PI"</formula>
    </cfRule>
    <cfRule type="expression" dxfId="2906" priority="88" stopIfTrue="1">
      <formula>OR(H182="LI",H182="Yellow",H182="Medium")</formula>
    </cfRule>
    <cfRule type="expression" dxfId="2905" priority="89" stopIfTrue="1">
      <formula>OR(H182="NY",H182="Not Yet")</formula>
    </cfRule>
    <cfRule type="cellIs" dxfId="2904" priority="90" stopIfTrue="1" operator="equal">
      <formula>"Out of Scope"</formula>
    </cfRule>
  </conditionalFormatting>
  <conditionalFormatting sqref="I182">
    <cfRule type="expression" dxfId="2903" priority="79" stopIfTrue="1">
      <formula>OR($R182="FI",$R182="Green",$R182="High")</formula>
    </cfRule>
    <cfRule type="expression" dxfId="2902" priority="80" stopIfTrue="1">
      <formula>OR($R182="NI",$R182="Red",$R182="Low")</formula>
    </cfRule>
    <cfRule type="cellIs" dxfId="2901" priority="81" stopIfTrue="1" operator="equal">
      <formula>"PI"</formula>
    </cfRule>
    <cfRule type="expression" dxfId="2900" priority="82" stopIfTrue="1">
      <formula>OR($R182="LI",$R182="Yellow",$R182="Medium")</formula>
    </cfRule>
    <cfRule type="expression" dxfId="2899" priority="83" stopIfTrue="1">
      <formula>OR($R182="NY",$R182="Not Yet")</formula>
    </cfRule>
    <cfRule type="cellIs" dxfId="2898" priority="84" stopIfTrue="1" operator="equal">
      <formula>"Out of Scope"</formula>
    </cfRule>
  </conditionalFormatting>
  <conditionalFormatting sqref="J182">
    <cfRule type="expression" dxfId="2897" priority="73" stopIfTrue="1">
      <formula>OR($R182="FI",$R182="Green",$R182="High")</formula>
    </cfRule>
    <cfRule type="expression" dxfId="2896" priority="74" stopIfTrue="1">
      <formula>OR($R182="NI",$R182="Red",$R182="Low")</formula>
    </cfRule>
    <cfRule type="cellIs" dxfId="2895" priority="75" stopIfTrue="1" operator="equal">
      <formula>"PI"</formula>
    </cfRule>
    <cfRule type="expression" dxfId="2894" priority="76" stopIfTrue="1">
      <formula>OR($R182="LI",$R182="Yellow",$R182="Medium")</formula>
    </cfRule>
    <cfRule type="expression" dxfId="2893" priority="77" stopIfTrue="1">
      <formula>OR($R182="NY",$R182="Not Yet")</formula>
    </cfRule>
    <cfRule type="cellIs" dxfId="2892" priority="78" stopIfTrue="1" operator="equal">
      <formula>"Out of Scope"</formula>
    </cfRule>
  </conditionalFormatting>
  <conditionalFormatting sqref="K182">
    <cfRule type="expression" dxfId="2891" priority="67" stopIfTrue="1">
      <formula>OR($R182="FI",$R182="Green",$R182="High")</formula>
    </cfRule>
    <cfRule type="expression" dxfId="2890" priority="68" stopIfTrue="1">
      <formula>OR($R182="NI",$R182="Red",$R182="Low")</formula>
    </cfRule>
    <cfRule type="cellIs" dxfId="2889" priority="69" stopIfTrue="1" operator="equal">
      <formula>"PI"</formula>
    </cfRule>
    <cfRule type="expression" dxfId="2888" priority="70" stopIfTrue="1">
      <formula>OR($R182="LI",$R182="Yellow",$R182="Medium")</formula>
    </cfRule>
    <cfRule type="expression" dxfId="2887" priority="71" stopIfTrue="1">
      <formula>OR($R182="NY",$R182="Not Yet")</formula>
    </cfRule>
    <cfRule type="cellIs" dxfId="2886" priority="72" stopIfTrue="1" operator="equal">
      <formula>"Out of Scope"</formula>
    </cfRule>
  </conditionalFormatting>
  <conditionalFormatting sqref="L182">
    <cfRule type="expression" dxfId="2885" priority="61" stopIfTrue="1">
      <formula>OR($R182="FI",$R182="Green",$R182="High")</formula>
    </cfRule>
    <cfRule type="expression" dxfId="2884" priority="62" stopIfTrue="1">
      <formula>OR($R182="NI",$R182="Red",$R182="Low")</formula>
    </cfRule>
    <cfRule type="cellIs" dxfId="2883" priority="63" stopIfTrue="1" operator="equal">
      <formula>"PI"</formula>
    </cfRule>
    <cfRule type="expression" dxfId="2882" priority="64" stopIfTrue="1">
      <formula>OR($R182="LI",$R182="Yellow",$R182="Medium")</formula>
    </cfRule>
    <cfRule type="expression" dxfId="2881" priority="65" stopIfTrue="1">
      <formula>OR($R182="NY",$R182="Not Yet")</formula>
    </cfRule>
    <cfRule type="cellIs" dxfId="2880" priority="66" stopIfTrue="1" operator="equal">
      <formula>"Out of Scope"</formula>
    </cfRule>
  </conditionalFormatting>
  <conditionalFormatting sqref="H194:L194">
    <cfRule type="expression" dxfId="2879" priority="55" stopIfTrue="1">
      <formula>OR(H194="FI",H194="Green",H194="High")</formula>
    </cfRule>
    <cfRule type="expression" dxfId="2878" priority="56" stopIfTrue="1">
      <formula>OR(H194="NI",H194="Red",H194="Low")</formula>
    </cfRule>
    <cfRule type="cellIs" dxfId="2877" priority="57" stopIfTrue="1" operator="equal">
      <formula>"PI"</formula>
    </cfRule>
    <cfRule type="expression" dxfId="2876" priority="58" stopIfTrue="1">
      <formula>OR(H194="LI",H194="Yellow",H194="Medium")</formula>
    </cfRule>
    <cfRule type="expression" dxfId="2875" priority="59" stopIfTrue="1">
      <formula>OR(H194="NY",H194="Not Yet")</formula>
    </cfRule>
    <cfRule type="cellIs" dxfId="2874" priority="60" stopIfTrue="1" operator="equal">
      <formula>"Out of Scope"</formula>
    </cfRule>
  </conditionalFormatting>
  <conditionalFormatting sqref="I194">
    <cfRule type="expression" dxfId="2873" priority="49" stopIfTrue="1">
      <formula>OR($R194="FI",$R194="Green",$R194="High")</formula>
    </cfRule>
    <cfRule type="expression" dxfId="2872" priority="50" stopIfTrue="1">
      <formula>OR($R194="NI",$R194="Red",$R194="Low")</formula>
    </cfRule>
    <cfRule type="cellIs" dxfId="2871" priority="51" stopIfTrue="1" operator="equal">
      <formula>"PI"</formula>
    </cfRule>
    <cfRule type="expression" dxfId="2870" priority="52" stopIfTrue="1">
      <formula>OR($R194="LI",$R194="Yellow",$R194="Medium")</formula>
    </cfRule>
    <cfRule type="expression" dxfId="2869" priority="53" stopIfTrue="1">
      <formula>OR($R194="NY",$R194="Not Yet")</formula>
    </cfRule>
    <cfRule type="cellIs" dxfId="2868" priority="54" stopIfTrue="1" operator="equal">
      <formula>"Out of Scope"</formula>
    </cfRule>
  </conditionalFormatting>
  <conditionalFormatting sqref="J194">
    <cfRule type="expression" dxfId="2867" priority="43" stopIfTrue="1">
      <formula>OR($R194="FI",$R194="Green",$R194="High")</formula>
    </cfRule>
    <cfRule type="expression" dxfId="2866" priority="44" stopIfTrue="1">
      <formula>OR($R194="NI",$R194="Red",$R194="Low")</formula>
    </cfRule>
    <cfRule type="cellIs" dxfId="2865" priority="45" stopIfTrue="1" operator="equal">
      <formula>"PI"</formula>
    </cfRule>
    <cfRule type="expression" dxfId="2864" priority="46" stopIfTrue="1">
      <formula>OR($R194="LI",$R194="Yellow",$R194="Medium")</formula>
    </cfRule>
    <cfRule type="expression" dxfId="2863" priority="47" stopIfTrue="1">
      <formula>OR($R194="NY",$R194="Not Yet")</formula>
    </cfRule>
    <cfRule type="cellIs" dxfId="2862" priority="48" stopIfTrue="1" operator="equal">
      <formula>"Out of Scope"</formula>
    </cfRule>
  </conditionalFormatting>
  <conditionalFormatting sqref="K194">
    <cfRule type="expression" dxfId="2861" priority="37" stopIfTrue="1">
      <formula>OR($R194="FI",$R194="Green",$R194="High")</formula>
    </cfRule>
    <cfRule type="expression" dxfId="2860" priority="38" stopIfTrue="1">
      <formula>OR($R194="NI",$R194="Red",$R194="Low")</formula>
    </cfRule>
    <cfRule type="cellIs" dxfId="2859" priority="39" stopIfTrue="1" operator="equal">
      <formula>"PI"</formula>
    </cfRule>
    <cfRule type="expression" dxfId="2858" priority="40" stopIfTrue="1">
      <formula>OR($R194="LI",$R194="Yellow",$R194="Medium")</formula>
    </cfRule>
    <cfRule type="expression" dxfId="2857" priority="41" stopIfTrue="1">
      <formula>OR($R194="NY",$R194="Not Yet")</formula>
    </cfRule>
    <cfRule type="cellIs" dxfId="2856" priority="42" stopIfTrue="1" operator="equal">
      <formula>"Out of Scope"</formula>
    </cfRule>
  </conditionalFormatting>
  <conditionalFormatting sqref="L194">
    <cfRule type="expression" dxfId="2855" priority="31" stopIfTrue="1">
      <formula>OR($R194="FI",$R194="Green",$R194="High")</formula>
    </cfRule>
    <cfRule type="expression" dxfId="2854" priority="32" stopIfTrue="1">
      <formula>OR($R194="NI",$R194="Red",$R194="Low")</formula>
    </cfRule>
    <cfRule type="cellIs" dxfId="2853" priority="33" stopIfTrue="1" operator="equal">
      <formula>"PI"</formula>
    </cfRule>
    <cfRule type="expression" dxfId="2852" priority="34" stopIfTrue="1">
      <formula>OR($R194="LI",$R194="Yellow",$R194="Medium")</formula>
    </cfRule>
    <cfRule type="expression" dxfId="2851" priority="35" stopIfTrue="1">
      <formula>OR($R194="NY",$R194="Not Yet")</formula>
    </cfRule>
    <cfRule type="cellIs" dxfId="2850" priority="36" stopIfTrue="1" operator="equal">
      <formula>"Out of Scope"</formula>
    </cfRule>
  </conditionalFormatting>
  <conditionalFormatting sqref="H205:L205">
    <cfRule type="expression" dxfId="2849" priority="25" stopIfTrue="1">
      <formula>OR(H205="FI",H205="Green",H205="High")</formula>
    </cfRule>
    <cfRule type="expression" dxfId="2848" priority="26" stopIfTrue="1">
      <formula>OR(H205="NI",H205="Red",H205="Low")</formula>
    </cfRule>
    <cfRule type="cellIs" dxfId="2847" priority="27" stopIfTrue="1" operator="equal">
      <formula>"PI"</formula>
    </cfRule>
    <cfRule type="expression" dxfId="2846" priority="28" stopIfTrue="1">
      <formula>OR(H205="LI",H205="Yellow",H205="Medium")</formula>
    </cfRule>
    <cfRule type="expression" dxfId="2845" priority="29" stopIfTrue="1">
      <formula>OR(H205="NY",H205="Not Yet")</formula>
    </cfRule>
    <cfRule type="cellIs" dxfId="2844" priority="30" stopIfTrue="1" operator="equal">
      <formula>"Out of Scope"</formula>
    </cfRule>
  </conditionalFormatting>
  <conditionalFormatting sqref="I205">
    <cfRule type="expression" dxfId="2843" priority="19" stopIfTrue="1">
      <formula>OR($R205="FI",$R205="Green",$R205="High")</formula>
    </cfRule>
    <cfRule type="expression" dxfId="2842" priority="20" stopIfTrue="1">
      <formula>OR($R205="NI",$R205="Red",$R205="Low")</formula>
    </cfRule>
    <cfRule type="cellIs" dxfId="2841" priority="21" stopIfTrue="1" operator="equal">
      <formula>"PI"</formula>
    </cfRule>
    <cfRule type="expression" dxfId="2840" priority="22" stopIfTrue="1">
      <formula>OR($R205="LI",$R205="Yellow",$R205="Medium")</formula>
    </cfRule>
    <cfRule type="expression" dxfId="2839" priority="23" stopIfTrue="1">
      <formula>OR($R205="NY",$R205="Not Yet")</formula>
    </cfRule>
    <cfRule type="cellIs" dxfId="2838" priority="24" stopIfTrue="1" operator="equal">
      <formula>"Out of Scope"</formula>
    </cfRule>
  </conditionalFormatting>
  <conditionalFormatting sqref="J205">
    <cfRule type="expression" dxfId="2837" priority="13" stopIfTrue="1">
      <formula>OR($R205="FI",$R205="Green",$R205="High")</formula>
    </cfRule>
    <cfRule type="expression" dxfId="2836" priority="14" stopIfTrue="1">
      <formula>OR($R205="NI",$R205="Red",$R205="Low")</formula>
    </cfRule>
    <cfRule type="cellIs" dxfId="2835" priority="15" stopIfTrue="1" operator="equal">
      <formula>"PI"</formula>
    </cfRule>
    <cfRule type="expression" dxfId="2834" priority="16" stopIfTrue="1">
      <formula>OR($R205="LI",$R205="Yellow",$R205="Medium")</formula>
    </cfRule>
    <cfRule type="expression" dxfId="2833" priority="17" stopIfTrue="1">
      <formula>OR($R205="NY",$R205="Not Yet")</formula>
    </cfRule>
    <cfRule type="cellIs" dxfId="2832" priority="18" stopIfTrue="1" operator="equal">
      <formula>"Out of Scope"</formula>
    </cfRule>
  </conditionalFormatting>
  <conditionalFormatting sqref="K205">
    <cfRule type="expression" dxfId="2831" priority="7" stopIfTrue="1">
      <formula>OR($R205="FI",$R205="Green",$R205="High")</formula>
    </cfRule>
    <cfRule type="expression" dxfId="2830" priority="8" stopIfTrue="1">
      <formula>OR($R205="NI",$R205="Red",$R205="Low")</formula>
    </cfRule>
    <cfRule type="cellIs" dxfId="2829" priority="9" stopIfTrue="1" operator="equal">
      <formula>"PI"</formula>
    </cfRule>
    <cfRule type="expression" dxfId="2828" priority="10" stopIfTrue="1">
      <formula>OR($R205="LI",$R205="Yellow",$R205="Medium")</formula>
    </cfRule>
    <cfRule type="expression" dxfId="2827" priority="11" stopIfTrue="1">
      <formula>OR($R205="NY",$R205="Not Yet")</formula>
    </cfRule>
    <cfRule type="cellIs" dxfId="2826" priority="12" stopIfTrue="1" operator="equal">
      <formula>"Out of Scope"</formula>
    </cfRule>
  </conditionalFormatting>
  <conditionalFormatting sqref="L205">
    <cfRule type="expression" dxfId="2825" priority="1" stopIfTrue="1">
      <formula>OR($R205="FI",$R205="Green",$R205="High")</formula>
    </cfRule>
    <cfRule type="expression" dxfId="2824" priority="2" stopIfTrue="1">
      <formula>OR($R205="NI",$R205="Red",$R205="Low")</formula>
    </cfRule>
    <cfRule type="cellIs" dxfId="2823" priority="3" stopIfTrue="1" operator="equal">
      <formula>"PI"</formula>
    </cfRule>
    <cfRule type="expression" dxfId="2822" priority="4" stopIfTrue="1">
      <formula>OR($R205="LI",$R205="Yellow",$R205="Medium")</formula>
    </cfRule>
    <cfRule type="expression" dxfId="2821" priority="5" stopIfTrue="1">
      <formula>OR($R205="NY",$R205="Not Yet")</formula>
    </cfRule>
    <cfRule type="cellIs" dxfId="2820" priority="6" stopIfTrue="1" operator="equal">
      <formula>"Out of Scope"</formula>
    </cfRule>
  </conditionalFormatting>
  <dataValidations count="8">
    <dataValidation type="list" allowBlank="1" showInputMessage="1" showErrorMessage="1" sqref="R196">
      <formula1>M212:M216</formula1>
    </dataValidation>
    <dataValidation type="list" allowBlank="1" showInputMessage="1" showErrorMessage="1" sqref="A1:R1">
      <formula1>PA_Rating</formula1>
    </dataValidation>
    <dataValidation type="list" allowBlank="1" showInputMessage="1" showErrorMessage="1" sqref="R4 R77 R183">
      <formula1>Goal_Rating</formula1>
    </dataValidation>
    <dataValidation type="list" allowBlank="1" showInputMessage="1" showErrorMessage="1" sqref="R5 R17 R29 R41 R53 R65 R78 R89 R100 R110 R121 R131 R141 R152 R163 R173 R184 R195 H16:L16 H28:L28 H40:L40 H52:L52 H64:L64 H76:L76 H88:L88 H99:L99 H109:L109 H120:L120 H130:L130 H140:L140 H151:L151 H162:L162 H172:L172 H182:L182 H194:L194 H205:L205">
      <formula1>Practice_Characterization</formula1>
    </dataValidation>
    <dataValidation type="list" allowBlank="1" showInputMessage="1" showErrorMessage="1" sqref="A9:A16 A21:A28 A33:A40 A45:A52 A57:A64 A69:A76 A81:A88 A92:A99 A102:A109 A113:A120 A123:A130 A133:A140 A144:A151 A155:A162 A165:A172 A175:A182 A187:A194 A198:A205">
      <formula1>Status</formula1>
    </dataValidation>
    <dataValidation type="list" allowBlank="1" showInputMessage="1" showErrorMessage="1" sqref="R30:R31 R42:R43 R54:R55 R66:R67">
      <formula1>M45:M48</formula1>
    </dataValidation>
    <dataValidation type="list" allowBlank="1" showInputMessage="1" showErrorMessage="1" sqref="R90 R111 R142 R153">
      <formula1>M104:M108</formula1>
    </dataValidation>
    <dataValidation type="list" allowBlank="1" showInputMessage="1" showErrorMessage="1" sqref="N9:O15 N21:O27 N33:O39 N45:O51 N57:O63 N69:O75 N81:O87 N92:O98 N102:O108 N113:O119 N123:O129 N133:O139 N144:O150 N155:O161 N165:O171 N175:O181 N187:O193 N198:O20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4037"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4038" r:id="rId7" name="Button 6">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4039" r:id="rId8" name="Button 7">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4040"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404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Instructions!M242:M246</xm:f>
          </x14:formula1>
          <xm:sqref>R185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indexed="29"/>
    <outlinePr summaryBelow="0" summaryRight="0"/>
    <pageSetUpPr fitToPage="1"/>
  </sheetPr>
  <dimension ref="A1:BA19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7.140625" style="57" customWidth="1"/>
    <col min="19" max="19" width="11.42578125" style="320" customWidth="1"/>
    <col min="20" max="16384" width="11.42578125" style="307"/>
  </cols>
  <sheetData>
    <row r="1" spans="1:53" ht="42" customHeight="1" collapsed="1">
      <c r="A1" s="500"/>
      <c r="B1" s="501"/>
      <c r="C1" s="501"/>
      <c r="D1" s="501"/>
      <c r="E1" s="501"/>
      <c r="F1" s="501"/>
      <c r="G1" s="501"/>
      <c r="H1" s="501"/>
      <c r="I1" s="501"/>
      <c r="J1" s="501"/>
      <c r="K1" s="501"/>
      <c r="L1" s="501"/>
      <c r="M1" s="501"/>
      <c r="N1" s="501"/>
      <c r="O1" s="501"/>
      <c r="P1" s="501"/>
      <c r="Q1" s="501"/>
      <c r="R1" s="502"/>
      <c r="S1" s="376"/>
      <c r="T1" s="377"/>
      <c r="U1" s="377"/>
      <c r="V1" s="377"/>
      <c r="W1" s="377"/>
      <c r="X1" s="377"/>
      <c r="Y1" s="377"/>
      <c r="Z1" s="377"/>
      <c r="AA1" s="377"/>
      <c r="AB1" s="377"/>
      <c r="AC1" s="377"/>
      <c r="AD1" s="377"/>
      <c r="AE1" s="377"/>
      <c r="AF1" s="377"/>
      <c r="AG1" s="377"/>
      <c r="AH1" s="377"/>
      <c r="AI1" s="377"/>
      <c r="AJ1" s="377"/>
      <c r="AK1" s="377"/>
      <c r="AL1" s="377"/>
      <c r="AM1" s="377"/>
      <c r="AN1" s="377"/>
      <c r="AO1" s="377"/>
      <c r="AP1" s="377"/>
      <c r="AQ1" s="377"/>
      <c r="AR1" s="377"/>
      <c r="AS1" s="377"/>
      <c r="AT1" s="377"/>
      <c r="AU1" s="377"/>
      <c r="AV1" s="377"/>
      <c r="AW1" s="377"/>
      <c r="AX1" s="377"/>
      <c r="AY1" s="377"/>
      <c r="AZ1" s="377"/>
      <c r="BA1" s="377"/>
    </row>
    <row r="2" spans="1:53" s="305" customFormat="1" ht="50.25" hidden="1" customHeight="1" outlineLevel="2">
      <c r="A2" s="503" t="s">
        <v>1344</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row>
    <row r="3" spans="1:5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row>
    <row r="4" spans="1:53" s="308" customFormat="1" ht="54">
      <c r="A4" s="233"/>
      <c r="B4" s="356" t="s">
        <v>420</v>
      </c>
      <c r="C4" s="357" t="s">
        <v>1317</v>
      </c>
      <c r="D4" s="246"/>
      <c r="E4" s="247"/>
      <c r="F4" s="247"/>
      <c r="G4" s="242"/>
      <c r="H4" s="347">
        <f>SUM(H17,H29,H5,H41,H53)</f>
        <v>0</v>
      </c>
      <c r="I4" s="347">
        <f>SUM(I17,I29,I5,I41,I53)</f>
        <v>0</v>
      </c>
      <c r="J4" s="347">
        <f>SUM(J17,J29,J5,J41,J53)</f>
        <v>0</v>
      </c>
      <c r="K4" s="347">
        <f>SUM(K17,K29,K5,K41,K53)</f>
        <v>0</v>
      </c>
      <c r="L4" s="347">
        <f>SUM(L17,L29,L5,L41,L53)</f>
        <v>0</v>
      </c>
      <c r="M4" s="237"/>
      <c r="N4" s="237"/>
      <c r="O4" s="348">
        <f>SUM(H4:L4)/(COUNT(H4:L4)*5)</f>
        <v>0</v>
      </c>
      <c r="P4" s="258"/>
      <c r="Q4" s="447"/>
      <c r="R4" s="228"/>
      <c r="S4" s="349">
        <f>AVERAGE(S17:S53)</f>
        <v>0</v>
      </c>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row>
    <row r="5" spans="1:53" s="309" customFormat="1" ht="31.5" collapsed="1">
      <c r="A5" s="250"/>
      <c r="B5" s="358" t="s">
        <v>364</v>
      </c>
      <c r="C5" s="359" t="s">
        <v>1318</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93"/>
      <c r="U5" s="393"/>
      <c r="V5" s="393"/>
      <c r="W5" s="393"/>
      <c r="X5" s="393"/>
      <c r="Y5" s="393"/>
      <c r="Z5" s="393"/>
      <c r="AA5" s="393"/>
      <c r="AB5" s="393"/>
      <c r="AC5" s="393"/>
      <c r="AD5" s="393"/>
      <c r="AE5" s="393"/>
      <c r="AF5" s="393"/>
      <c r="AG5" s="393"/>
      <c r="AH5" s="393"/>
      <c r="AI5" s="393"/>
      <c r="AJ5" s="393"/>
      <c r="AK5" s="393"/>
      <c r="AL5" s="393"/>
      <c r="AM5" s="393"/>
      <c r="AN5" s="393"/>
      <c r="AO5" s="393"/>
      <c r="AP5" s="393"/>
      <c r="AQ5" s="393"/>
      <c r="AR5" s="393"/>
      <c r="AS5" s="393"/>
      <c r="AT5" s="393"/>
      <c r="AU5" s="393"/>
      <c r="AV5" s="393"/>
      <c r="AW5" s="393"/>
      <c r="AX5" s="393"/>
      <c r="AY5" s="393"/>
      <c r="AZ5" s="393"/>
      <c r="BA5" s="393"/>
    </row>
    <row r="6" spans="1:53" s="310" customFormat="1" ht="25.5" hidden="1" outlineLevel="2">
      <c r="A6" s="2"/>
      <c r="B6" s="2"/>
      <c r="C6" s="337" t="s">
        <v>1319</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row>
    <row r="7" spans="1:53" s="310" customFormat="1" ht="89.25" hidden="1" outlineLevel="2">
      <c r="A7" s="2"/>
      <c r="B7" s="2"/>
      <c r="C7" s="337" t="s">
        <v>1320</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row>
    <row r="8" spans="1:53" s="310" customFormat="1" ht="25.5" hidden="1" outlineLevel="2">
      <c r="A8" s="4"/>
      <c r="B8" s="4"/>
      <c r="C8" s="337" t="s">
        <v>875</v>
      </c>
      <c r="D8" s="168"/>
      <c r="E8" s="181"/>
      <c r="F8" s="181"/>
      <c r="G8" s="253"/>
      <c r="H8" s="201"/>
      <c r="I8" s="201"/>
      <c r="J8" s="201"/>
      <c r="K8" s="201"/>
      <c r="L8" s="201"/>
      <c r="M8" s="253"/>
      <c r="N8" s="201"/>
      <c r="O8" s="201"/>
      <c r="P8" s="253"/>
      <c r="Q8" s="181"/>
      <c r="R8" s="177"/>
      <c r="S8" s="392"/>
      <c r="T8" s="393"/>
      <c r="U8" s="393"/>
      <c r="V8" s="393"/>
      <c r="W8" s="393"/>
      <c r="X8" s="393"/>
      <c r="Y8" s="393"/>
      <c r="Z8" s="393"/>
      <c r="AA8" s="393"/>
      <c r="AB8" s="393"/>
      <c r="AC8" s="393"/>
      <c r="AD8" s="393"/>
      <c r="AE8" s="393"/>
      <c r="AF8" s="393"/>
      <c r="AG8" s="393"/>
      <c r="AH8" s="393"/>
      <c r="AI8" s="393"/>
      <c r="AJ8" s="393"/>
      <c r="AK8" s="393"/>
      <c r="AL8" s="393"/>
      <c r="AM8" s="393"/>
      <c r="AN8" s="393"/>
      <c r="AO8" s="393"/>
      <c r="AP8" s="393"/>
      <c r="AQ8" s="393"/>
      <c r="AR8" s="393"/>
      <c r="AS8" s="393"/>
      <c r="AT8" s="393"/>
      <c r="AU8" s="393"/>
      <c r="AV8" s="393"/>
      <c r="AW8" s="393"/>
      <c r="AX8" s="393"/>
      <c r="AY8" s="393"/>
      <c r="AZ8" s="393"/>
      <c r="BA8" s="393"/>
    </row>
    <row r="9" spans="1:53" s="310" customFormat="1" ht="20.25" hidden="1" outlineLevel="1">
      <c r="A9" s="174"/>
      <c r="B9" s="336">
        <v>1</v>
      </c>
      <c r="C9" s="175"/>
      <c r="D9" s="168"/>
      <c r="E9" s="169"/>
      <c r="F9" s="172"/>
      <c r="G9" s="257"/>
      <c r="H9" s="170"/>
      <c r="I9" s="170"/>
      <c r="J9" s="170"/>
      <c r="K9" s="170"/>
      <c r="L9" s="170"/>
      <c r="M9" s="253"/>
      <c r="N9" s="170"/>
      <c r="O9" s="170"/>
      <c r="P9" s="253"/>
      <c r="Q9" s="181"/>
      <c r="R9" s="177"/>
      <c r="S9" s="392"/>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row>
    <row r="10" spans="1:53"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92"/>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row>
    <row r="11" spans="1:53"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92"/>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row>
    <row r="12" spans="1:53"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92"/>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row>
    <row r="13" spans="1:53"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92"/>
      <c r="T13" s="393"/>
      <c r="U13" s="393"/>
      <c r="V13" s="393"/>
      <c r="W13" s="393"/>
      <c r="X13" s="393"/>
      <c r="Y13" s="393"/>
      <c r="Z13" s="393"/>
      <c r="AA13" s="393"/>
      <c r="AB13" s="393"/>
      <c r="AC13" s="393"/>
      <c r="AD13" s="393"/>
      <c r="AE13" s="393"/>
      <c r="AF13" s="393"/>
      <c r="AG13" s="393"/>
      <c r="AH13" s="393"/>
      <c r="AI13" s="393"/>
      <c r="AJ13" s="393"/>
      <c r="AK13" s="393"/>
      <c r="AL13" s="393"/>
      <c r="AM13" s="393"/>
      <c r="AN13" s="393"/>
      <c r="AO13" s="393"/>
      <c r="AP13" s="393"/>
      <c r="AQ13" s="393"/>
      <c r="AR13" s="393"/>
      <c r="AS13" s="393"/>
      <c r="AT13" s="393"/>
      <c r="AU13" s="393"/>
      <c r="AV13" s="393"/>
      <c r="AW13" s="393"/>
      <c r="AX13" s="393"/>
      <c r="AY13" s="393"/>
      <c r="AZ13" s="393"/>
      <c r="BA13" s="393"/>
    </row>
    <row r="14" spans="1:53"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92"/>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393"/>
      <c r="AR14" s="393"/>
      <c r="AS14" s="393"/>
      <c r="AT14" s="393"/>
      <c r="AU14" s="393"/>
      <c r="AV14" s="393"/>
      <c r="AW14" s="393"/>
      <c r="AX14" s="393"/>
      <c r="AY14" s="393"/>
      <c r="AZ14" s="393"/>
      <c r="BA14" s="393"/>
    </row>
    <row r="15" spans="1:53"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92"/>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row>
    <row r="16" spans="1:5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92"/>
      <c r="T16" s="393"/>
      <c r="U16" s="393"/>
      <c r="V16" s="393"/>
      <c r="W16" s="393"/>
      <c r="X16" s="393"/>
      <c r="Y16" s="393"/>
      <c r="Z16" s="393"/>
      <c r="AA16" s="393"/>
      <c r="AB16" s="393"/>
      <c r="AC16" s="393"/>
      <c r="AD16" s="393"/>
      <c r="AE16" s="393"/>
      <c r="AF16" s="393"/>
      <c r="AG16" s="393"/>
      <c r="AH16" s="393"/>
      <c r="AI16" s="393"/>
      <c r="AJ16" s="393"/>
      <c r="AK16" s="393"/>
      <c r="AL16" s="393"/>
      <c r="AM16" s="393"/>
      <c r="AN16" s="393"/>
      <c r="AO16" s="393"/>
      <c r="AP16" s="393"/>
      <c r="AQ16" s="393"/>
      <c r="AR16" s="393"/>
      <c r="AS16" s="393"/>
      <c r="AT16" s="393"/>
      <c r="AU16" s="393"/>
      <c r="AV16" s="393"/>
      <c r="AW16" s="393"/>
      <c r="AX16" s="393"/>
      <c r="AY16" s="393"/>
      <c r="AZ16" s="393"/>
      <c r="BA16" s="393"/>
    </row>
    <row r="17" spans="1:53" s="309" customFormat="1" ht="47.25" collapsed="1">
      <c r="A17" s="250"/>
      <c r="B17" s="358" t="s">
        <v>365</v>
      </c>
      <c r="C17" s="359" t="s">
        <v>1321</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93"/>
      <c r="U17" s="393"/>
      <c r="V17" s="393"/>
      <c r="W17" s="393"/>
      <c r="X17" s="393"/>
      <c r="Y17" s="393"/>
      <c r="Z17" s="393"/>
      <c r="AA17" s="393"/>
      <c r="AB17" s="393"/>
      <c r="AC17" s="393"/>
      <c r="AD17" s="393"/>
      <c r="AE17" s="393"/>
      <c r="AF17" s="393"/>
      <c r="AG17" s="393"/>
      <c r="AH17" s="393"/>
      <c r="AI17" s="393"/>
      <c r="AJ17" s="393"/>
      <c r="AK17" s="393"/>
      <c r="AL17" s="393"/>
      <c r="AM17" s="393"/>
      <c r="AN17" s="393"/>
      <c r="AO17" s="393"/>
      <c r="AP17" s="393"/>
      <c r="AQ17" s="393"/>
      <c r="AR17" s="393"/>
      <c r="AS17" s="393"/>
      <c r="AT17" s="393"/>
      <c r="AU17" s="393"/>
      <c r="AV17" s="393"/>
      <c r="AW17" s="393"/>
      <c r="AX17" s="393"/>
      <c r="AY17" s="393"/>
      <c r="AZ17" s="393"/>
      <c r="BA17" s="393"/>
    </row>
    <row r="18" spans="1:53" s="310" customFormat="1" ht="38.25" hidden="1" outlineLevel="2">
      <c r="A18" s="2"/>
      <c r="B18" s="2"/>
      <c r="C18" s="337" t="s">
        <v>1322</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row>
    <row r="19" spans="1:53" s="310" customFormat="1" ht="76.5" hidden="1" outlineLevel="2">
      <c r="A19" s="2"/>
      <c r="B19" s="2"/>
      <c r="C19" s="337" t="s">
        <v>1323</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row>
    <row r="20" spans="1:53" s="310" customFormat="1" ht="38.25" hidden="1" outlineLevel="2">
      <c r="A20" s="4"/>
      <c r="B20" s="4"/>
      <c r="C20" s="337" t="s">
        <v>873</v>
      </c>
      <c r="D20" s="168"/>
      <c r="E20" s="181"/>
      <c r="F20" s="181"/>
      <c r="G20" s="253"/>
      <c r="H20" s="201"/>
      <c r="I20" s="201"/>
      <c r="J20" s="201"/>
      <c r="K20" s="201"/>
      <c r="L20" s="201"/>
      <c r="M20" s="253"/>
      <c r="N20" s="201"/>
      <c r="O20" s="201"/>
      <c r="P20" s="253"/>
      <c r="Q20" s="181"/>
      <c r="R20" s="177"/>
      <c r="S20" s="392"/>
      <c r="T20" s="393"/>
      <c r="U20" s="393"/>
      <c r="V20" s="393"/>
      <c r="W20" s="393"/>
      <c r="X20" s="393"/>
      <c r="Y20" s="393"/>
      <c r="Z20" s="393"/>
      <c r="AA20" s="393"/>
      <c r="AB20" s="393"/>
      <c r="AC20" s="393"/>
      <c r="AD20" s="393"/>
      <c r="AE20" s="393"/>
      <c r="AF20" s="393"/>
      <c r="AG20" s="393"/>
      <c r="AH20" s="393"/>
      <c r="AI20" s="393"/>
      <c r="AJ20" s="393"/>
      <c r="AK20" s="393"/>
      <c r="AL20" s="393"/>
      <c r="AM20" s="393"/>
      <c r="AN20" s="393"/>
      <c r="AO20" s="393"/>
      <c r="AP20" s="393"/>
      <c r="AQ20" s="393"/>
      <c r="AR20" s="393"/>
      <c r="AS20" s="393"/>
      <c r="AT20" s="393"/>
      <c r="AU20" s="393"/>
      <c r="AV20" s="393"/>
      <c r="AW20" s="393"/>
      <c r="AX20" s="393"/>
      <c r="AY20" s="393"/>
      <c r="AZ20" s="393"/>
      <c r="BA20" s="393"/>
    </row>
    <row r="21" spans="1:53"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92"/>
      <c r="T21" s="393"/>
      <c r="U21" s="393"/>
      <c r="V21" s="393"/>
      <c r="W21" s="393"/>
      <c r="X21" s="393"/>
      <c r="Y21" s="393"/>
      <c r="Z21" s="393"/>
      <c r="AA21" s="393"/>
      <c r="AB21" s="393"/>
      <c r="AC21" s="393"/>
      <c r="AD21" s="393"/>
      <c r="AE21" s="393"/>
      <c r="AF21" s="393"/>
      <c r="AG21" s="393"/>
      <c r="AH21" s="393"/>
      <c r="AI21" s="393"/>
      <c r="AJ21" s="393"/>
      <c r="AK21" s="393"/>
      <c r="AL21" s="393"/>
      <c r="AM21" s="393"/>
      <c r="AN21" s="393"/>
      <c r="AO21" s="393"/>
      <c r="AP21" s="393"/>
      <c r="AQ21" s="393"/>
      <c r="AR21" s="393"/>
      <c r="AS21" s="393"/>
      <c r="AT21" s="393"/>
      <c r="AU21" s="393"/>
      <c r="AV21" s="393"/>
      <c r="AW21" s="393"/>
      <c r="AX21" s="393"/>
      <c r="AY21" s="393"/>
      <c r="AZ21" s="393"/>
      <c r="BA21" s="393"/>
    </row>
    <row r="22" spans="1:53"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92"/>
      <c r="T22" s="393"/>
      <c r="U22" s="393"/>
      <c r="V22" s="393"/>
      <c r="W22" s="393"/>
      <c r="X22" s="393"/>
      <c r="Y22" s="393"/>
      <c r="Z22" s="393"/>
      <c r="AA22" s="393"/>
      <c r="AB22" s="393"/>
      <c r="AC22" s="393"/>
      <c r="AD22" s="393"/>
      <c r="AE22" s="393"/>
      <c r="AF22" s="393"/>
      <c r="AG22" s="393"/>
      <c r="AH22" s="393"/>
      <c r="AI22" s="393"/>
      <c r="AJ22" s="393"/>
      <c r="AK22" s="393"/>
      <c r="AL22" s="393"/>
      <c r="AM22" s="393"/>
      <c r="AN22" s="393"/>
      <c r="AO22" s="393"/>
      <c r="AP22" s="393"/>
      <c r="AQ22" s="393"/>
      <c r="AR22" s="393"/>
      <c r="AS22" s="393"/>
      <c r="AT22" s="393"/>
      <c r="AU22" s="393"/>
      <c r="AV22" s="393"/>
      <c r="AW22" s="393"/>
      <c r="AX22" s="393"/>
      <c r="AY22" s="393"/>
      <c r="AZ22" s="393"/>
      <c r="BA22" s="393"/>
    </row>
    <row r="23" spans="1:53"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92"/>
      <c r="T23" s="393"/>
      <c r="U23" s="393"/>
      <c r="V23" s="393"/>
      <c r="W23" s="393"/>
      <c r="X23" s="393"/>
      <c r="Y23" s="393"/>
      <c r="Z23" s="393"/>
      <c r="AA23" s="393"/>
      <c r="AB23" s="393"/>
      <c r="AC23" s="393"/>
      <c r="AD23" s="393"/>
      <c r="AE23" s="393"/>
      <c r="AF23" s="393"/>
      <c r="AG23" s="393"/>
      <c r="AH23" s="393"/>
      <c r="AI23" s="393"/>
      <c r="AJ23" s="393"/>
      <c r="AK23" s="393"/>
      <c r="AL23" s="393"/>
      <c r="AM23" s="393"/>
      <c r="AN23" s="393"/>
      <c r="AO23" s="393"/>
      <c r="AP23" s="393"/>
      <c r="AQ23" s="393"/>
      <c r="AR23" s="393"/>
      <c r="AS23" s="393"/>
      <c r="AT23" s="393"/>
      <c r="AU23" s="393"/>
      <c r="AV23" s="393"/>
      <c r="AW23" s="393"/>
      <c r="AX23" s="393"/>
      <c r="AY23" s="393"/>
      <c r="AZ23" s="393"/>
      <c r="BA23" s="393"/>
    </row>
    <row r="24" spans="1:53"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92"/>
      <c r="T24" s="393"/>
      <c r="U24" s="393"/>
      <c r="V24" s="393"/>
      <c r="W24" s="393"/>
      <c r="X24" s="393"/>
      <c r="Y24" s="393"/>
      <c r="Z24" s="393"/>
      <c r="AA24" s="393"/>
      <c r="AB24" s="393"/>
      <c r="AC24" s="393"/>
      <c r="AD24" s="393"/>
      <c r="AE24" s="393"/>
      <c r="AF24" s="393"/>
      <c r="AG24" s="393"/>
      <c r="AH24" s="393"/>
      <c r="AI24" s="393"/>
      <c r="AJ24" s="393"/>
      <c r="AK24" s="393"/>
      <c r="AL24" s="393"/>
      <c r="AM24" s="393"/>
      <c r="AN24" s="393"/>
      <c r="AO24" s="393"/>
      <c r="AP24" s="393"/>
      <c r="AQ24" s="393"/>
      <c r="AR24" s="393"/>
      <c r="AS24" s="393"/>
      <c r="AT24" s="393"/>
      <c r="AU24" s="393"/>
      <c r="AV24" s="393"/>
      <c r="AW24" s="393"/>
      <c r="AX24" s="393"/>
      <c r="AY24" s="393"/>
      <c r="AZ24" s="393"/>
      <c r="BA24" s="393"/>
    </row>
    <row r="25" spans="1:53"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92"/>
      <c r="T25" s="393"/>
      <c r="U25" s="393"/>
      <c r="V25" s="393"/>
      <c r="W25" s="393"/>
      <c r="X25" s="393"/>
      <c r="Y25" s="393"/>
      <c r="Z25" s="393"/>
      <c r="AA25" s="393"/>
      <c r="AB25" s="393"/>
      <c r="AC25" s="393"/>
      <c r="AD25" s="393"/>
      <c r="AE25" s="393"/>
      <c r="AF25" s="393"/>
      <c r="AG25" s="393"/>
      <c r="AH25" s="393"/>
      <c r="AI25" s="393"/>
      <c r="AJ25" s="393"/>
      <c r="AK25" s="393"/>
      <c r="AL25" s="393"/>
      <c r="AM25" s="393"/>
      <c r="AN25" s="393"/>
      <c r="AO25" s="393"/>
      <c r="AP25" s="393"/>
      <c r="AQ25" s="393"/>
      <c r="AR25" s="393"/>
      <c r="AS25" s="393"/>
      <c r="AT25" s="393"/>
      <c r="AU25" s="393"/>
      <c r="AV25" s="393"/>
      <c r="AW25" s="393"/>
      <c r="AX25" s="393"/>
      <c r="AY25" s="393"/>
      <c r="AZ25" s="393"/>
      <c r="BA25" s="393"/>
    </row>
    <row r="26" spans="1:53"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92"/>
      <c r="T26" s="393"/>
      <c r="U26" s="393"/>
      <c r="V26" s="393"/>
      <c r="W26" s="393"/>
      <c r="X26" s="393"/>
      <c r="Y26" s="393"/>
      <c r="Z26" s="393"/>
      <c r="AA26" s="393"/>
      <c r="AB26" s="393"/>
      <c r="AC26" s="393"/>
      <c r="AD26" s="393"/>
      <c r="AE26" s="393"/>
      <c r="AF26" s="393"/>
      <c r="AG26" s="393"/>
      <c r="AH26" s="393"/>
      <c r="AI26" s="393"/>
      <c r="AJ26" s="393"/>
      <c r="AK26" s="393"/>
      <c r="AL26" s="393"/>
      <c r="AM26" s="393"/>
      <c r="AN26" s="393"/>
      <c r="AO26" s="393"/>
      <c r="AP26" s="393"/>
      <c r="AQ26" s="393"/>
      <c r="AR26" s="393"/>
      <c r="AS26" s="393"/>
      <c r="AT26" s="393"/>
      <c r="AU26" s="393"/>
      <c r="AV26" s="393"/>
      <c r="AW26" s="393"/>
      <c r="AX26" s="393"/>
      <c r="AY26" s="393"/>
      <c r="AZ26" s="393"/>
      <c r="BA26" s="393"/>
    </row>
    <row r="27" spans="1:53"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92"/>
      <c r="T27" s="393"/>
      <c r="U27" s="393"/>
      <c r="V27" s="393"/>
      <c r="W27" s="393"/>
      <c r="X27" s="393"/>
      <c r="Y27" s="393"/>
      <c r="Z27" s="393"/>
      <c r="AA27" s="393"/>
      <c r="AB27" s="393"/>
      <c r="AC27" s="393"/>
      <c r="AD27" s="393"/>
      <c r="AE27" s="393"/>
      <c r="AF27" s="393"/>
      <c r="AG27" s="393"/>
      <c r="AH27" s="393"/>
      <c r="AI27" s="393"/>
      <c r="AJ27" s="393"/>
      <c r="AK27" s="393"/>
      <c r="AL27" s="393"/>
      <c r="AM27" s="393"/>
      <c r="AN27" s="393"/>
      <c r="AO27" s="393"/>
      <c r="AP27" s="393"/>
      <c r="AQ27" s="393"/>
      <c r="AR27" s="393"/>
      <c r="AS27" s="393"/>
      <c r="AT27" s="393"/>
      <c r="AU27" s="393"/>
      <c r="AV27" s="393"/>
      <c r="AW27" s="393"/>
      <c r="AX27" s="393"/>
      <c r="AY27" s="393"/>
      <c r="AZ27" s="393"/>
      <c r="BA27" s="393"/>
    </row>
    <row r="28" spans="1:5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92"/>
      <c r="T28" s="393"/>
      <c r="U28" s="393"/>
      <c r="V28" s="393"/>
      <c r="W28" s="393"/>
      <c r="X28" s="393"/>
      <c r="Y28" s="393"/>
      <c r="Z28" s="393"/>
      <c r="AA28" s="393"/>
      <c r="AB28" s="393"/>
      <c r="AC28" s="393"/>
      <c r="AD28" s="393"/>
      <c r="AE28" s="393"/>
      <c r="AF28" s="393"/>
      <c r="AG28" s="393"/>
      <c r="AH28" s="393"/>
      <c r="AI28" s="393"/>
      <c r="AJ28" s="393"/>
      <c r="AK28" s="393"/>
      <c r="AL28" s="393"/>
      <c r="AM28" s="393"/>
      <c r="AN28" s="393"/>
      <c r="AO28" s="393"/>
      <c r="AP28" s="393"/>
      <c r="AQ28" s="393"/>
      <c r="AR28" s="393"/>
      <c r="AS28" s="393"/>
      <c r="AT28" s="393"/>
      <c r="AU28" s="393"/>
      <c r="AV28" s="393"/>
      <c r="AW28" s="393"/>
      <c r="AX28" s="393"/>
      <c r="AY28" s="393"/>
      <c r="AZ28" s="393"/>
      <c r="BA28" s="393"/>
    </row>
    <row r="29" spans="1:53" s="309" customFormat="1" ht="31.5" collapsed="1">
      <c r="A29" s="250"/>
      <c r="B29" s="358" t="s">
        <v>366</v>
      </c>
      <c r="C29" s="359" t="s">
        <v>1324</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93"/>
      <c r="U29" s="393"/>
      <c r="V29" s="393"/>
      <c r="W29" s="393"/>
      <c r="X29" s="393"/>
      <c r="Y29" s="393"/>
      <c r="Z29" s="393"/>
      <c r="AA29" s="393"/>
      <c r="AB29" s="393"/>
      <c r="AC29" s="393"/>
      <c r="AD29" s="393"/>
      <c r="AE29" s="393"/>
      <c r="AF29" s="393"/>
      <c r="AG29" s="393"/>
      <c r="AH29" s="393"/>
      <c r="AI29" s="393"/>
      <c r="AJ29" s="393"/>
      <c r="AK29" s="393"/>
      <c r="AL29" s="393"/>
      <c r="AM29" s="393"/>
      <c r="AN29" s="393"/>
      <c r="AO29" s="393"/>
      <c r="AP29" s="393"/>
      <c r="AQ29" s="393"/>
      <c r="AR29" s="393"/>
      <c r="AS29" s="393"/>
      <c r="AT29" s="393"/>
      <c r="AU29" s="393"/>
      <c r="AV29" s="393"/>
      <c r="AW29" s="393"/>
      <c r="AX29" s="393"/>
      <c r="AY29" s="393"/>
      <c r="AZ29" s="393"/>
      <c r="BA29" s="393"/>
    </row>
    <row r="30" spans="1:53" s="310" customFormat="1" ht="38.25" hidden="1" outlineLevel="2">
      <c r="A30" s="2"/>
      <c r="B30" s="2"/>
      <c r="C30" s="337" t="s">
        <v>1325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row>
    <row r="31" spans="1:53" s="310" customFormat="1" ht="76.5" hidden="1" outlineLevel="2">
      <c r="A31" s="2"/>
      <c r="B31" s="2"/>
      <c r="C31" s="337" t="s">
        <v>1326</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row>
    <row r="32" spans="1:53" s="310" customFormat="1" ht="51" hidden="1" outlineLevel="2">
      <c r="A32" s="4"/>
      <c r="B32" s="4"/>
      <c r="C32" s="337" t="s">
        <v>874</v>
      </c>
      <c r="D32" s="168"/>
      <c r="E32" s="181"/>
      <c r="F32" s="181"/>
      <c r="G32" s="253"/>
      <c r="H32" s="201"/>
      <c r="I32" s="201"/>
      <c r="J32" s="201"/>
      <c r="K32" s="201"/>
      <c r="L32" s="201"/>
      <c r="M32" s="253"/>
      <c r="N32" s="201"/>
      <c r="O32" s="201"/>
      <c r="P32" s="253"/>
      <c r="Q32" s="181"/>
      <c r="R32" s="177"/>
      <c r="S32" s="392"/>
      <c r="T32" s="393"/>
      <c r="U32" s="393"/>
      <c r="V32" s="393"/>
      <c r="W32" s="393"/>
      <c r="X32" s="393"/>
      <c r="Y32" s="393"/>
      <c r="Z32" s="393"/>
      <c r="AA32" s="393"/>
      <c r="AB32" s="393"/>
      <c r="AC32" s="393"/>
      <c r="AD32" s="393"/>
      <c r="AE32" s="393"/>
      <c r="AF32" s="393"/>
      <c r="AG32" s="393"/>
      <c r="AH32" s="393"/>
      <c r="AI32" s="393"/>
      <c r="AJ32" s="393"/>
      <c r="AK32" s="393"/>
      <c r="AL32" s="393"/>
      <c r="AM32" s="393"/>
      <c r="AN32" s="393"/>
      <c r="AO32" s="393"/>
      <c r="AP32" s="393"/>
      <c r="AQ32" s="393"/>
      <c r="AR32" s="393"/>
      <c r="AS32" s="393"/>
      <c r="AT32" s="393"/>
      <c r="AU32" s="393"/>
      <c r="AV32" s="393"/>
      <c r="AW32" s="393"/>
      <c r="AX32" s="393"/>
      <c r="AY32" s="393"/>
      <c r="AZ32" s="393"/>
      <c r="BA32" s="393"/>
    </row>
    <row r="33" spans="1:53"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92"/>
      <c r="T33" s="393"/>
      <c r="U33" s="393"/>
      <c r="V33" s="393"/>
      <c r="W33" s="393"/>
      <c r="X33" s="393"/>
      <c r="Y33" s="393"/>
      <c r="Z33" s="393"/>
      <c r="AA33" s="393"/>
      <c r="AB33" s="393"/>
      <c r="AC33" s="393"/>
      <c r="AD33" s="393"/>
      <c r="AE33" s="393"/>
      <c r="AF33" s="393"/>
      <c r="AG33" s="393"/>
      <c r="AH33" s="393"/>
      <c r="AI33" s="393"/>
      <c r="AJ33" s="393"/>
      <c r="AK33" s="393"/>
      <c r="AL33" s="393"/>
      <c r="AM33" s="393"/>
      <c r="AN33" s="393"/>
      <c r="AO33" s="393"/>
      <c r="AP33" s="393"/>
      <c r="AQ33" s="393"/>
      <c r="AR33" s="393"/>
      <c r="AS33" s="393"/>
      <c r="AT33" s="393"/>
      <c r="AU33" s="393"/>
      <c r="AV33" s="393"/>
      <c r="AW33" s="393"/>
      <c r="AX33" s="393"/>
      <c r="AY33" s="393"/>
      <c r="AZ33" s="393"/>
      <c r="BA33" s="393"/>
    </row>
    <row r="34" spans="1:53"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92"/>
      <c r="T34" s="393"/>
      <c r="U34" s="393"/>
      <c r="V34" s="393"/>
      <c r="W34" s="393"/>
      <c r="X34" s="393"/>
      <c r="Y34" s="393"/>
      <c r="Z34" s="393"/>
      <c r="AA34" s="393"/>
      <c r="AB34" s="393"/>
      <c r="AC34" s="393"/>
      <c r="AD34" s="393"/>
      <c r="AE34" s="393"/>
      <c r="AF34" s="393"/>
      <c r="AG34" s="393"/>
      <c r="AH34" s="393"/>
      <c r="AI34" s="393"/>
      <c r="AJ34" s="393"/>
      <c r="AK34" s="393"/>
      <c r="AL34" s="393"/>
      <c r="AM34" s="393"/>
      <c r="AN34" s="393"/>
      <c r="AO34" s="393"/>
      <c r="AP34" s="393"/>
      <c r="AQ34" s="393"/>
      <c r="AR34" s="393"/>
      <c r="AS34" s="393"/>
      <c r="AT34" s="393"/>
      <c r="AU34" s="393"/>
      <c r="AV34" s="393"/>
      <c r="AW34" s="393"/>
      <c r="AX34" s="393"/>
      <c r="AY34" s="393"/>
      <c r="AZ34" s="393"/>
      <c r="BA34" s="393"/>
    </row>
    <row r="35" spans="1:53"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92"/>
      <c r="T35" s="393"/>
      <c r="U35" s="393"/>
      <c r="V35" s="393"/>
      <c r="W35" s="393"/>
      <c r="X35" s="393"/>
      <c r="Y35" s="393"/>
      <c r="Z35" s="393"/>
      <c r="AA35" s="393"/>
      <c r="AB35" s="393"/>
      <c r="AC35" s="393"/>
      <c r="AD35" s="393"/>
      <c r="AE35" s="393"/>
      <c r="AF35" s="393"/>
      <c r="AG35" s="393"/>
      <c r="AH35" s="393"/>
      <c r="AI35" s="393"/>
      <c r="AJ35" s="393"/>
      <c r="AK35" s="393"/>
      <c r="AL35" s="393"/>
      <c r="AM35" s="393"/>
      <c r="AN35" s="393"/>
      <c r="AO35" s="393"/>
      <c r="AP35" s="393"/>
      <c r="AQ35" s="393"/>
      <c r="AR35" s="393"/>
      <c r="AS35" s="393"/>
      <c r="AT35" s="393"/>
      <c r="AU35" s="393"/>
      <c r="AV35" s="393"/>
      <c r="AW35" s="393"/>
      <c r="AX35" s="393"/>
      <c r="AY35" s="393"/>
      <c r="AZ35" s="393"/>
      <c r="BA35" s="393"/>
    </row>
    <row r="36" spans="1:53"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92"/>
      <c r="T36" s="393"/>
      <c r="U36" s="393"/>
      <c r="V36" s="393"/>
      <c r="W36" s="393"/>
      <c r="X36" s="393"/>
      <c r="Y36" s="393"/>
      <c r="Z36" s="393"/>
      <c r="AA36" s="393"/>
      <c r="AB36" s="393"/>
      <c r="AC36" s="393"/>
      <c r="AD36" s="393"/>
      <c r="AE36" s="393"/>
      <c r="AF36" s="393"/>
      <c r="AG36" s="393"/>
      <c r="AH36" s="393"/>
      <c r="AI36" s="393"/>
      <c r="AJ36" s="393"/>
      <c r="AK36" s="393"/>
      <c r="AL36" s="393"/>
      <c r="AM36" s="393"/>
      <c r="AN36" s="393"/>
      <c r="AO36" s="393"/>
      <c r="AP36" s="393"/>
      <c r="AQ36" s="393"/>
      <c r="AR36" s="393"/>
      <c r="AS36" s="393"/>
      <c r="AT36" s="393"/>
      <c r="AU36" s="393"/>
      <c r="AV36" s="393"/>
      <c r="AW36" s="393"/>
      <c r="AX36" s="393"/>
      <c r="AY36" s="393"/>
      <c r="AZ36" s="393"/>
      <c r="BA36" s="393"/>
    </row>
    <row r="37" spans="1:53"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92"/>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row>
    <row r="38" spans="1:53"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92"/>
      <c r="T38" s="393"/>
      <c r="U38" s="393"/>
      <c r="V38" s="393"/>
      <c r="W38" s="393"/>
      <c r="X38" s="393"/>
      <c r="Y38" s="393"/>
      <c r="Z38" s="393"/>
      <c r="AA38" s="393"/>
      <c r="AB38" s="393"/>
      <c r="AC38" s="393"/>
      <c r="AD38" s="393"/>
      <c r="AE38" s="393"/>
      <c r="AF38" s="393"/>
      <c r="AG38" s="393"/>
      <c r="AH38" s="393"/>
      <c r="AI38" s="393"/>
      <c r="AJ38" s="393"/>
      <c r="AK38" s="393"/>
      <c r="AL38" s="393"/>
      <c r="AM38" s="393"/>
      <c r="AN38" s="393"/>
      <c r="AO38" s="393"/>
      <c r="AP38" s="393"/>
      <c r="AQ38" s="393"/>
      <c r="AR38" s="393"/>
      <c r="AS38" s="393"/>
      <c r="AT38" s="393"/>
      <c r="AU38" s="393"/>
      <c r="AV38" s="393"/>
      <c r="AW38" s="393"/>
      <c r="AX38" s="393"/>
      <c r="AY38" s="393"/>
      <c r="AZ38" s="393"/>
      <c r="BA38" s="393"/>
    </row>
    <row r="39" spans="1:53"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92"/>
      <c r="T39" s="393"/>
      <c r="U39" s="393"/>
      <c r="V39" s="393"/>
      <c r="W39" s="393"/>
      <c r="X39" s="393"/>
      <c r="Y39" s="393"/>
      <c r="Z39" s="393"/>
      <c r="AA39" s="393"/>
      <c r="AB39" s="393"/>
      <c r="AC39" s="393"/>
      <c r="AD39" s="393"/>
      <c r="AE39" s="393"/>
      <c r="AF39" s="393"/>
      <c r="AG39" s="393"/>
      <c r="AH39" s="393"/>
      <c r="AI39" s="393"/>
      <c r="AJ39" s="393"/>
      <c r="AK39" s="393"/>
      <c r="AL39" s="393"/>
      <c r="AM39" s="393"/>
      <c r="AN39" s="393"/>
      <c r="AO39" s="393"/>
      <c r="AP39" s="393"/>
      <c r="AQ39" s="393"/>
      <c r="AR39" s="393"/>
      <c r="AS39" s="393"/>
      <c r="AT39" s="393"/>
      <c r="AU39" s="393"/>
      <c r="AV39" s="393"/>
      <c r="AW39" s="393"/>
      <c r="AX39" s="393"/>
      <c r="AY39" s="393"/>
      <c r="AZ39" s="393"/>
      <c r="BA39" s="393"/>
    </row>
    <row r="40" spans="1:5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92"/>
      <c r="T40" s="393"/>
      <c r="U40" s="393"/>
      <c r="V40" s="393"/>
      <c r="W40" s="393"/>
      <c r="X40" s="393"/>
      <c r="Y40" s="393"/>
      <c r="Z40" s="393"/>
      <c r="AA40" s="393"/>
      <c r="AB40" s="393"/>
      <c r="AC40" s="393"/>
      <c r="AD40" s="393"/>
      <c r="AE40" s="393"/>
      <c r="AF40" s="393"/>
      <c r="AG40" s="393"/>
      <c r="AH40" s="393"/>
      <c r="AI40" s="393"/>
      <c r="AJ40" s="393"/>
      <c r="AK40" s="393"/>
      <c r="AL40" s="393"/>
      <c r="AM40" s="393"/>
      <c r="AN40" s="393"/>
      <c r="AO40" s="393"/>
      <c r="AP40" s="393"/>
      <c r="AQ40" s="393"/>
      <c r="AR40" s="393"/>
      <c r="AS40" s="393"/>
      <c r="AT40" s="393"/>
      <c r="AU40" s="393"/>
      <c r="AV40" s="393"/>
      <c r="AW40" s="393"/>
      <c r="AX40" s="393"/>
      <c r="AY40" s="393"/>
      <c r="AZ40" s="393"/>
      <c r="BA40" s="393"/>
    </row>
    <row r="41" spans="1:53" s="309" customFormat="1" ht="21.75" customHeight="1" collapsed="1">
      <c r="A41" s="250"/>
      <c r="B41" s="358" t="s">
        <v>367</v>
      </c>
      <c r="C41" s="359" t="s">
        <v>1327</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row>
    <row r="42" spans="1:53" s="310" customFormat="1" ht="38.25" hidden="1" outlineLevel="2">
      <c r="A42" s="2"/>
      <c r="B42" s="2"/>
      <c r="C42" s="337" t="s">
        <v>1328</v>
      </c>
      <c r="D42" s="191"/>
      <c r="E42" s="192"/>
      <c r="F42" s="192"/>
      <c r="G42" s="279"/>
      <c r="H42" s="193"/>
      <c r="I42" s="193"/>
      <c r="J42" s="193"/>
      <c r="K42" s="193"/>
      <c r="L42" s="193"/>
      <c r="M42" s="279"/>
      <c r="N42" s="193"/>
      <c r="O42" s="193"/>
      <c r="P42" s="279"/>
      <c r="Q42" s="192"/>
      <c r="R42" s="194"/>
      <c r="S42" s="382"/>
      <c r="T42" s="383"/>
      <c r="U42" s="396"/>
      <c r="V42" s="396"/>
      <c r="W42" s="396"/>
      <c r="X42" s="396"/>
      <c r="Y42" s="396"/>
      <c r="Z42" s="396"/>
      <c r="AA42" s="396"/>
      <c r="AB42" s="396"/>
      <c r="AC42" s="396"/>
      <c r="AD42" s="396"/>
      <c r="AE42" s="396"/>
      <c r="AF42" s="396"/>
      <c r="AG42" s="396"/>
      <c r="AH42" s="396"/>
      <c r="AI42" s="396"/>
      <c r="AJ42" s="396"/>
      <c r="AK42" s="396"/>
      <c r="AL42" s="396"/>
      <c r="AM42" s="396"/>
      <c r="AN42" s="396"/>
      <c r="AO42" s="396"/>
      <c r="AP42" s="396"/>
      <c r="AQ42" s="396"/>
      <c r="AR42" s="396"/>
      <c r="AS42" s="396"/>
      <c r="AT42" s="396"/>
      <c r="AU42" s="396"/>
      <c r="AV42" s="396"/>
      <c r="AW42" s="396"/>
      <c r="AX42" s="396"/>
      <c r="AY42" s="396"/>
      <c r="AZ42" s="396"/>
      <c r="BA42" s="396"/>
    </row>
    <row r="43" spans="1:53" s="310" customFormat="1" ht="140.25" hidden="1" outlineLevel="2">
      <c r="A43" s="2"/>
      <c r="B43" s="2"/>
      <c r="C43" s="337" t="s">
        <v>1329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row>
    <row r="44" spans="1:53" s="310" customFormat="1" ht="38.25" hidden="1" outlineLevel="2">
      <c r="A44" s="4"/>
      <c r="B44" s="4"/>
      <c r="C44" s="337" t="s">
        <v>876</v>
      </c>
      <c r="D44" s="168"/>
      <c r="E44" s="181"/>
      <c r="F44" s="181"/>
      <c r="G44" s="253"/>
      <c r="H44" s="201"/>
      <c r="I44" s="201"/>
      <c r="J44" s="201"/>
      <c r="K44" s="201"/>
      <c r="L44" s="201"/>
      <c r="M44" s="253"/>
      <c r="N44" s="201"/>
      <c r="O44" s="201"/>
      <c r="P44" s="253"/>
      <c r="Q44" s="181"/>
      <c r="R44" s="177"/>
      <c r="S44" s="392"/>
      <c r="T44" s="393"/>
      <c r="U44" s="393"/>
      <c r="V44" s="393"/>
      <c r="W44" s="393"/>
      <c r="X44" s="393"/>
      <c r="Y44" s="393"/>
      <c r="Z44" s="393"/>
      <c r="AA44" s="393"/>
      <c r="AB44" s="393"/>
      <c r="AC44" s="393"/>
      <c r="AD44" s="393"/>
      <c r="AE44" s="393"/>
      <c r="AF44" s="393"/>
      <c r="AG44" s="393"/>
      <c r="AH44" s="393"/>
      <c r="AI44" s="393"/>
      <c r="AJ44" s="393"/>
      <c r="AK44" s="393"/>
      <c r="AL44" s="393"/>
      <c r="AM44" s="393"/>
      <c r="AN44" s="393"/>
      <c r="AO44" s="393"/>
      <c r="AP44" s="393"/>
      <c r="AQ44" s="393"/>
      <c r="AR44" s="393"/>
      <c r="AS44" s="393"/>
      <c r="AT44" s="393"/>
      <c r="AU44" s="393"/>
      <c r="AV44" s="393"/>
      <c r="AW44" s="393"/>
      <c r="AX44" s="393"/>
      <c r="AY44" s="393"/>
      <c r="AZ44" s="393"/>
      <c r="BA44" s="393"/>
    </row>
    <row r="45" spans="1:53"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92"/>
      <c r="T45" s="393"/>
      <c r="U45" s="393"/>
      <c r="V45" s="393"/>
      <c r="W45" s="393"/>
      <c r="X45" s="393"/>
      <c r="Y45" s="393"/>
      <c r="Z45" s="393"/>
      <c r="AA45" s="393"/>
      <c r="AB45" s="393"/>
      <c r="AC45" s="393"/>
      <c r="AD45" s="393"/>
      <c r="AE45" s="393"/>
      <c r="AF45" s="393"/>
      <c r="AG45" s="393"/>
      <c r="AH45" s="393"/>
      <c r="AI45" s="393"/>
      <c r="AJ45" s="393"/>
      <c r="AK45" s="393"/>
      <c r="AL45" s="393"/>
      <c r="AM45" s="393"/>
      <c r="AN45" s="393"/>
      <c r="AO45" s="393"/>
      <c r="AP45" s="393"/>
      <c r="AQ45" s="393"/>
      <c r="AR45" s="393"/>
      <c r="AS45" s="393"/>
      <c r="AT45" s="393"/>
      <c r="AU45" s="393"/>
      <c r="AV45" s="393"/>
      <c r="AW45" s="393"/>
      <c r="AX45" s="393"/>
      <c r="AY45" s="393"/>
      <c r="AZ45" s="393"/>
      <c r="BA45" s="393"/>
    </row>
    <row r="46" spans="1:53"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92"/>
      <c r="T46" s="393"/>
      <c r="U46" s="393"/>
      <c r="V46" s="393"/>
      <c r="W46" s="393"/>
      <c r="X46" s="393"/>
      <c r="Y46" s="393"/>
      <c r="Z46" s="393"/>
      <c r="AA46" s="393"/>
      <c r="AB46" s="393"/>
      <c r="AC46" s="393"/>
      <c r="AD46" s="393"/>
      <c r="AE46" s="393"/>
      <c r="AF46" s="393"/>
      <c r="AG46" s="393"/>
      <c r="AH46" s="393"/>
      <c r="AI46" s="393"/>
      <c r="AJ46" s="393"/>
      <c r="AK46" s="393"/>
      <c r="AL46" s="393"/>
      <c r="AM46" s="393"/>
      <c r="AN46" s="393"/>
      <c r="AO46" s="393"/>
      <c r="AP46" s="393"/>
      <c r="AQ46" s="393"/>
      <c r="AR46" s="393"/>
      <c r="AS46" s="393"/>
      <c r="AT46" s="393"/>
      <c r="AU46" s="393"/>
      <c r="AV46" s="393"/>
      <c r="AW46" s="393"/>
      <c r="AX46" s="393"/>
      <c r="AY46" s="393"/>
      <c r="AZ46" s="393"/>
      <c r="BA46" s="393"/>
    </row>
    <row r="47" spans="1:53"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92"/>
      <c r="T47" s="393"/>
      <c r="U47" s="393"/>
      <c r="V47" s="393"/>
      <c r="W47" s="393"/>
      <c r="X47" s="393"/>
      <c r="Y47" s="393"/>
      <c r="Z47" s="393"/>
      <c r="AA47" s="393"/>
      <c r="AB47" s="393"/>
      <c r="AC47" s="393"/>
      <c r="AD47" s="393"/>
      <c r="AE47" s="393"/>
      <c r="AF47" s="393"/>
      <c r="AG47" s="393"/>
      <c r="AH47" s="393"/>
      <c r="AI47" s="393"/>
      <c r="AJ47" s="393"/>
      <c r="AK47" s="393"/>
      <c r="AL47" s="393"/>
      <c r="AM47" s="393"/>
      <c r="AN47" s="393"/>
      <c r="AO47" s="393"/>
      <c r="AP47" s="393"/>
      <c r="AQ47" s="393"/>
      <c r="AR47" s="393"/>
      <c r="AS47" s="393"/>
      <c r="AT47" s="393"/>
      <c r="AU47" s="393"/>
      <c r="AV47" s="393"/>
      <c r="AW47" s="393"/>
      <c r="AX47" s="393"/>
      <c r="AY47" s="393"/>
      <c r="AZ47" s="393"/>
      <c r="BA47" s="393"/>
    </row>
    <row r="48" spans="1:53"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92"/>
      <c r="T48" s="393"/>
      <c r="U48" s="393"/>
      <c r="V48" s="393"/>
      <c r="W48" s="393"/>
      <c r="X48" s="393"/>
      <c r="Y48" s="393"/>
      <c r="Z48" s="393"/>
      <c r="AA48" s="393"/>
      <c r="AB48" s="393"/>
      <c r="AC48" s="393"/>
      <c r="AD48" s="393"/>
      <c r="AE48" s="393"/>
      <c r="AF48" s="393"/>
      <c r="AG48" s="393"/>
      <c r="AH48" s="393"/>
      <c r="AI48" s="393"/>
      <c r="AJ48" s="393"/>
      <c r="AK48" s="393"/>
      <c r="AL48" s="393"/>
      <c r="AM48" s="393"/>
      <c r="AN48" s="393"/>
      <c r="AO48" s="393"/>
      <c r="AP48" s="393"/>
      <c r="AQ48" s="393"/>
      <c r="AR48" s="393"/>
      <c r="AS48" s="393"/>
      <c r="AT48" s="393"/>
      <c r="AU48" s="393"/>
      <c r="AV48" s="393"/>
      <c r="AW48" s="393"/>
      <c r="AX48" s="393"/>
      <c r="AY48" s="393"/>
      <c r="AZ48" s="393"/>
      <c r="BA48" s="393"/>
    </row>
    <row r="49" spans="1:53"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92"/>
      <c r="T49" s="393"/>
      <c r="U49" s="393"/>
      <c r="V49" s="393"/>
      <c r="W49" s="393"/>
      <c r="X49" s="393"/>
      <c r="Y49" s="393"/>
      <c r="Z49" s="393"/>
      <c r="AA49" s="393"/>
      <c r="AB49" s="393"/>
      <c r="AC49" s="393"/>
      <c r="AD49" s="393"/>
      <c r="AE49" s="393"/>
      <c r="AF49" s="393"/>
      <c r="AG49" s="393"/>
      <c r="AH49" s="393"/>
      <c r="AI49" s="393"/>
      <c r="AJ49" s="393"/>
      <c r="AK49" s="393"/>
      <c r="AL49" s="393"/>
      <c r="AM49" s="393"/>
      <c r="AN49" s="393"/>
      <c r="AO49" s="393"/>
      <c r="AP49" s="393"/>
      <c r="AQ49" s="393"/>
      <c r="AR49" s="393"/>
      <c r="AS49" s="393"/>
      <c r="AT49" s="393"/>
      <c r="AU49" s="393"/>
      <c r="AV49" s="393"/>
      <c r="AW49" s="393"/>
      <c r="AX49" s="393"/>
      <c r="AY49" s="393"/>
      <c r="AZ49" s="393"/>
      <c r="BA49" s="393"/>
    </row>
    <row r="50" spans="1:53"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92"/>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row>
    <row r="51" spans="1:53"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92"/>
      <c r="T51" s="393"/>
      <c r="U51" s="393"/>
      <c r="V51" s="393"/>
      <c r="W51" s="393"/>
      <c r="X51" s="393"/>
      <c r="Y51" s="393"/>
      <c r="Z51" s="393"/>
      <c r="AA51" s="393"/>
      <c r="AB51" s="393"/>
      <c r="AC51" s="393"/>
      <c r="AD51" s="393"/>
      <c r="AE51" s="393"/>
      <c r="AF51" s="393"/>
      <c r="AG51" s="393"/>
      <c r="AH51" s="393"/>
      <c r="AI51" s="393"/>
      <c r="AJ51" s="393"/>
      <c r="AK51" s="393"/>
      <c r="AL51" s="393"/>
      <c r="AM51" s="393"/>
      <c r="AN51" s="393"/>
      <c r="AO51" s="393"/>
      <c r="AP51" s="393"/>
      <c r="AQ51" s="393"/>
      <c r="AR51" s="393"/>
      <c r="AS51" s="393"/>
      <c r="AT51" s="393"/>
      <c r="AU51" s="393"/>
      <c r="AV51" s="393"/>
      <c r="AW51" s="393"/>
      <c r="AX51" s="393"/>
      <c r="AY51" s="393"/>
      <c r="AZ51" s="393"/>
      <c r="BA51" s="393"/>
    </row>
    <row r="52" spans="1:5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92"/>
      <c r="T52" s="393"/>
      <c r="U52" s="393"/>
      <c r="V52" s="393"/>
      <c r="W52" s="393"/>
      <c r="X52" s="393"/>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row>
    <row r="53" spans="1:53" s="309" customFormat="1" ht="35.25" customHeight="1" collapsed="1">
      <c r="A53" s="250"/>
      <c r="B53" s="358" t="s">
        <v>372</v>
      </c>
      <c r="C53" s="359" t="s">
        <v>1330</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93"/>
      <c r="U53" s="393"/>
      <c r="V53" s="393"/>
      <c r="W53" s="393"/>
      <c r="X53" s="393"/>
      <c r="Y53" s="393"/>
      <c r="Z53" s="393"/>
      <c r="AA53" s="393"/>
      <c r="AB53" s="393"/>
      <c r="AC53" s="393"/>
      <c r="AD53" s="393"/>
      <c r="AE53" s="393"/>
      <c r="AF53" s="393"/>
      <c r="AG53" s="393"/>
      <c r="AH53" s="393"/>
      <c r="AI53" s="393"/>
      <c r="AJ53" s="393"/>
      <c r="AK53" s="393"/>
      <c r="AL53" s="393"/>
      <c r="AM53" s="393"/>
      <c r="AN53" s="393"/>
      <c r="AO53" s="393"/>
      <c r="AP53" s="393"/>
      <c r="AQ53" s="393"/>
      <c r="AR53" s="393"/>
      <c r="AS53" s="393"/>
      <c r="AT53" s="393"/>
      <c r="AU53" s="393"/>
      <c r="AV53" s="393"/>
      <c r="AW53" s="393"/>
      <c r="AX53" s="393"/>
      <c r="AY53" s="393"/>
      <c r="AZ53" s="393"/>
      <c r="BA53" s="393"/>
    </row>
    <row r="54" spans="1:53" s="310" customFormat="1" ht="25.5" hidden="1" outlineLevel="2">
      <c r="A54" s="2"/>
      <c r="B54" s="2"/>
      <c r="C54" s="337" t="s">
        <v>1331</v>
      </c>
      <c r="D54" s="191"/>
      <c r="E54" s="192"/>
      <c r="F54" s="192"/>
      <c r="G54" s="279"/>
      <c r="H54" s="193"/>
      <c r="I54" s="193"/>
      <c r="J54" s="193"/>
      <c r="K54" s="193"/>
      <c r="L54" s="193"/>
      <c r="M54" s="279"/>
      <c r="N54" s="193"/>
      <c r="O54" s="193"/>
      <c r="P54" s="279"/>
      <c r="Q54" s="192"/>
      <c r="R54" s="194"/>
      <c r="S54" s="382"/>
      <c r="T54" s="383"/>
      <c r="U54" s="396"/>
      <c r="V54" s="396"/>
      <c r="W54" s="396"/>
      <c r="X54" s="396"/>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row>
    <row r="55" spans="1:53" s="310" customFormat="1" ht="89.25" hidden="1" outlineLevel="2">
      <c r="A55" s="2"/>
      <c r="B55" s="2"/>
      <c r="C55" s="337" t="s">
        <v>1332</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row>
    <row r="56" spans="1:53" s="310" customFormat="1" ht="25.5" hidden="1" outlineLevel="2">
      <c r="A56" s="4"/>
      <c r="B56" s="4"/>
      <c r="C56" s="337" t="s">
        <v>725</v>
      </c>
      <c r="D56" s="168"/>
      <c r="E56" s="181"/>
      <c r="F56" s="181"/>
      <c r="G56" s="253"/>
      <c r="H56" s="201"/>
      <c r="I56" s="201"/>
      <c r="J56" s="201"/>
      <c r="K56" s="201"/>
      <c r="L56" s="201"/>
      <c r="M56" s="253"/>
      <c r="N56" s="201"/>
      <c r="O56" s="201"/>
      <c r="P56" s="253"/>
      <c r="Q56" s="181"/>
      <c r="R56" s="177"/>
      <c r="S56" s="392"/>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row>
    <row r="57" spans="1:53"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92"/>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row>
    <row r="58" spans="1:53"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92"/>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row>
    <row r="59" spans="1:53"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92"/>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row>
    <row r="60" spans="1:53"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92"/>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row>
    <row r="61" spans="1:53"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92"/>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row>
    <row r="62" spans="1:53"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92"/>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row>
    <row r="63" spans="1:53"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92"/>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row>
    <row r="64" spans="1:53"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92"/>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row>
    <row r="65" spans="1:53" s="305" customFormat="1" ht="27.75">
      <c r="A65" s="239"/>
      <c r="B65" s="332" t="s">
        <v>490</v>
      </c>
      <c r="C65" s="333" t="s">
        <v>491</v>
      </c>
      <c r="D65" s="240"/>
      <c r="E65" s="241"/>
      <c r="F65" s="241"/>
      <c r="G65" s="242"/>
      <c r="H65" s="347">
        <f>SUM(H66,H77,H88,H99,H110,H120,H130,H141,H152,H162)</f>
        <v>0</v>
      </c>
      <c r="I65" s="347">
        <f>SUM(I66,I77,I88,I99,I110,I120,I130,I141,I152,I162)</f>
        <v>0</v>
      </c>
      <c r="J65" s="347">
        <f>SUM(J66,J77,J88,J99,J110,J120,J130,J141,J152,J162)</f>
        <v>0</v>
      </c>
      <c r="K65" s="347">
        <f>SUM(K66,K77,K88,K99,K110,K120,K130,K141,K152,K162)</f>
        <v>0</v>
      </c>
      <c r="L65" s="347">
        <f>SUM(L66,L77,L88,L99,L110,L120,L130,L141,L152,L162)</f>
        <v>0</v>
      </c>
      <c r="M65" s="237"/>
      <c r="N65" s="237"/>
      <c r="O65" s="348">
        <f>SUM(H65:L65)/(COUNT(H65:L65)*10)</f>
        <v>0</v>
      </c>
      <c r="P65" s="242"/>
      <c r="Q65" s="235"/>
      <c r="R65" s="228"/>
      <c r="S65" s="349">
        <f>AVERAGE(S66:S171)</f>
        <v>0</v>
      </c>
      <c r="T65" s="379"/>
      <c r="U65" s="379"/>
      <c r="V65" s="379"/>
      <c r="W65" s="379"/>
      <c r="X65" s="379"/>
      <c r="Y65" s="379"/>
      <c r="Z65" s="379"/>
      <c r="AA65" s="379"/>
      <c r="AB65" s="379"/>
      <c r="AC65" s="379"/>
      <c r="AD65" s="379"/>
      <c r="AE65" s="379"/>
      <c r="AF65" s="379"/>
      <c r="AG65" s="379"/>
      <c r="AH65" s="379"/>
      <c r="AI65" s="379"/>
      <c r="AJ65" s="379"/>
      <c r="AK65" s="379"/>
      <c r="AL65" s="379"/>
      <c r="AM65" s="379"/>
      <c r="AN65" s="379"/>
      <c r="AO65" s="379"/>
      <c r="AP65" s="379"/>
      <c r="AQ65" s="379"/>
      <c r="AR65" s="379"/>
      <c r="AS65" s="379"/>
      <c r="AT65" s="379"/>
      <c r="AU65" s="379"/>
      <c r="AV65" s="379"/>
      <c r="AW65" s="379"/>
      <c r="AX65" s="379"/>
      <c r="AY65" s="379"/>
      <c r="AZ65" s="379"/>
      <c r="BA65" s="379"/>
    </row>
    <row r="66" spans="1:53" s="306" customFormat="1" ht="31.5" collapsed="1">
      <c r="A66" s="243"/>
      <c r="B66" s="341" t="s">
        <v>489</v>
      </c>
      <c r="C66" s="335" t="s">
        <v>531</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c r="X66" s="384"/>
      <c r="Y66" s="384"/>
      <c r="Z66" s="384"/>
      <c r="AA66" s="384"/>
      <c r="AB66" s="384"/>
      <c r="AC66" s="384"/>
      <c r="AD66" s="384"/>
      <c r="AE66" s="384"/>
      <c r="AF66" s="384"/>
      <c r="AG66" s="384"/>
      <c r="AH66" s="384"/>
      <c r="AI66" s="384"/>
      <c r="AJ66" s="384"/>
      <c r="AK66" s="384"/>
      <c r="AL66" s="384"/>
      <c r="AM66" s="384"/>
      <c r="AN66" s="384"/>
      <c r="AO66" s="384"/>
      <c r="AP66" s="384"/>
      <c r="AQ66" s="384"/>
      <c r="AR66" s="384"/>
      <c r="AS66" s="384"/>
      <c r="AT66" s="384"/>
      <c r="AU66" s="384"/>
      <c r="AV66" s="384"/>
      <c r="AW66" s="384"/>
      <c r="AX66" s="384"/>
      <c r="AY66" s="384"/>
      <c r="AZ66" s="384"/>
      <c r="BA66" s="384"/>
    </row>
    <row r="67" spans="1:53" s="305" customFormat="1" ht="38.25" hidden="1" outlineLevel="2">
      <c r="A67" s="178"/>
      <c r="B67" s="4"/>
      <c r="C67" s="337" t="s">
        <v>1396</v>
      </c>
      <c r="D67" s="168"/>
      <c r="E67" s="169"/>
      <c r="F67" s="169"/>
      <c r="G67" s="257"/>
      <c r="H67" s="170"/>
      <c r="I67" s="170"/>
      <c r="J67" s="170"/>
      <c r="K67" s="170"/>
      <c r="L67" s="170"/>
      <c r="M67" s="245"/>
      <c r="N67" s="170"/>
      <c r="O67" s="170"/>
      <c r="P67" s="245"/>
      <c r="Q67" s="456"/>
      <c r="R67" s="171"/>
      <c r="S67" s="374"/>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row>
    <row r="68" spans="1:53" s="305" customFormat="1" ht="205.5" hidden="1" customHeight="1" outlineLevel="2">
      <c r="A68" s="178"/>
      <c r="B68" s="4"/>
      <c r="C68" s="337" t="s">
        <v>877</v>
      </c>
      <c r="D68" s="168"/>
      <c r="E68" s="169"/>
      <c r="F68" s="169"/>
      <c r="G68" s="257"/>
      <c r="H68" s="170"/>
      <c r="I68" s="170"/>
      <c r="J68" s="170"/>
      <c r="K68" s="170"/>
      <c r="L68" s="170"/>
      <c r="M68" s="245"/>
      <c r="N68" s="170"/>
      <c r="O68" s="170"/>
      <c r="P68" s="245"/>
      <c r="Q68" s="169"/>
      <c r="R68" s="171"/>
      <c r="S68" s="374"/>
      <c r="T68" s="379"/>
      <c r="U68" s="379"/>
      <c r="V68" s="379"/>
      <c r="W68" s="379"/>
      <c r="X68" s="379"/>
      <c r="Y68" s="379"/>
      <c r="Z68" s="379"/>
      <c r="AA68" s="379"/>
      <c r="AB68" s="379"/>
      <c r="AC68" s="379"/>
      <c r="AD68" s="379"/>
      <c r="AE68" s="379"/>
      <c r="AF68" s="379"/>
      <c r="AG68" s="379"/>
      <c r="AH68" s="379"/>
      <c r="AI68" s="379"/>
      <c r="AJ68" s="379"/>
      <c r="AK68" s="379"/>
      <c r="AL68" s="379"/>
      <c r="AM68" s="379"/>
      <c r="AN68" s="379"/>
      <c r="AO68" s="379"/>
      <c r="AP68" s="379"/>
      <c r="AQ68" s="379"/>
      <c r="AR68" s="379"/>
      <c r="AS68" s="379"/>
      <c r="AT68" s="379"/>
      <c r="AU68" s="379"/>
      <c r="AV68" s="379"/>
      <c r="AW68" s="379"/>
      <c r="AX68" s="379"/>
      <c r="AY68" s="379"/>
      <c r="AZ68" s="379"/>
      <c r="BA68" s="379"/>
    </row>
    <row r="69" spans="1:5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c r="X69" s="379"/>
      <c r="Y69" s="379"/>
      <c r="Z69" s="379"/>
      <c r="AA69" s="379"/>
      <c r="AB69" s="379"/>
      <c r="AC69" s="379"/>
      <c r="AD69" s="379"/>
      <c r="AE69" s="379"/>
      <c r="AF69" s="379"/>
      <c r="AG69" s="379"/>
      <c r="AH69" s="379"/>
      <c r="AI69" s="379"/>
      <c r="AJ69" s="379"/>
      <c r="AK69" s="379"/>
      <c r="AL69" s="379"/>
      <c r="AM69" s="379"/>
      <c r="AN69" s="379"/>
      <c r="AO69" s="379"/>
      <c r="AP69" s="379"/>
      <c r="AQ69" s="379"/>
      <c r="AR69" s="379"/>
      <c r="AS69" s="379"/>
      <c r="AT69" s="379"/>
      <c r="AU69" s="379"/>
      <c r="AV69" s="379"/>
      <c r="AW69" s="379"/>
      <c r="AX69" s="379"/>
      <c r="AY69" s="379"/>
      <c r="AZ69" s="379"/>
      <c r="BA69" s="379"/>
    </row>
    <row r="70" spans="1:5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c r="X70" s="379"/>
      <c r="Y70" s="379"/>
      <c r="Z70" s="379"/>
      <c r="AA70" s="379"/>
      <c r="AB70" s="379"/>
      <c r="AC70" s="379"/>
      <c r="AD70" s="379"/>
      <c r="AE70" s="379"/>
      <c r="AF70" s="379"/>
      <c r="AG70" s="379"/>
      <c r="AH70" s="379"/>
      <c r="AI70" s="379"/>
      <c r="AJ70" s="379"/>
      <c r="AK70" s="379"/>
      <c r="AL70" s="379"/>
      <c r="AM70" s="379"/>
      <c r="AN70" s="379"/>
      <c r="AO70" s="379"/>
      <c r="AP70" s="379"/>
      <c r="AQ70" s="379"/>
      <c r="AR70" s="379"/>
      <c r="AS70" s="379"/>
      <c r="AT70" s="379"/>
      <c r="AU70" s="379"/>
      <c r="AV70" s="379"/>
      <c r="AW70" s="379"/>
      <c r="AX70" s="379"/>
      <c r="AY70" s="379"/>
      <c r="AZ70" s="379"/>
      <c r="BA70" s="379"/>
    </row>
    <row r="71" spans="1:5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c r="X71" s="379"/>
      <c r="Y71" s="379"/>
      <c r="Z71" s="379"/>
      <c r="AA71" s="379"/>
      <c r="AB71" s="379"/>
      <c r="AC71" s="379"/>
      <c r="AD71" s="379"/>
      <c r="AE71" s="379"/>
      <c r="AF71" s="379"/>
      <c r="AG71" s="379"/>
      <c r="AH71" s="379"/>
      <c r="AI71" s="379"/>
      <c r="AJ71" s="379"/>
      <c r="AK71" s="379"/>
      <c r="AL71" s="379"/>
      <c r="AM71" s="379"/>
      <c r="AN71" s="379"/>
      <c r="AO71" s="379"/>
      <c r="AP71" s="379"/>
      <c r="AQ71" s="379"/>
      <c r="AR71" s="379"/>
      <c r="AS71" s="379"/>
      <c r="AT71" s="379"/>
      <c r="AU71" s="379"/>
      <c r="AV71" s="379"/>
      <c r="AW71" s="379"/>
      <c r="AX71" s="379"/>
      <c r="AY71" s="379"/>
      <c r="AZ71" s="379"/>
      <c r="BA71" s="379"/>
    </row>
    <row r="72" spans="1:5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c r="X72" s="379"/>
      <c r="Y72" s="379"/>
      <c r="Z72" s="379"/>
      <c r="AA72" s="379"/>
      <c r="AB72" s="379"/>
      <c r="AC72" s="379"/>
      <c r="AD72" s="379"/>
      <c r="AE72" s="379"/>
      <c r="AF72" s="379"/>
      <c r="AG72" s="379"/>
      <c r="AH72" s="379"/>
      <c r="AI72" s="379"/>
      <c r="AJ72" s="379"/>
      <c r="AK72" s="379"/>
      <c r="AL72" s="379"/>
      <c r="AM72" s="379"/>
      <c r="AN72" s="379"/>
      <c r="AO72" s="379"/>
      <c r="AP72" s="379"/>
      <c r="AQ72" s="379"/>
      <c r="AR72" s="379"/>
      <c r="AS72" s="379"/>
      <c r="AT72" s="379"/>
      <c r="AU72" s="379"/>
      <c r="AV72" s="379"/>
      <c r="AW72" s="379"/>
      <c r="AX72" s="379"/>
      <c r="AY72" s="379"/>
      <c r="AZ72" s="379"/>
      <c r="BA72" s="379"/>
    </row>
    <row r="73" spans="1:5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c r="X73" s="379"/>
      <c r="Y73" s="379"/>
      <c r="Z73" s="379"/>
      <c r="AA73" s="379"/>
      <c r="AB73" s="379"/>
      <c r="AC73" s="379"/>
      <c r="AD73" s="379"/>
      <c r="AE73" s="379"/>
      <c r="AF73" s="379"/>
      <c r="AG73" s="379"/>
      <c r="AH73" s="379"/>
      <c r="AI73" s="379"/>
      <c r="AJ73" s="379"/>
      <c r="AK73" s="379"/>
      <c r="AL73" s="379"/>
      <c r="AM73" s="379"/>
      <c r="AN73" s="379"/>
      <c r="AO73" s="379"/>
      <c r="AP73" s="379"/>
      <c r="AQ73" s="379"/>
      <c r="AR73" s="379"/>
      <c r="AS73" s="379"/>
      <c r="AT73" s="379"/>
      <c r="AU73" s="379"/>
      <c r="AV73" s="379"/>
      <c r="AW73" s="379"/>
      <c r="AX73" s="379"/>
      <c r="AY73" s="379"/>
      <c r="AZ73" s="379"/>
      <c r="BA73" s="379"/>
    </row>
    <row r="74" spans="1:5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c r="X74" s="379"/>
      <c r="Y74" s="379"/>
      <c r="Z74" s="379"/>
      <c r="AA74" s="379"/>
      <c r="AB74" s="379"/>
      <c r="AC74" s="379"/>
      <c r="AD74" s="379"/>
      <c r="AE74" s="379"/>
      <c r="AF74" s="379"/>
      <c r="AG74" s="379"/>
      <c r="AH74" s="379"/>
      <c r="AI74" s="379"/>
      <c r="AJ74" s="379"/>
      <c r="AK74" s="379"/>
      <c r="AL74" s="379"/>
      <c r="AM74" s="379"/>
      <c r="AN74" s="379"/>
      <c r="AO74" s="379"/>
      <c r="AP74" s="379"/>
      <c r="AQ74" s="379"/>
      <c r="AR74" s="379"/>
      <c r="AS74" s="379"/>
      <c r="AT74" s="379"/>
      <c r="AU74" s="379"/>
      <c r="AV74" s="379"/>
      <c r="AW74" s="379"/>
      <c r="AX74" s="379"/>
      <c r="AY74" s="379"/>
      <c r="AZ74" s="379"/>
      <c r="BA74" s="379"/>
    </row>
    <row r="75" spans="1:5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c r="X75" s="379"/>
      <c r="Y75" s="379"/>
      <c r="Z75" s="379"/>
      <c r="AA75" s="379"/>
      <c r="AB75" s="379"/>
      <c r="AC75" s="379"/>
      <c r="AD75" s="379"/>
      <c r="AE75" s="379"/>
      <c r="AF75" s="379"/>
      <c r="AG75" s="379"/>
      <c r="AH75" s="379"/>
      <c r="AI75" s="379"/>
      <c r="AJ75" s="379"/>
      <c r="AK75" s="379"/>
      <c r="AL75" s="379"/>
      <c r="AM75" s="379"/>
      <c r="AN75" s="379"/>
      <c r="AO75" s="379"/>
      <c r="AP75" s="379"/>
      <c r="AQ75" s="379"/>
      <c r="AR75" s="379"/>
      <c r="AS75" s="379"/>
      <c r="AT75" s="379"/>
      <c r="AU75" s="379"/>
      <c r="AV75" s="379"/>
      <c r="AW75" s="379"/>
      <c r="AX75" s="379"/>
      <c r="AY75" s="379"/>
      <c r="AZ75" s="379"/>
      <c r="BA75" s="379"/>
    </row>
    <row r="76" spans="1:53"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c r="X76" s="379"/>
      <c r="Y76" s="379"/>
      <c r="Z76" s="379"/>
      <c r="AA76" s="379"/>
      <c r="AB76" s="379"/>
      <c r="AC76" s="379"/>
      <c r="AD76" s="379"/>
      <c r="AE76" s="379"/>
      <c r="AF76" s="379"/>
      <c r="AG76" s="379"/>
      <c r="AH76" s="379"/>
      <c r="AI76" s="379"/>
      <c r="AJ76" s="379"/>
      <c r="AK76" s="379"/>
      <c r="AL76" s="379"/>
      <c r="AM76" s="379"/>
      <c r="AN76" s="379"/>
      <c r="AO76" s="379"/>
      <c r="AP76" s="379"/>
      <c r="AQ76" s="379"/>
      <c r="AR76" s="379"/>
      <c r="AS76" s="379"/>
      <c r="AT76" s="379"/>
      <c r="AU76" s="379"/>
      <c r="AV76" s="379"/>
      <c r="AW76" s="379"/>
      <c r="AX76" s="379"/>
      <c r="AY76" s="379"/>
      <c r="AZ76" s="379"/>
      <c r="BA76" s="379"/>
    </row>
    <row r="77" spans="1:53" s="306" customFormat="1" ht="31.5" collapsed="1">
      <c r="A77" s="243"/>
      <c r="B77" s="341" t="s">
        <v>380</v>
      </c>
      <c r="C77" s="335" t="s">
        <v>524</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384"/>
      <c r="U77" s="384"/>
      <c r="V77" s="384"/>
      <c r="W77" s="384"/>
      <c r="X77" s="384"/>
      <c r="Y77" s="384"/>
      <c r="Z77" s="384"/>
      <c r="AA77" s="384"/>
      <c r="AB77" s="384"/>
      <c r="AC77" s="384"/>
      <c r="AD77" s="384"/>
      <c r="AE77" s="384"/>
      <c r="AF77" s="384"/>
      <c r="AG77" s="384"/>
      <c r="AH77" s="384"/>
      <c r="AI77" s="384"/>
      <c r="AJ77" s="384"/>
      <c r="AK77" s="384"/>
      <c r="AL77" s="384"/>
      <c r="AM77" s="384"/>
      <c r="AN77" s="384"/>
      <c r="AO77" s="384"/>
      <c r="AP77" s="384"/>
      <c r="AQ77" s="384"/>
      <c r="AR77" s="384"/>
      <c r="AS77" s="384"/>
      <c r="AT77" s="384"/>
      <c r="AU77" s="384"/>
      <c r="AV77" s="384"/>
      <c r="AW77" s="384"/>
      <c r="AX77" s="384"/>
      <c r="AY77" s="384"/>
      <c r="AZ77" s="384"/>
      <c r="BA77" s="384"/>
    </row>
    <row r="78" spans="1:53" s="305" customFormat="1" ht="63.75" hidden="1" outlineLevel="2">
      <c r="A78" s="178"/>
      <c r="B78" s="4"/>
      <c r="C78" s="363" t="s">
        <v>1418</v>
      </c>
      <c r="D78" s="168"/>
      <c r="E78" s="169"/>
      <c r="F78" s="169"/>
      <c r="G78" s="257"/>
      <c r="H78" s="170"/>
      <c r="I78" s="170"/>
      <c r="J78" s="170"/>
      <c r="K78" s="170"/>
      <c r="L78" s="170"/>
      <c r="M78" s="245"/>
      <c r="N78" s="170"/>
      <c r="O78" s="170"/>
      <c r="P78" s="245"/>
      <c r="Q78" s="169"/>
      <c r="R78" s="171"/>
      <c r="S78" s="374"/>
    </row>
    <row r="79" spans="1:53" s="305" customFormat="1" ht="225" hidden="1" customHeight="1" outlineLevel="2">
      <c r="A79" s="178"/>
      <c r="B79" s="4"/>
      <c r="C79" s="337" t="s">
        <v>878</v>
      </c>
      <c r="D79" s="168"/>
      <c r="E79" s="169"/>
      <c r="F79" s="169"/>
      <c r="G79" s="257"/>
      <c r="H79" s="170"/>
      <c r="I79" s="170"/>
      <c r="J79" s="170"/>
      <c r="K79" s="170"/>
      <c r="L79" s="170"/>
      <c r="M79" s="245"/>
      <c r="N79" s="170"/>
      <c r="O79" s="170"/>
      <c r="P79" s="245"/>
      <c r="Q79" s="169"/>
      <c r="R79" s="171"/>
      <c r="S79" s="374"/>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row>
    <row r="80" spans="1:53"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379"/>
      <c r="AQ80" s="379"/>
      <c r="AR80" s="379"/>
      <c r="AS80" s="379"/>
      <c r="AT80" s="379"/>
      <c r="AU80" s="379"/>
      <c r="AV80" s="379"/>
      <c r="AW80" s="379"/>
      <c r="AX80" s="379"/>
      <c r="AY80" s="379"/>
      <c r="AZ80" s="379"/>
      <c r="BA80" s="379"/>
    </row>
    <row r="81" spans="1:53"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79"/>
      <c r="U81" s="379"/>
      <c r="V81" s="379"/>
      <c r="W81" s="379"/>
      <c r="X81" s="379"/>
      <c r="Y81" s="379"/>
      <c r="Z81" s="379"/>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row>
    <row r="82" spans="1:53"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79"/>
      <c r="U82" s="379"/>
      <c r="V82" s="379"/>
      <c r="W82" s="379"/>
      <c r="X82" s="379"/>
      <c r="Y82" s="379"/>
      <c r="Z82" s="379"/>
      <c r="AA82" s="379"/>
      <c r="AB82" s="379"/>
      <c r="AC82" s="379"/>
      <c r="AD82" s="379"/>
      <c r="AE82" s="379"/>
      <c r="AF82" s="379"/>
      <c r="AG82" s="379"/>
      <c r="AH82" s="379"/>
      <c r="AI82" s="379"/>
      <c r="AJ82" s="379"/>
      <c r="AK82" s="379"/>
      <c r="AL82" s="379"/>
      <c r="AM82" s="379"/>
      <c r="AN82" s="379"/>
      <c r="AO82" s="379"/>
      <c r="AP82" s="379"/>
      <c r="AQ82" s="379"/>
      <c r="AR82" s="379"/>
      <c r="AS82" s="379"/>
      <c r="AT82" s="379"/>
      <c r="AU82" s="379"/>
      <c r="AV82" s="379"/>
      <c r="AW82" s="379"/>
      <c r="AX82" s="379"/>
      <c r="AY82" s="379"/>
      <c r="AZ82" s="379"/>
      <c r="BA82" s="379"/>
    </row>
    <row r="83" spans="1:53"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79"/>
      <c r="U83" s="379"/>
      <c r="V83" s="379"/>
      <c r="W83" s="379"/>
      <c r="X83" s="379"/>
      <c r="Y83" s="379"/>
      <c r="Z83" s="379"/>
      <c r="AA83" s="379"/>
      <c r="AB83" s="379"/>
      <c r="AC83" s="379"/>
      <c r="AD83" s="379"/>
      <c r="AE83" s="379"/>
      <c r="AF83" s="379"/>
      <c r="AG83" s="379"/>
      <c r="AH83" s="379"/>
      <c r="AI83" s="379"/>
      <c r="AJ83" s="379"/>
      <c r="AK83" s="379"/>
      <c r="AL83" s="379"/>
      <c r="AM83" s="379"/>
      <c r="AN83" s="379"/>
      <c r="AO83" s="379"/>
      <c r="AP83" s="379"/>
      <c r="AQ83" s="379"/>
      <c r="AR83" s="379"/>
      <c r="AS83" s="379"/>
      <c r="AT83" s="379"/>
      <c r="AU83" s="379"/>
      <c r="AV83" s="379"/>
      <c r="AW83" s="379"/>
      <c r="AX83" s="379"/>
      <c r="AY83" s="379"/>
      <c r="AZ83" s="379"/>
      <c r="BA83" s="379"/>
    </row>
    <row r="84" spans="1:53"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79"/>
      <c r="U84" s="379"/>
      <c r="V84" s="379"/>
      <c r="W84" s="379"/>
      <c r="X84" s="379"/>
      <c r="Y84" s="379"/>
      <c r="Z84" s="379"/>
      <c r="AA84" s="379"/>
      <c r="AB84" s="379"/>
      <c r="AC84" s="379"/>
      <c r="AD84" s="379"/>
      <c r="AE84" s="379"/>
      <c r="AF84" s="379"/>
      <c r="AG84" s="379"/>
      <c r="AH84" s="379"/>
      <c r="AI84" s="379"/>
      <c r="AJ84" s="379"/>
      <c r="AK84" s="379"/>
      <c r="AL84" s="379"/>
      <c r="AM84" s="379"/>
      <c r="AN84" s="379"/>
      <c r="AO84" s="379"/>
      <c r="AP84" s="379"/>
      <c r="AQ84" s="379"/>
      <c r="AR84" s="379"/>
      <c r="AS84" s="379"/>
      <c r="AT84" s="379"/>
      <c r="AU84" s="379"/>
      <c r="AV84" s="379"/>
      <c r="AW84" s="379"/>
      <c r="AX84" s="379"/>
      <c r="AY84" s="379"/>
      <c r="AZ84" s="379"/>
      <c r="BA84" s="379"/>
    </row>
    <row r="85" spans="1:53"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79"/>
      <c r="U85" s="379"/>
      <c r="V85" s="379"/>
      <c r="W85" s="379"/>
      <c r="X85" s="379"/>
      <c r="Y85" s="379"/>
      <c r="Z85" s="379"/>
      <c r="AA85" s="379"/>
      <c r="AB85" s="379"/>
      <c r="AC85" s="379"/>
      <c r="AD85" s="379"/>
      <c r="AE85" s="379"/>
      <c r="AF85" s="379"/>
      <c r="AG85" s="379"/>
      <c r="AH85" s="379"/>
      <c r="AI85" s="379"/>
      <c r="AJ85" s="379"/>
      <c r="AK85" s="379"/>
      <c r="AL85" s="379"/>
      <c r="AM85" s="379"/>
      <c r="AN85" s="379"/>
      <c r="AO85" s="379"/>
      <c r="AP85" s="379"/>
      <c r="AQ85" s="379"/>
      <c r="AR85" s="379"/>
      <c r="AS85" s="379"/>
      <c r="AT85" s="379"/>
      <c r="AU85" s="379"/>
      <c r="AV85" s="379"/>
      <c r="AW85" s="379"/>
      <c r="AX85" s="379"/>
      <c r="AY85" s="379"/>
      <c r="AZ85" s="379"/>
      <c r="BA85" s="379"/>
    </row>
    <row r="86" spans="1:53"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79"/>
      <c r="U86" s="379"/>
      <c r="V86" s="379"/>
      <c r="W86" s="379"/>
      <c r="X86" s="379"/>
      <c r="Y86" s="379"/>
      <c r="Z86" s="379"/>
      <c r="AA86" s="379"/>
      <c r="AB86" s="379"/>
      <c r="AC86" s="379"/>
      <c r="AD86" s="379"/>
      <c r="AE86" s="379"/>
      <c r="AF86" s="379"/>
      <c r="AG86" s="379"/>
      <c r="AH86" s="379"/>
      <c r="AI86" s="379"/>
      <c r="AJ86" s="379"/>
      <c r="AK86" s="379"/>
      <c r="AL86" s="379"/>
      <c r="AM86" s="379"/>
      <c r="AN86" s="379"/>
      <c r="AO86" s="379"/>
      <c r="AP86" s="379"/>
      <c r="AQ86" s="379"/>
      <c r="AR86" s="379"/>
      <c r="AS86" s="379"/>
      <c r="AT86" s="379"/>
      <c r="AU86" s="379"/>
      <c r="AV86" s="379"/>
      <c r="AW86" s="379"/>
      <c r="AX86" s="379"/>
      <c r="AY86" s="379"/>
      <c r="AZ86" s="379"/>
      <c r="BA86" s="379"/>
    </row>
    <row r="87" spans="1:53"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79"/>
      <c r="U87" s="379"/>
      <c r="V87" s="379"/>
      <c r="W87" s="379"/>
      <c r="X87" s="379"/>
      <c r="Y87" s="379"/>
      <c r="Z87" s="379"/>
      <c r="AA87" s="379"/>
      <c r="AB87" s="379"/>
      <c r="AC87" s="379"/>
      <c r="AD87" s="379"/>
      <c r="AE87" s="379"/>
      <c r="AF87" s="379"/>
      <c r="AG87" s="379"/>
      <c r="AH87" s="379"/>
      <c r="AI87" s="379"/>
      <c r="AJ87" s="379"/>
      <c r="AK87" s="379"/>
      <c r="AL87" s="379"/>
      <c r="AM87" s="379"/>
      <c r="AN87" s="379"/>
      <c r="AO87" s="379"/>
      <c r="AP87" s="379"/>
      <c r="AQ87" s="379"/>
      <c r="AR87" s="379"/>
      <c r="AS87" s="379"/>
      <c r="AT87" s="379"/>
      <c r="AU87" s="379"/>
      <c r="AV87" s="379"/>
      <c r="AW87" s="379"/>
      <c r="AX87" s="379"/>
      <c r="AY87" s="379"/>
      <c r="AZ87" s="379"/>
      <c r="BA87" s="379"/>
    </row>
    <row r="88" spans="1:53" s="306" customFormat="1" ht="34.5" customHeight="1" collapsed="1">
      <c r="A88" s="243"/>
      <c r="B88" s="341" t="s">
        <v>382</v>
      </c>
      <c r="C88" s="335" t="s">
        <v>525</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row>
    <row r="89" spans="1:53" s="305" customFormat="1" ht="38.25" hidden="1" outlineLevel="2">
      <c r="A89" s="178"/>
      <c r="B89" s="4"/>
      <c r="C89" s="363" t="s">
        <v>1433</v>
      </c>
      <c r="D89" s="168"/>
      <c r="E89" s="169"/>
      <c r="F89" s="169"/>
      <c r="G89" s="257"/>
      <c r="H89" s="170"/>
      <c r="I89" s="170"/>
      <c r="J89" s="170"/>
      <c r="K89" s="170"/>
      <c r="L89" s="170"/>
      <c r="M89" s="245"/>
      <c r="N89" s="170"/>
      <c r="O89" s="170"/>
      <c r="P89" s="245"/>
      <c r="Q89" s="456"/>
      <c r="R89" s="171"/>
      <c r="S89" s="374"/>
      <c r="T89" s="379"/>
      <c r="U89" s="379"/>
      <c r="V89" s="379"/>
      <c r="W89" s="379"/>
      <c r="X89" s="379"/>
      <c r="Y89" s="379"/>
      <c r="Z89" s="379"/>
      <c r="AA89" s="379"/>
      <c r="AB89" s="379"/>
      <c r="AC89" s="379"/>
      <c r="AD89" s="379"/>
      <c r="AE89" s="379"/>
      <c r="AF89" s="379"/>
      <c r="AG89" s="379"/>
      <c r="AH89" s="379"/>
      <c r="AI89" s="379"/>
      <c r="AJ89" s="379"/>
      <c r="AK89" s="379"/>
      <c r="AL89" s="379"/>
      <c r="AM89" s="379"/>
      <c r="AN89" s="379"/>
      <c r="AO89" s="379"/>
      <c r="AP89" s="379"/>
      <c r="AQ89" s="379"/>
      <c r="AR89" s="379"/>
      <c r="AS89" s="379"/>
      <c r="AT89" s="379"/>
      <c r="AU89" s="379"/>
      <c r="AV89" s="379"/>
      <c r="AW89" s="379"/>
      <c r="AX89" s="379"/>
      <c r="AY89" s="379"/>
      <c r="AZ89" s="379"/>
      <c r="BA89" s="379"/>
    </row>
    <row r="90" spans="1:53" s="305" customFormat="1" ht="148.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79"/>
      <c r="U90" s="379"/>
      <c r="V90" s="379"/>
      <c r="W90" s="379"/>
      <c r="X90" s="379"/>
      <c r="Y90" s="379"/>
      <c r="Z90" s="379"/>
      <c r="AA90" s="379"/>
      <c r="AB90" s="379"/>
      <c r="AC90" s="379"/>
      <c r="AD90" s="379"/>
      <c r="AE90" s="379"/>
      <c r="AF90" s="379"/>
      <c r="AG90" s="379"/>
      <c r="AH90" s="379"/>
      <c r="AI90" s="379"/>
      <c r="AJ90" s="379"/>
      <c r="AK90" s="379"/>
      <c r="AL90" s="379"/>
      <c r="AM90" s="379"/>
      <c r="AN90" s="379"/>
      <c r="AO90" s="379"/>
      <c r="AP90" s="379"/>
      <c r="AQ90" s="379"/>
      <c r="AR90" s="379"/>
      <c r="AS90" s="379"/>
      <c r="AT90" s="379"/>
      <c r="AU90" s="379"/>
      <c r="AV90" s="379"/>
      <c r="AW90" s="379"/>
      <c r="AX90" s="379"/>
      <c r="AY90" s="379"/>
      <c r="AZ90" s="379"/>
      <c r="BA90" s="379"/>
    </row>
    <row r="91" spans="1:5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row>
    <row r="92" spans="1:5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c r="X92" s="379"/>
      <c r="Y92" s="379"/>
      <c r="Z92" s="379"/>
      <c r="AA92" s="379"/>
      <c r="AB92" s="379"/>
      <c r="AC92" s="379"/>
      <c r="AD92" s="379"/>
      <c r="AE92" s="379"/>
      <c r="AF92" s="379"/>
      <c r="AG92" s="379"/>
      <c r="AH92" s="379"/>
      <c r="AI92" s="379"/>
      <c r="AJ92" s="379"/>
      <c r="AK92" s="379"/>
      <c r="AL92" s="379"/>
      <c r="AM92" s="379"/>
      <c r="AN92" s="379"/>
      <c r="AO92" s="379"/>
      <c r="AP92" s="379"/>
      <c r="AQ92" s="379"/>
      <c r="AR92" s="379"/>
      <c r="AS92" s="379"/>
      <c r="AT92" s="379"/>
      <c r="AU92" s="379"/>
      <c r="AV92" s="379"/>
      <c r="AW92" s="379"/>
      <c r="AX92" s="379"/>
      <c r="AY92" s="379"/>
      <c r="AZ92" s="379"/>
      <c r="BA92" s="379"/>
    </row>
    <row r="93" spans="1:5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row>
    <row r="94" spans="1:5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row>
    <row r="95" spans="1:5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row>
    <row r="96" spans="1:5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row>
    <row r="97" spans="1:5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row>
    <row r="98" spans="1:53"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row>
    <row r="99" spans="1:53" s="306" customFormat="1" ht="38.25" customHeight="1" collapsed="1">
      <c r="A99" s="243"/>
      <c r="B99" s="341" t="s">
        <v>384</v>
      </c>
      <c r="C99" s="335" t="s">
        <v>526</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384"/>
      <c r="U99" s="384"/>
      <c r="V99" s="384"/>
      <c r="W99" s="384"/>
      <c r="X99" s="384"/>
      <c r="Y99" s="384"/>
      <c r="Z99" s="384"/>
      <c r="AA99" s="384"/>
      <c r="AB99" s="384"/>
      <c r="AC99" s="384"/>
      <c r="AD99" s="384"/>
      <c r="AE99" s="384"/>
      <c r="AF99" s="384"/>
      <c r="AG99" s="384"/>
      <c r="AH99" s="384"/>
      <c r="AI99" s="384"/>
      <c r="AJ99" s="384"/>
      <c r="AK99" s="384"/>
      <c r="AL99" s="384"/>
      <c r="AM99" s="384"/>
      <c r="AN99" s="384"/>
      <c r="AO99" s="384"/>
      <c r="AP99" s="384"/>
      <c r="AQ99" s="384"/>
      <c r="AR99" s="384"/>
      <c r="AS99" s="384"/>
      <c r="AT99" s="384"/>
      <c r="AU99" s="384"/>
      <c r="AV99" s="384"/>
      <c r="AW99" s="384"/>
      <c r="AX99" s="384"/>
      <c r="AY99" s="384"/>
      <c r="AZ99" s="384"/>
      <c r="BA99" s="384"/>
    </row>
    <row r="100" spans="1:53"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row>
    <row r="101" spans="1:53" s="305" customFormat="1" ht="135" hidden="1" customHeight="1" outlineLevel="2">
      <c r="A101" s="178"/>
      <c r="B101" s="4"/>
      <c r="C101" s="337" t="s">
        <v>866</v>
      </c>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row>
    <row r="102" spans="1:53"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row>
    <row r="103" spans="1:53"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379"/>
      <c r="AR103" s="379"/>
      <c r="AS103" s="379"/>
      <c r="AT103" s="379"/>
      <c r="AU103" s="379"/>
      <c r="AV103" s="379"/>
      <c r="AW103" s="379"/>
      <c r="AX103" s="379"/>
      <c r="AY103" s="379"/>
      <c r="AZ103" s="379"/>
      <c r="BA103" s="379"/>
    </row>
    <row r="104" spans="1:53"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79"/>
      <c r="U104" s="379"/>
      <c r="V104" s="379"/>
      <c r="W104" s="379"/>
      <c r="X104" s="379"/>
      <c r="Y104" s="379"/>
      <c r="Z104" s="379"/>
      <c r="AA104" s="379"/>
      <c r="AB104" s="379"/>
      <c r="AC104" s="379"/>
      <c r="AD104" s="379"/>
      <c r="AE104" s="379"/>
      <c r="AF104" s="379"/>
      <c r="AG104" s="379"/>
      <c r="AH104" s="379"/>
      <c r="AI104" s="379"/>
      <c r="AJ104" s="379"/>
      <c r="AK104" s="379"/>
      <c r="AL104" s="379"/>
      <c r="AM104" s="379"/>
      <c r="AN104" s="379"/>
      <c r="AO104" s="379"/>
      <c r="AP104" s="379"/>
      <c r="AQ104" s="379"/>
      <c r="AR104" s="379"/>
      <c r="AS104" s="379"/>
      <c r="AT104" s="379"/>
      <c r="AU104" s="379"/>
      <c r="AV104" s="379"/>
      <c r="AW104" s="379"/>
      <c r="AX104" s="379"/>
      <c r="AY104" s="379"/>
      <c r="AZ104" s="379"/>
      <c r="BA104" s="379"/>
    </row>
    <row r="105" spans="1:53"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row>
    <row r="106" spans="1:53"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row>
    <row r="107" spans="1:53"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row>
    <row r="108" spans="1:53"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row>
    <row r="109" spans="1:53"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row>
    <row r="110" spans="1:53" s="306" customFormat="1" ht="31.5" collapsed="1">
      <c r="A110" s="243"/>
      <c r="B110" s="341" t="s">
        <v>386</v>
      </c>
      <c r="C110" s="335" t="s">
        <v>527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row>
    <row r="111" spans="1:53" s="305" customFormat="1" ht="219.75" hidden="1" customHeight="1" outlineLevel="2">
      <c r="A111" s="178"/>
      <c r="B111" s="4"/>
      <c r="C111" s="337" t="s">
        <v>879</v>
      </c>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row>
    <row r="112" spans="1:53"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row>
    <row r="113" spans="1:53"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row>
    <row r="114" spans="1:53"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c r="U114" s="379"/>
      <c r="V114" s="379"/>
      <c r="W114" s="379"/>
      <c r="X114" s="379"/>
      <c r="Y114" s="379"/>
      <c r="Z114" s="379"/>
      <c r="AA114" s="379"/>
      <c r="AB114" s="379"/>
      <c r="AC114" s="379"/>
      <c r="AD114" s="379"/>
      <c r="AE114" s="379"/>
      <c r="AF114" s="379"/>
      <c r="AG114" s="379"/>
      <c r="AH114" s="379"/>
      <c r="AI114" s="379"/>
      <c r="AJ114" s="379"/>
      <c r="AK114" s="379"/>
      <c r="AL114" s="379"/>
      <c r="AM114" s="379"/>
      <c r="AN114" s="379"/>
      <c r="AO114" s="379"/>
      <c r="AP114" s="379"/>
      <c r="AQ114" s="379"/>
      <c r="AR114" s="379"/>
      <c r="AS114" s="379"/>
      <c r="AT114" s="379"/>
      <c r="AU114" s="379"/>
      <c r="AV114" s="379"/>
      <c r="AW114" s="379"/>
      <c r="AX114" s="379"/>
      <c r="AY114" s="379"/>
      <c r="AZ114" s="379"/>
      <c r="BA114" s="379"/>
    </row>
    <row r="115" spans="1:53"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row>
    <row r="116" spans="1:53"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row>
    <row r="117" spans="1:53"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row>
    <row r="118" spans="1:53"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row>
    <row r="119" spans="1:53"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row>
    <row r="120" spans="1:53" s="306" customFormat="1" ht="33" customHeight="1"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c r="U120" s="384"/>
      <c r="V120" s="384"/>
      <c r="W120" s="384"/>
      <c r="X120" s="384"/>
      <c r="Y120" s="384"/>
      <c r="Z120" s="384"/>
      <c r="AA120" s="384"/>
      <c r="AB120" s="384"/>
      <c r="AC120" s="384"/>
      <c r="AD120" s="384"/>
      <c r="AE120" s="384"/>
      <c r="AF120" s="384"/>
      <c r="AG120" s="384"/>
      <c r="AH120" s="384"/>
      <c r="AI120" s="384"/>
      <c r="AJ120" s="384"/>
      <c r="AK120" s="384"/>
      <c r="AL120" s="384"/>
      <c r="AM120" s="384"/>
      <c r="AN120" s="384"/>
      <c r="AO120" s="384"/>
      <c r="AP120" s="384"/>
      <c r="AQ120" s="384"/>
      <c r="AR120" s="384"/>
      <c r="AS120" s="384"/>
      <c r="AT120" s="384"/>
      <c r="AU120" s="384"/>
      <c r="AV120" s="384"/>
      <c r="AW120" s="384"/>
      <c r="AX120" s="384"/>
      <c r="AY120" s="384"/>
      <c r="AZ120" s="384"/>
      <c r="BA120" s="384"/>
    </row>
    <row r="121" spans="1:53" s="305" customFormat="1" ht="222.75" hidden="1" customHeight="1" outlineLevel="2">
      <c r="A121" s="178"/>
      <c r="B121" s="4"/>
      <c r="C121" s="337" t="s">
        <v>880</v>
      </c>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row>
    <row r="122" spans="1:5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row>
    <row r="123" spans="1:5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row>
    <row r="124" spans="1:5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c r="X124" s="379"/>
      <c r="Y124" s="379"/>
      <c r="Z124" s="379"/>
      <c r="AA124" s="379"/>
      <c r="AB124" s="379"/>
      <c r="AC124" s="379"/>
      <c r="AD124" s="379"/>
      <c r="AE124" s="379"/>
      <c r="AF124" s="379"/>
      <c r="AG124" s="379"/>
      <c r="AH124" s="379"/>
      <c r="AI124" s="379"/>
      <c r="AJ124" s="379"/>
      <c r="AK124" s="379"/>
      <c r="AL124" s="379"/>
      <c r="AM124" s="379"/>
      <c r="AN124" s="379"/>
      <c r="AO124" s="379"/>
      <c r="AP124" s="379"/>
      <c r="AQ124" s="379"/>
      <c r="AR124" s="379"/>
      <c r="AS124" s="379"/>
      <c r="AT124" s="379"/>
      <c r="AU124" s="379"/>
      <c r="AV124" s="379"/>
      <c r="AW124" s="379"/>
      <c r="AX124" s="379"/>
      <c r="AY124" s="379"/>
      <c r="AZ124" s="379"/>
      <c r="BA124" s="379"/>
    </row>
    <row r="125" spans="1:5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c r="X125" s="379"/>
      <c r="Y125" s="379"/>
      <c r="Z125" s="379"/>
      <c r="AA125" s="379"/>
      <c r="AB125" s="379"/>
      <c r="AC125" s="379"/>
      <c r="AD125" s="379"/>
      <c r="AE125" s="379"/>
      <c r="AF125" s="379"/>
      <c r="AG125" s="379"/>
      <c r="AH125" s="379"/>
      <c r="AI125" s="379"/>
      <c r="AJ125" s="379"/>
      <c r="AK125" s="379"/>
      <c r="AL125" s="379"/>
      <c r="AM125" s="379"/>
      <c r="AN125" s="379"/>
      <c r="AO125" s="379"/>
      <c r="AP125" s="379"/>
      <c r="AQ125" s="379"/>
      <c r="AR125" s="379"/>
      <c r="AS125" s="379"/>
      <c r="AT125" s="379"/>
      <c r="AU125" s="379"/>
      <c r="AV125" s="379"/>
      <c r="AW125" s="379"/>
      <c r="AX125" s="379"/>
      <c r="AY125" s="379"/>
      <c r="AZ125" s="379"/>
      <c r="BA125" s="379"/>
    </row>
    <row r="126" spans="1:5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row>
    <row r="127" spans="1:5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row>
    <row r="128" spans="1:5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row>
    <row r="129" spans="1:53"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row>
    <row r="130" spans="1:53" s="306" customFormat="1" ht="31.5" collapsed="1">
      <c r="A130" s="243"/>
      <c r="B130" s="341" t="s">
        <v>389</v>
      </c>
      <c r="C130" s="335" t="s">
        <v>528</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c r="X130" s="384"/>
      <c r="Y130" s="384"/>
      <c r="Z130" s="384"/>
      <c r="AA130" s="384"/>
      <c r="AB130" s="384"/>
      <c r="AC130" s="384"/>
      <c r="AD130" s="384"/>
      <c r="AE130" s="384"/>
      <c r="AF130" s="384"/>
      <c r="AG130" s="384"/>
      <c r="AH130" s="384"/>
      <c r="AI130" s="384"/>
      <c r="AJ130" s="384"/>
      <c r="AK130" s="384"/>
      <c r="AL130" s="384"/>
      <c r="AM130" s="384"/>
      <c r="AN130" s="384"/>
      <c r="AO130" s="384"/>
      <c r="AP130" s="384"/>
      <c r="AQ130" s="384"/>
      <c r="AR130" s="384"/>
      <c r="AS130" s="384"/>
      <c r="AT130" s="384"/>
      <c r="AU130" s="384"/>
      <c r="AV130" s="384"/>
      <c r="AW130" s="384"/>
      <c r="AX130" s="384"/>
      <c r="AY130" s="384"/>
      <c r="AZ130" s="384"/>
      <c r="BA130" s="384"/>
    </row>
    <row r="131" spans="1:53"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row>
    <row r="132" spans="1:53" s="305" customFormat="1" ht="272.25" hidden="1" customHeight="1" outlineLevel="2">
      <c r="A132" s="178"/>
      <c r="B132" s="4"/>
      <c r="C132" s="337" t="s">
        <v>881</v>
      </c>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row>
    <row r="133" spans="1:5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row>
    <row r="134" spans="1:5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row>
    <row r="135" spans="1:5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c r="Y135" s="379"/>
      <c r="Z135" s="379"/>
      <c r="AA135" s="379"/>
      <c r="AB135" s="379"/>
      <c r="AC135" s="379"/>
      <c r="AD135" s="379"/>
      <c r="AE135" s="379"/>
      <c r="AF135" s="379"/>
      <c r="AG135" s="379"/>
      <c r="AH135" s="379"/>
      <c r="AI135" s="379"/>
      <c r="AJ135" s="379"/>
      <c r="AK135" s="379"/>
      <c r="AL135" s="379"/>
      <c r="AM135" s="379"/>
      <c r="AN135" s="379"/>
      <c r="AO135" s="379"/>
      <c r="AP135" s="379"/>
      <c r="AQ135" s="379"/>
      <c r="AR135" s="379"/>
      <c r="AS135" s="379"/>
      <c r="AT135" s="379"/>
      <c r="AU135" s="379"/>
      <c r="AV135" s="379"/>
      <c r="AW135" s="379"/>
      <c r="AX135" s="379"/>
      <c r="AY135" s="379"/>
      <c r="AZ135" s="379"/>
      <c r="BA135" s="379"/>
    </row>
    <row r="136" spans="1:5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row>
    <row r="137" spans="1:5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row>
    <row r="138" spans="1:5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row>
    <row r="139" spans="1:5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row>
    <row r="140" spans="1:53"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row>
    <row r="141" spans="1:53" s="306" customFormat="1" ht="31.5" collapsed="1">
      <c r="A141" s="243"/>
      <c r="B141" s="341" t="s">
        <v>391</v>
      </c>
      <c r="C141" s="335" t="s">
        <v>254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384"/>
      <c r="U141" s="384"/>
      <c r="V141" s="384"/>
      <c r="W141" s="384"/>
      <c r="X141" s="384"/>
      <c r="Y141" s="384"/>
      <c r="Z141" s="384"/>
      <c r="AA141" s="384"/>
      <c r="AB141" s="384"/>
      <c r="AC141" s="384"/>
      <c r="AD141" s="384"/>
      <c r="AE141" s="384"/>
      <c r="AF141" s="384"/>
      <c r="AG141" s="384"/>
      <c r="AH141" s="384"/>
      <c r="AI141" s="384"/>
      <c r="AJ141" s="384"/>
      <c r="AK141" s="384"/>
      <c r="AL141" s="384"/>
      <c r="AM141" s="384"/>
      <c r="AN141" s="384"/>
      <c r="AO141" s="384"/>
      <c r="AP141" s="384"/>
      <c r="AQ141" s="384"/>
      <c r="AR141" s="384"/>
      <c r="AS141" s="384"/>
      <c r="AT141" s="384"/>
      <c r="AU141" s="384"/>
      <c r="AV141" s="384"/>
      <c r="AW141" s="384"/>
      <c r="AX141" s="384"/>
      <c r="AY141" s="384"/>
      <c r="AZ141" s="384"/>
      <c r="BA141" s="384"/>
    </row>
    <row r="142" spans="1:53" s="305" customFormat="1"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row>
    <row r="143" spans="1:53" s="305" customFormat="1" ht="169.5" hidden="1" customHeight="1" outlineLevel="2">
      <c r="A143" s="178"/>
      <c r="B143" s="4"/>
      <c r="C143" s="337" t="s">
        <v>882</v>
      </c>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row>
    <row r="144" spans="1:53"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row>
    <row r="145" spans="1:53"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c r="Y145" s="379"/>
      <c r="Z145" s="379"/>
      <c r="AA145" s="379"/>
      <c r="AB145" s="379"/>
      <c r="AC145" s="379"/>
      <c r="AD145" s="379"/>
      <c r="AE145" s="379"/>
      <c r="AF145" s="379"/>
      <c r="AG145" s="379"/>
      <c r="AH145" s="379"/>
      <c r="AI145" s="379"/>
      <c r="AJ145" s="379"/>
      <c r="AK145" s="379"/>
      <c r="AL145" s="379"/>
      <c r="AM145" s="379"/>
      <c r="AN145" s="379"/>
      <c r="AO145" s="379"/>
      <c r="AP145" s="379"/>
      <c r="AQ145" s="379"/>
      <c r="AR145" s="379"/>
      <c r="AS145" s="379"/>
      <c r="AT145" s="379"/>
      <c r="AU145" s="379"/>
      <c r="AV145" s="379"/>
      <c r="AW145" s="379"/>
      <c r="AX145" s="379"/>
      <c r="AY145" s="379"/>
      <c r="AZ145" s="379"/>
      <c r="BA145" s="379"/>
    </row>
    <row r="146" spans="1:53"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row>
    <row r="147" spans="1:53"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row>
    <row r="148" spans="1:53"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row>
    <row r="149" spans="1:53"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row>
    <row r="150" spans="1:53"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row>
    <row r="151" spans="1:53"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row>
    <row r="152" spans="1:53"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384"/>
      <c r="U152" s="384"/>
      <c r="V152" s="384"/>
      <c r="W152" s="384"/>
      <c r="X152" s="384"/>
      <c r="Y152" s="384"/>
      <c r="Z152" s="384"/>
      <c r="AA152" s="384"/>
      <c r="AB152" s="384"/>
      <c r="AC152" s="384"/>
      <c r="AD152" s="384"/>
      <c r="AE152" s="384"/>
      <c r="AF152" s="384"/>
      <c r="AG152" s="384"/>
      <c r="AH152" s="384"/>
      <c r="AI152" s="384"/>
      <c r="AJ152" s="384"/>
      <c r="AK152" s="384"/>
      <c r="AL152" s="384"/>
      <c r="AM152" s="384"/>
      <c r="AN152" s="384"/>
      <c r="AO152" s="384"/>
      <c r="AP152" s="384"/>
      <c r="AQ152" s="384"/>
      <c r="AR152" s="384"/>
      <c r="AS152" s="384"/>
      <c r="AT152" s="384"/>
      <c r="AU152" s="384"/>
      <c r="AV152" s="384"/>
      <c r="AW152" s="384"/>
      <c r="AX152" s="384"/>
      <c r="AY152" s="384"/>
      <c r="AZ152" s="384"/>
      <c r="BA152" s="384"/>
    </row>
    <row r="153" spans="1:53" s="305" customFormat="1" ht="246" hidden="1" customHeight="1" outlineLevel="2">
      <c r="A153" s="178"/>
      <c r="B153" s="4"/>
      <c r="C153" s="337" t="s">
        <v>883</v>
      </c>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row>
    <row r="154" spans="1:53"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row>
    <row r="155" spans="1:53"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c r="U155" s="379"/>
      <c r="V155" s="379"/>
      <c r="W155" s="379"/>
      <c r="X155" s="379"/>
      <c r="Y155" s="379"/>
      <c r="Z155" s="379"/>
      <c r="AA155" s="379"/>
      <c r="AB155" s="379"/>
      <c r="AC155" s="379"/>
      <c r="AD155" s="379"/>
      <c r="AE155" s="379"/>
      <c r="AF155" s="379"/>
      <c r="AG155" s="379"/>
      <c r="AH155" s="379"/>
      <c r="AI155" s="379"/>
      <c r="AJ155" s="379"/>
      <c r="AK155" s="379"/>
      <c r="AL155" s="379"/>
      <c r="AM155" s="379"/>
      <c r="AN155" s="379"/>
      <c r="AO155" s="379"/>
      <c r="AP155" s="379"/>
      <c r="AQ155" s="379"/>
      <c r="AR155" s="379"/>
      <c r="AS155" s="379"/>
      <c r="AT155" s="379"/>
      <c r="AU155" s="379"/>
      <c r="AV155" s="379"/>
      <c r="AW155" s="379"/>
      <c r="AX155" s="379"/>
      <c r="AY155" s="379"/>
      <c r="AZ155" s="379"/>
      <c r="BA155" s="379"/>
    </row>
    <row r="156" spans="1:53"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c r="U156" s="379"/>
      <c r="V156" s="379"/>
      <c r="W156" s="379"/>
      <c r="X156" s="379"/>
      <c r="Y156" s="379"/>
      <c r="Z156" s="379"/>
      <c r="AA156" s="379"/>
      <c r="AB156" s="379"/>
      <c r="AC156" s="379"/>
      <c r="AD156" s="379"/>
      <c r="AE156" s="379"/>
      <c r="AF156" s="379"/>
      <c r="AG156" s="379"/>
      <c r="AH156" s="379"/>
      <c r="AI156" s="379"/>
      <c r="AJ156" s="379"/>
      <c r="AK156" s="379"/>
      <c r="AL156" s="379"/>
      <c r="AM156" s="379"/>
      <c r="AN156" s="379"/>
      <c r="AO156" s="379"/>
      <c r="AP156" s="379"/>
      <c r="AQ156" s="379"/>
      <c r="AR156" s="379"/>
      <c r="AS156" s="379"/>
      <c r="AT156" s="379"/>
      <c r="AU156" s="379"/>
      <c r="AV156" s="379"/>
      <c r="AW156" s="379"/>
      <c r="AX156" s="379"/>
      <c r="AY156" s="379"/>
      <c r="AZ156" s="379"/>
      <c r="BA156" s="379"/>
    </row>
    <row r="157" spans="1:53"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row>
    <row r="158" spans="1:53"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row>
    <row r="159" spans="1:53"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row>
    <row r="160" spans="1:53"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row>
    <row r="161" spans="1:53"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row>
    <row r="162" spans="1:53" s="306" customFormat="1" ht="31.5" collapsed="1">
      <c r="A162" s="243"/>
      <c r="B162" s="341" t="s">
        <v>393</v>
      </c>
      <c r="C162" s="335" t="s">
        <v>529</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c r="U162" s="384"/>
      <c r="V162" s="384"/>
      <c r="W162" s="384"/>
      <c r="X162" s="384"/>
      <c r="Y162" s="384"/>
      <c r="Z162" s="384"/>
      <c r="AA162" s="384"/>
      <c r="AB162" s="384"/>
      <c r="AC162" s="384"/>
      <c r="AD162" s="384"/>
      <c r="AE162" s="384"/>
      <c r="AF162" s="384"/>
      <c r="AG162" s="384"/>
      <c r="AH162" s="384"/>
      <c r="AI162" s="384"/>
      <c r="AJ162" s="384"/>
      <c r="AK162" s="384"/>
      <c r="AL162" s="384"/>
      <c r="AM162" s="384"/>
      <c r="AN162" s="384"/>
      <c r="AO162" s="384"/>
      <c r="AP162" s="384"/>
      <c r="AQ162" s="384"/>
      <c r="AR162" s="384"/>
      <c r="AS162" s="384"/>
      <c r="AT162" s="384"/>
      <c r="AU162" s="384"/>
      <c r="AV162" s="384"/>
      <c r="AW162" s="384"/>
      <c r="AX162" s="384"/>
      <c r="AY162" s="384"/>
      <c r="AZ162" s="384"/>
      <c r="BA162" s="384"/>
    </row>
    <row r="163" spans="1:53" s="305" customFormat="1" ht="126"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row>
    <row r="164" spans="1:53"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row>
    <row r="165" spans="1:53"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row>
    <row r="166" spans="1:53"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c r="Y166" s="379"/>
      <c r="Z166" s="379"/>
      <c r="AA166" s="379"/>
      <c r="AB166" s="379"/>
      <c r="AC166" s="379"/>
      <c r="AD166" s="379"/>
      <c r="AE166" s="379"/>
      <c r="AF166" s="379"/>
      <c r="AG166" s="379"/>
      <c r="AH166" s="379"/>
      <c r="AI166" s="379"/>
      <c r="AJ166" s="379"/>
      <c r="AK166" s="379"/>
      <c r="AL166" s="379"/>
      <c r="AM166" s="379"/>
      <c r="AN166" s="379"/>
      <c r="AO166" s="379"/>
      <c r="AP166" s="379"/>
      <c r="AQ166" s="379"/>
      <c r="AR166" s="379"/>
      <c r="AS166" s="379"/>
      <c r="AT166" s="379"/>
      <c r="AU166" s="379"/>
      <c r="AV166" s="379"/>
      <c r="AW166" s="379"/>
      <c r="AX166" s="379"/>
      <c r="AY166" s="379"/>
      <c r="AZ166" s="379"/>
      <c r="BA166" s="379"/>
    </row>
    <row r="167" spans="1:53"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c r="Y167" s="379"/>
      <c r="Z167" s="379"/>
      <c r="AA167" s="379"/>
      <c r="AB167" s="379"/>
      <c r="AC167" s="379"/>
      <c r="AD167" s="379"/>
      <c r="AE167" s="379"/>
      <c r="AF167" s="379"/>
      <c r="AG167" s="379"/>
      <c r="AH167" s="379"/>
      <c r="AI167" s="379"/>
      <c r="AJ167" s="379"/>
      <c r="AK167" s="379"/>
      <c r="AL167" s="379"/>
      <c r="AM167" s="379"/>
      <c r="AN167" s="379"/>
      <c r="AO167" s="379"/>
      <c r="AP167" s="379"/>
      <c r="AQ167" s="379"/>
      <c r="AR167" s="379"/>
      <c r="AS167" s="379"/>
      <c r="AT167" s="379"/>
      <c r="AU167" s="379"/>
      <c r="AV167" s="379"/>
      <c r="AW167" s="379"/>
      <c r="AX167" s="379"/>
      <c r="AY167" s="379"/>
      <c r="AZ167" s="379"/>
      <c r="BA167" s="379"/>
    </row>
    <row r="168" spans="1:53"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row>
    <row r="169" spans="1:53"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row>
    <row r="170" spans="1:53"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row>
    <row r="171" spans="1:53"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row>
    <row r="172" spans="1:53" s="305" customFormat="1" ht="27.75">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row>
    <row r="173" spans="1:53" s="306" customFormat="1" ht="31.5" collapsed="1">
      <c r="A173" s="243"/>
      <c r="B173" s="341" t="s">
        <v>395</v>
      </c>
      <c r="C173" s="335" t="s">
        <v>530</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c r="X173" s="384"/>
      <c r="Y173" s="384"/>
      <c r="Z173" s="384"/>
      <c r="AA173" s="384"/>
      <c r="AB173" s="384"/>
      <c r="AC173" s="384"/>
      <c r="AD173" s="384"/>
      <c r="AE173" s="384"/>
      <c r="AF173" s="384"/>
      <c r="AG173" s="384"/>
      <c r="AH173" s="384"/>
      <c r="AI173" s="384"/>
      <c r="AJ173" s="384"/>
      <c r="AK173" s="384"/>
      <c r="AL173" s="384"/>
      <c r="AM173" s="384"/>
      <c r="AN173" s="384"/>
      <c r="AO173" s="384"/>
      <c r="AP173" s="384"/>
      <c r="AQ173" s="384"/>
      <c r="AR173" s="384"/>
      <c r="AS173" s="384"/>
      <c r="AT173" s="384"/>
      <c r="AU173" s="384"/>
      <c r="AV173" s="384"/>
      <c r="AW173" s="384"/>
      <c r="AX173" s="384"/>
      <c r="AY173" s="384"/>
      <c r="AZ173" s="384"/>
      <c r="BA173" s="384"/>
    </row>
    <row r="174" spans="1:53" s="305" customFormat="1"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c r="U174" s="385"/>
      <c r="V174" s="385"/>
      <c r="W174" s="385"/>
      <c r="X174" s="385"/>
      <c r="Y174" s="385"/>
      <c r="Z174" s="385"/>
      <c r="AA174" s="385"/>
      <c r="AB174" s="385"/>
      <c r="AC174" s="385"/>
      <c r="AD174" s="385"/>
      <c r="AE174" s="385"/>
      <c r="AF174" s="385"/>
      <c r="AG174" s="385"/>
      <c r="AH174" s="385"/>
      <c r="AI174" s="385"/>
      <c r="AJ174" s="385"/>
      <c r="AK174" s="385"/>
      <c r="AL174" s="385"/>
      <c r="AM174" s="385"/>
      <c r="AN174" s="385"/>
      <c r="AO174" s="385"/>
      <c r="AP174" s="385"/>
      <c r="AQ174" s="385"/>
      <c r="AR174" s="385"/>
      <c r="AS174" s="385"/>
      <c r="AT174" s="385"/>
      <c r="AU174" s="385"/>
      <c r="AV174" s="385"/>
      <c r="AW174" s="385"/>
      <c r="AX174" s="385"/>
      <c r="AY174" s="385"/>
      <c r="AZ174" s="385"/>
      <c r="BA174" s="385"/>
    </row>
    <row r="175" spans="1:53" s="305" customFormat="1" ht="218.25" hidden="1" customHeight="1" outlineLevel="2">
      <c r="A175" s="178"/>
      <c r="B175" s="4"/>
      <c r="C175" s="337" t="s">
        <v>763</v>
      </c>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row>
    <row r="176" spans="1:5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row>
    <row r="177" spans="1:5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c r="Y177" s="379"/>
      <c r="Z177" s="379"/>
      <c r="AA177" s="379"/>
      <c r="AB177" s="379"/>
      <c r="AC177" s="379"/>
      <c r="AD177" s="379"/>
      <c r="AE177" s="379"/>
      <c r="AF177" s="379"/>
      <c r="AG177" s="379"/>
      <c r="AH177" s="379"/>
      <c r="AI177" s="379"/>
      <c r="AJ177" s="379"/>
      <c r="AK177" s="379"/>
      <c r="AL177" s="379"/>
      <c r="AM177" s="379"/>
      <c r="AN177" s="379"/>
      <c r="AO177" s="379"/>
      <c r="AP177" s="379"/>
      <c r="AQ177" s="379"/>
      <c r="AR177" s="379"/>
      <c r="AS177" s="379"/>
      <c r="AT177" s="379"/>
      <c r="AU177" s="379"/>
      <c r="AV177" s="379"/>
      <c r="AW177" s="379"/>
      <c r="AX177" s="379"/>
      <c r="AY177" s="379"/>
      <c r="AZ177" s="379"/>
      <c r="BA177" s="379"/>
    </row>
    <row r="178" spans="1:5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row>
    <row r="179" spans="1:5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row>
    <row r="180" spans="1:5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row>
    <row r="181" spans="1:5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row>
    <row r="182" spans="1:5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row>
    <row r="183" spans="1:53" s="305" customFormat="1"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row>
    <row r="184" spans="1:53"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384"/>
      <c r="U184" s="384"/>
      <c r="V184" s="384"/>
      <c r="W184" s="384"/>
      <c r="X184" s="384"/>
      <c r="Y184" s="384"/>
      <c r="Z184" s="384"/>
      <c r="AA184" s="384"/>
      <c r="AB184" s="384"/>
      <c r="AC184" s="384"/>
      <c r="AD184" s="384"/>
      <c r="AE184" s="384"/>
      <c r="AF184" s="384"/>
      <c r="AG184" s="384"/>
      <c r="AH184" s="384"/>
      <c r="AI184" s="384"/>
      <c r="AJ184" s="384"/>
      <c r="AK184" s="384"/>
      <c r="AL184" s="384"/>
      <c r="AM184" s="384"/>
      <c r="AN184" s="384"/>
      <c r="AO184" s="384"/>
      <c r="AP184" s="384"/>
      <c r="AQ184" s="384"/>
      <c r="AR184" s="384"/>
      <c r="AS184" s="384"/>
      <c r="AT184" s="384"/>
      <c r="AU184" s="384"/>
      <c r="AV184" s="384"/>
      <c r="AW184" s="384"/>
      <c r="AX184" s="384"/>
      <c r="AY184" s="384"/>
      <c r="AZ184" s="384"/>
      <c r="BA184" s="384"/>
    </row>
    <row r="185" spans="1:53" s="305" customFormat="1"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c r="U185" s="385"/>
      <c r="V185" s="385"/>
      <c r="W185" s="385"/>
      <c r="X185" s="385"/>
      <c r="Y185" s="385"/>
      <c r="Z185" s="385"/>
      <c r="AA185" s="385"/>
      <c r="AB185" s="385"/>
      <c r="AC185" s="385"/>
      <c r="AD185" s="385"/>
      <c r="AE185" s="385"/>
      <c r="AF185" s="385"/>
      <c r="AG185" s="385"/>
      <c r="AH185" s="385"/>
      <c r="AI185" s="385"/>
      <c r="AJ185" s="385"/>
      <c r="AK185" s="385"/>
      <c r="AL185" s="385"/>
      <c r="AM185" s="385"/>
      <c r="AN185" s="385"/>
      <c r="AO185" s="385"/>
      <c r="AP185" s="385"/>
      <c r="AQ185" s="385"/>
      <c r="AR185" s="385"/>
      <c r="AS185" s="385"/>
      <c r="AT185" s="385"/>
      <c r="AU185" s="385"/>
      <c r="AV185" s="385"/>
      <c r="AW185" s="385"/>
      <c r="AX185" s="385"/>
      <c r="AY185" s="385"/>
      <c r="AZ185" s="385"/>
      <c r="BA185" s="385"/>
    </row>
    <row r="186" spans="1:53" s="305" customFormat="1" ht="196.5" hidden="1" customHeight="1" outlineLevel="2">
      <c r="A186" s="178"/>
      <c r="B186" s="375"/>
      <c r="C186" s="352" t="s">
        <v>717</v>
      </c>
      <c r="D186" s="168"/>
      <c r="E186" s="169"/>
      <c r="F186" s="169"/>
      <c r="G186" s="257"/>
      <c r="H186" s="170"/>
      <c r="I186" s="170"/>
      <c r="J186" s="170"/>
      <c r="K186" s="170"/>
      <c r="L186" s="170"/>
      <c r="M186" s="245"/>
      <c r="N186" s="170"/>
      <c r="O186" s="170"/>
      <c r="P186" s="245"/>
      <c r="Q186" s="169"/>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row>
    <row r="187" spans="1:53"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c r="Y187" s="379"/>
      <c r="Z187" s="379"/>
      <c r="AA187" s="379"/>
      <c r="AB187" s="379"/>
      <c r="AC187" s="379"/>
      <c r="AD187" s="379"/>
      <c r="AE187" s="379"/>
      <c r="AF187" s="379"/>
      <c r="AG187" s="379"/>
      <c r="AH187" s="379"/>
      <c r="AI187" s="379"/>
      <c r="AJ187" s="379"/>
      <c r="AK187" s="379"/>
      <c r="AL187" s="379"/>
      <c r="AM187" s="379"/>
      <c r="AN187" s="379"/>
      <c r="AO187" s="379"/>
      <c r="AP187" s="379"/>
      <c r="AQ187" s="379"/>
      <c r="AR187" s="379"/>
      <c r="AS187" s="379"/>
      <c r="AT187" s="379"/>
      <c r="AU187" s="379"/>
      <c r="AV187" s="379"/>
      <c r="AW187" s="379"/>
      <c r="AX187" s="379"/>
      <c r="AY187" s="379"/>
      <c r="AZ187" s="379"/>
      <c r="BA187" s="379"/>
    </row>
    <row r="188" spans="1:53"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row>
    <row r="189" spans="1:53"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row>
    <row r="190" spans="1:53"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row>
    <row r="191" spans="1:53"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row>
    <row r="192" spans="1:53"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row>
    <row r="193" spans="1:53"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row>
    <row r="194" spans="1:53"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row>
    <row r="195" spans="1:53">
      <c r="Q19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819" priority="2328" stopIfTrue="1" operator="equal">
      <formula>"NR"</formula>
    </cfRule>
    <cfRule type="cellIs" dxfId="2818" priority="2329" stopIfTrue="1" operator="equal">
      <formula>"U"</formula>
    </cfRule>
    <cfRule type="cellIs" dxfId="2817" priority="2330" stopIfTrue="1" operator="equal">
      <formula>"S"</formula>
    </cfRule>
  </conditionalFormatting>
  <conditionalFormatting sqref="R4">
    <cfRule type="cellIs" dxfId="2816" priority="619" stopIfTrue="1" operator="equal">
      <formula>"NR"</formula>
    </cfRule>
    <cfRule type="cellIs" dxfId="2815" priority="620" stopIfTrue="1" operator="equal">
      <formula>"U"</formula>
    </cfRule>
    <cfRule type="cellIs" dxfId="2814" priority="621" stopIfTrue="1" operator="equal">
      <formula>"S"</formula>
    </cfRule>
  </conditionalFormatting>
  <conditionalFormatting sqref="R65">
    <cfRule type="cellIs" dxfId="2813" priority="616" stopIfTrue="1" operator="equal">
      <formula>"NR"</formula>
    </cfRule>
    <cfRule type="cellIs" dxfId="2812" priority="617" stopIfTrue="1" operator="equal">
      <formula>"U"</formula>
    </cfRule>
    <cfRule type="cellIs" dxfId="2811" priority="618" stopIfTrue="1" operator="equal">
      <formula>"S"</formula>
    </cfRule>
  </conditionalFormatting>
  <conditionalFormatting sqref="R172">
    <cfRule type="cellIs" dxfId="2810" priority="613" stopIfTrue="1" operator="equal">
      <formula>"NR"</formula>
    </cfRule>
    <cfRule type="cellIs" dxfId="2809" priority="614" stopIfTrue="1" operator="equal">
      <formula>"U"</formula>
    </cfRule>
    <cfRule type="cellIs" dxfId="2808" priority="615" stopIfTrue="1" operator="equal">
      <formula>"S"</formula>
    </cfRule>
  </conditionalFormatting>
  <conditionalFormatting sqref="R5">
    <cfRule type="expression" dxfId="2807" priority="607" stopIfTrue="1">
      <formula>OR($R5="FI",$R5="Green",$R5="High")</formula>
    </cfRule>
    <cfRule type="expression" dxfId="2806" priority="608" stopIfTrue="1">
      <formula>OR($R5="NI",$R5="Red",$R5="Low")</formula>
    </cfRule>
    <cfRule type="cellIs" dxfId="2805" priority="609" stopIfTrue="1" operator="equal">
      <formula>"PI"</formula>
    </cfRule>
    <cfRule type="expression" dxfId="2804" priority="610" stopIfTrue="1">
      <formula>OR($R5="LI",$R5="Yellow",$R5="Medium")</formula>
    </cfRule>
    <cfRule type="expression" dxfId="2803" priority="611" stopIfTrue="1">
      <formula>OR($R5="NY",$R5="Not Yet")</formula>
    </cfRule>
    <cfRule type="cellIs" dxfId="2802" priority="612" stopIfTrue="1" operator="equal">
      <formula>"Out of Scope"</formula>
    </cfRule>
  </conditionalFormatting>
  <conditionalFormatting sqref="R17">
    <cfRule type="expression" dxfId="2801" priority="601" stopIfTrue="1">
      <formula>OR($R17="FI",$R17="Green",$R17="High")</formula>
    </cfRule>
    <cfRule type="expression" dxfId="2800" priority="602" stopIfTrue="1">
      <formula>OR($R17="NI",$R17="Red",$R17="Low")</formula>
    </cfRule>
    <cfRule type="cellIs" dxfId="2799" priority="603" stopIfTrue="1" operator="equal">
      <formula>"PI"</formula>
    </cfRule>
    <cfRule type="expression" dxfId="2798" priority="604" stopIfTrue="1">
      <formula>OR($R17="LI",$R17="Yellow",$R17="Medium")</formula>
    </cfRule>
    <cfRule type="expression" dxfId="2797" priority="605" stopIfTrue="1">
      <formula>OR($R17="NY",$R17="Not Yet")</formula>
    </cfRule>
    <cfRule type="cellIs" dxfId="2796" priority="606" stopIfTrue="1" operator="equal">
      <formula>"Out of Scope"</formula>
    </cfRule>
  </conditionalFormatting>
  <conditionalFormatting sqref="R29">
    <cfRule type="expression" dxfId="2795" priority="595" stopIfTrue="1">
      <formula>OR($R29="FI",$R29="Green",$R29="High")</formula>
    </cfRule>
    <cfRule type="expression" dxfId="2794" priority="596" stopIfTrue="1">
      <formula>OR($R29="NI",$R29="Red",$R29="Low")</formula>
    </cfRule>
    <cfRule type="cellIs" dxfId="2793" priority="597" stopIfTrue="1" operator="equal">
      <formula>"PI"</formula>
    </cfRule>
    <cfRule type="expression" dxfId="2792" priority="598" stopIfTrue="1">
      <formula>OR($R29="LI",$R29="Yellow",$R29="Medium")</formula>
    </cfRule>
    <cfRule type="expression" dxfId="2791" priority="599" stopIfTrue="1">
      <formula>OR($R29="NY",$R29="Not Yet")</formula>
    </cfRule>
    <cfRule type="cellIs" dxfId="2790" priority="600" stopIfTrue="1" operator="equal">
      <formula>"Out of Scope"</formula>
    </cfRule>
  </conditionalFormatting>
  <conditionalFormatting sqref="R41">
    <cfRule type="expression" dxfId="2789" priority="589" stopIfTrue="1">
      <formula>OR($R41="FI",$R41="Green",$R41="High")</formula>
    </cfRule>
    <cfRule type="expression" dxfId="2788" priority="590" stopIfTrue="1">
      <formula>OR($R41="NI",$R41="Red",$R41="Low")</formula>
    </cfRule>
    <cfRule type="cellIs" dxfId="2787" priority="591" stopIfTrue="1" operator="equal">
      <formula>"PI"</formula>
    </cfRule>
    <cfRule type="expression" dxfId="2786" priority="592" stopIfTrue="1">
      <formula>OR($R41="LI",$R41="Yellow",$R41="Medium")</formula>
    </cfRule>
    <cfRule type="expression" dxfId="2785" priority="593" stopIfTrue="1">
      <formula>OR($R41="NY",$R41="Not Yet")</formula>
    </cfRule>
    <cfRule type="cellIs" dxfId="2784" priority="594" stopIfTrue="1" operator="equal">
      <formula>"Out of Scope"</formula>
    </cfRule>
  </conditionalFormatting>
  <conditionalFormatting sqref="R53">
    <cfRule type="expression" dxfId="2783" priority="583" stopIfTrue="1">
      <formula>OR($R53="FI",$R53="Green",$R53="High")</formula>
    </cfRule>
    <cfRule type="expression" dxfId="2782" priority="584" stopIfTrue="1">
      <formula>OR($R53="NI",$R53="Red",$R53="Low")</formula>
    </cfRule>
    <cfRule type="cellIs" dxfId="2781" priority="585" stopIfTrue="1" operator="equal">
      <formula>"PI"</formula>
    </cfRule>
    <cfRule type="expression" dxfId="2780" priority="586" stopIfTrue="1">
      <formula>OR($R53="LI",$R53="Yellow",$R53="Medium")</formula>
    </cfRule>
    <cfRule type="expression" dxfId="2779" priority="587" stopIfTrue="1">
      <formula>OR($R53="NY",$R53="Not Yet")</formula>
    </cfRule>
    <cfRule type="cellIs" dxfId="2778" priority="588" stopIfTrue="1" operator="equal">
      <formula>"Out of Scope"</formula>
    </cfRule>
  </conditionalFormatting>
  <conditionalFormatting sqref="R66">
    <cfRule type="expression" dxfId="2777" priority="577" stopIfTrue="1">
      <formula>OR($R66="FI",$R66="Green",$R66="High")</formula>
    </cfRule>
    <cfRule type="expression" dxfId="2776" priority="578" stopIfTrue="1">
      <formula>OR($R66="NI",$R66="Red",$R66="Low")</formula>
    </cfRule>
    <cfRule type="cellIs" dxfId="2775" priority="579" stopIfTrue="1" operator="equal">
      <formula>"PI"</formula>
    </cfRule>
    <cfRule type="expression" dxfId="2774" priority="580" stopIfTrue="1">
      <formula>OR($R66="LI",$R66="Yellow",$R66="Medium")</formula>
    </cfRule>
    <cfRule type="expression" dxfId="2773" priority="581" stopIfTrue="1">
      <formula>OR($R66="NY",$R66="Not Yet")</formula>
    </cfRule>
    <cfRule type="cellIs" dxfId="2772" priority="582" stopIfTrue="1" operator="equal">
      <formula>"Out of Scope"</formula>
    </cfRule>
  </conditionalFormatting>
  <conditionalFormatting sqref="R77">
    <cfRule type="expression" dxfId="2771" priority="571" stopIfTrue="1">
      <formula>OR($R77="FI",$R77="Green",$R77="High")</formula>
    </cfRule>
    <cfRule type="expression" dxfId="2770" priority="572" stopIfTrue="1">
      <formula>OR($R77="NI",$R77="Red",$R77="Low")</formula>
    </cfRule>
    <cfRule type="cellIs" dxfId="2769" priority="573" stopIfTrue="1" operator="equal">
      <formula>"PI"</formula>
    </cfRule>
    <cfRule type="expression" dxfId="2768" priority="574" stopIfTrue="1">
      <formula>OR($R77="LI",$R77="Yellow",$R77="Medium")</formula>
    </cfRule>
    <cfRule type="expression" dxfId="2767" priority="575" stopIfTrue="1">
      <formula>OR($R77="NY",$R77="Not Yet")</formula>
    </cfRule>
    <cfRule type="cellIs" dxfId="2766" priority="576" stopIfTrue="1" operator="equal">
      <formula>"Out of Scope"</formula>
    </cfRule>
  </conditionalFormatting>
  <conditionalFormatting sqref="R88">
    <cfRule type="expression" dxfId="2765" priority="565" stopIfTrue="1">
      <formula>OR($R88="FI",$R88="Green",$R88="High")</formula>
    </cfRule>
    <cfRule type="expression" dxfId="2764" priority="566" stopIfTrue="1">
      <formula>OR($R88="NI",$R88="Red",$R88="Low")</formula>
    </cfRule>
    <cfRule type="cellIs" dxfId="2763" priority="567" stopIfTrue="1" operator="equal">
      <formula>"PI"</formula>
    </cfRule>
    <cfRule type="expression" dxfId="2762" priority="568" stopIfTrue="1">
      <formula>OR($R88="LI",$R88="Yellow",$R88="Medium")</formula>
    </cfRule>
    <cfRule type="expression" dxfId="2761" priority="569" stopIfTrue="1">
      <formula>OR($R88="NY",$R88="Not Yet")</formula>
    </cfRule>
    <cfRule type="cellIs" dxfId="2760" priority="570" stopIfTrue="1" operator="equal">
      <formula>"Out of Scope"</formula>
    </cfRule>
  </conditionalFormatting>
  <conditionalFormatting sqref="R99">
    <cfRule type="expression" dxfId="2759" priority="559" stopIfTrue="1">
      <formula>OR($R99="FI",$R99="Green",$R99="High")</formula>
    </cfRule>
    <cfRule type="expression" dxfId="2758" priority="560" stopIfTrue="1">
      <formula>OR($R99="NI",$R99="Red",$R99="Low")</formula>
    </cfRule>
    <cfRule type="cellIs" dxfId="2757" priority="561" stopIfTrue="1" operator="equal">
      <formula>"PI"</formula>
    </cfRule>
    <cfRule type="expression" dxfId="2756" priority="562" stopIfTrue="1">
      <formula>OR($R99="LI",$R99="Yellow",$R99="Medium")</formula>
    </cfRule>
    <cfRule type="expression" dxfId="2755" priority="563" stopIfTrue="1">
      <formula>OR($R99="NY",$R99="Not Yet")</formula>
    </cfRule>
    <cfRule type="cellIs" dxfId="2754" priority="564" stopIfTrue="1" operator="equal">
      <formula>"Out of Scope"</formula>
    </cfRule>
  </conditionalFormatting>
  <conditionalFormatting sqref="R110">
    <cfRule type="expression" dxfId="2753" priority="553" stopIfTrue="1">
      <formula>OR($R110="FI",$R110="Green",$R110="High")</formula>
    </cfRule>
    <cfRule type="expression" dxfId="2752" priority="554" stopIfTrue="1">
      <formula>OR($R110="NI",$R110="Red",$R110="Low")</formula>
    </cfRule>
    <cfRule type="cellIs" dxfId="2751" priority="555" stopIfTrue="1" operator="equal">
      <formula>"PI"</formula>
    </cfRule>
    <cfRule type="expression" dxfId="2750" priority="556" stopIfTrue="1">
      <formula>OR($R110="LI",$R110="Yellow",$R110="Medium")</formula>
    </cfRule>
    <cfRule type="expression" dxfId="2749" priority="557" stopIfTrue="1">
      <formula>OR($R110="NY",$R110="Not Yet")</formula>
    </cfRule>
    <cfRule type="cellIs" dxfId="2748" priority="558" stopIfTrue="1" operator="equal">
      <formula>"Out of Scope"</formula>
    </cfRule>
  </conditionalFormatting>
  <conditionalFormatting sqref="R120">
    <cfRule type="expression" dxfId="2747" priority="547" stopIfTrue="1">
      <formula>OR($R120="FI",$R120="Green",$R120="High")</formula>
    </cfRule>
    <cfRule type="expression" dxfId="2746" priority="548" stopIfTrue="1">
      <formula>OR($R120="NI",$R120="Red",$R120="Low")</formula>
    </cfRule>
    <cfRule type="cellIs" dxfId="2745" priority="549" stopIfTrue="1" operator="equal">
      <formula>"PI"</formula>
    </cfRule>
    <cfRule type="expression" dxfId="2744" priority="550" stopIfTrue="1">
      <formula>OR($R120="LI",$R120="Yellow",$R120="Medium")</formula>
    </cfRule>
    <cfRule type="expression" dxfId="2743" priority="551" stopIfTrue="1">
      <formula>OR($R120="NY",$R120="Not Yet")</formula>
    </cfRule>
    <cfRule type="cellIs" dxfId="2742" priority="552" stopIfTrue="1" operator="equal">
      <formula>"Out of Scope"</formula>
    </cfRule>
  </conditionalFormatting>
  <conditionalFormatting sqref="R130">
    <cfRule type="expression" dxfId="2741" priority="541" stopIfTrue="1">
      <formula>OR($R130="FI",$R130="Green",$R130="High")</formula>
    </cfRule>
    <cfRule type="expression" dxfId="2740" priority="542" stopIfTrue="1">
      <formula>OR($R130="NI",$R130="Red",$R130="Low")</formula>
    </cfRule>
    <cfRule type="cellIs" dxfId="2739" priority="543" stopIfTrue="1" operator="equal">
      <formula>"PI"</formula>
    </cfRule>
    <cfRule type="expression" dxfId="2738" priority="544" stopIfTrue="1">
      <formula>OR($R130="LI",$R130="Yellow",$R130="Medium")</formula>
    </cfRule>
    <cfRule type="expression" dxfId="2737" priority="545" stopIfTrue="1">
      <formula>OR($R130="NY",$R130="Not Yet")</formula>
    </cfRule>
    <cfRule type="cellIs" dxfId="2736" priority="546" stopIfTrue="1" operator="equal">
      <formula>"Out of Scope"</formula>
    </cfRule>
  </conditionalFormatting>
  <conditionalFormatting sqref="R141">
    <cfRule type="expression" dxfId="2735" priority="535" stopIfTrue="1">
      <formula>OR($R141="FI",$R141="Green",$R141="High")</formula>
    </cfRule>
    <cfRule type="expression" dxfId="2734" priority="536" stopIfTrue="1">
      <formula>OR($R141="NI",$R141="Red",$R141="Low")</formula>
    </cfRule>
    <cfRule type="cellIs" dxfId="2733" priority="537" stopIfTrue="1" operator="equal">
      <formula>"PI"</formula>
    </cfRule>
    <cfRule type="expression" dxfId="2732" priority="538" stopIfTrue="1">
      <formula>OR($R141="LI",$R141="Yellow",$R141="Medium")</formula>
    </cfRule>
    <cfRule type="expression" dxfId="2731" priority="539" stopIfTrue="1">
      <formula>OR($R141="NY",$R141="Not Yet")</formula>
    </cfRule>
    <cfRule type="cellIs" dxfId="2730" priority="540" stopIfTrue="1" operator="equal">
      <formula>"Out of Scope"</formula>
    </cfRule>
  </conditionalFormatting>
  <conditionalFormatting sqref="R152">
    <cfRule type="expression" dxfId="2729" priority="529" stopIfTrue="1">
      <formula>OR($R152="FI",$R152="Green",$R152="High")</formula>
    </cfRule>
    <cfRule type="expression" dxfId="2728" priority="530" stopIfTrue="1">
      <formula>OR($R152="NI",$R152="Red",$R152="Low")</formula>
    </cfRule>
    <cfRule type="cellIs" dxfId="2727" priority="531" stopIfTrue="1" operator="equal">
      <formula>"PI"</formula>
    </cfRule>
    <cfRule type="expression" dxfId="2726" priority="532" stopIfTrue="1">
      <formula>OR($R152="LI",$R152="Yellow",$R152="Medium")</formula>
    </cfRule>
    <cfRule type="expression" dxfId="2725" priority="533" stopIfTrue="1">
      <formula>OR($R152="NY",$R152="Not Yet")</formula>
    </cfRule>
    <cfRule type="cellIs" dxfId="2724" priority="534" stopIfTrue="1" operator="equal">
      <formula>"Out of Scope"</formula>
    </cfRule>
  </conditionalFormatting>
  <conditionalFormatting sqref="R162">
    <cfRule type="expression" dxfId="2723" priority="523" stopIfTrue="1">
      <formula>OR($R162="FI",$R162="Green",$R162="High")</formula>
    </cfRule>
    <cfRule type="expression" dxfId="2722" priority="524" stopIfTrue="1">
      <formula>OR($R162="NI",$R162="Red",$R162="Low")</formula>
    </cfRule>
    <cfRule type="cellIs" dxfId="2721" priority="525" stopIfTrue="1" operator="equal">
      <formula>"PI"</formula>
    </cfRule>
    <cfRule type="expression" dxfId="2720" priority="526" stopIfTrue="1">
      <formula>OR($R162="LI",$R162="Yellow",$R162="Medium")</formula>
    </cfRule>
    <cfRule type="expression" dxfId="2719" priority="527" stopIfTrue="1">
      <formula>OR($R162="NY",$R162="Not Yet")</formula>
    </cfRule>
    <cfRule type="cellIs" dxfId="2718" priority="528" stopIfTrue="1" operator="equal">
      <formula>"Out of Scope"</formula>
    </cfRule>
  </conditionalFormatting>
  <conditionalFormatting sqref="R173">
    <cfRule type="expression" dxfId="2717" priority="517" stopIfTrue="1">
      <formula>OR($R173="FI",$R173="Green",$R173="High")</formula>
    </cfRule>
    <cfRule type="expression" dxfId="2716" priority="518" stopIfTrue="1">
      <formula>OR($R173="NI",$R173="Red",$R173="Low")</formula>
    </cfRule>
    <cfRule type="cellIs" dxfId="2715" priority="519" stopIfTrue="1" operator="equal">
      <formula>"PI"</formula>
    </cfRule>
    <cfRule type="expression" dxfId="2714" priority="520" stopIfTrue="1">
      <formula>OR($R173="LI",$R173="Yellow",$R173="Medium")</formula>
    </cfRule>
    <cfRule type="expression" dxfId="2713" priority="521" stopIfTrue="1">
      <formula>OR($R173="NY",$R173="Not Yet")</formula>
    </cfRule>
    <cfRule type="cellIs" dxfId="2712" priority="522" stopIfTrue="1" operator="equal">
      <formula>"Out of Scope"</formula>
    </cfRule>
  </conditionalFormatting>
  <conditionalFormatting sqref="R184">
    <cfRule type="expression" dxfId="2711" priority="511" stopIfTrue="1">
      <formula>OR($R184="FI",$R184="Green",$R184="High")</formula>
    </cfRule>
    <cfRule type="expression" dxfId="2710" priority="512" stopIfTrue="1">
      <formula>OR($R184="NI",$R184="Red",$R184="Low")</formula>
    </cfRule>
    <cfRule type="cellIs" dxfId="2709" priority="513" stopIfTrue="1" operator="equal">
      <formula>"PI"</formula>
    </cfRule>
    <cfRule type="expression" dxfId="2708" priority="514" stopIfTrue="1">
      <formula>OR($R184="LI",$R184="Yellow",$R184="Medium")</formula>
    </cfRule>
    <cfRule type="expression" dxfId="2707" priority="515" stopIfTrue="1">
      <formula>OR($R184="NY",$R184="Not Yet")</formula>
    </cfRule>
    <cfRule type="cellIs" dxfId="2706" priority="516" stopIfTrue="1" operator="equal">
      <formula>"Out of Scope"</formula>
    </cfRule>
  </conditionalFormatting>
  <conditionalFormatting sqref="H16:L16">
    <cfRule type="expression" dxfId="2705" priority="505" stopIfTrue="1">
      <formula>OR(H16="FI",H16="Green",H16="High")</formula>
    </cfRule>
    <cfRule type="expression" dxfId="2704" priority="506" stopIfTrue="1">
      <formula>OR(H16="NI",H16="Red",H16="Low")</formula>
    </cfRule>
    <cfRule type="cellIs" dxfId="2703" priority="507" stopIfTrue="1" operator="equal">
      <formula>"PI"</formula>
    </cfRule>
    <cfRule type="expression" dxfId="2702" priority="508" stopIfTrue="1">
      <formula>OR(H16="LI",H16="Yellow",H16="Medium")</formula>
    </cfRule>
    <cfRule type="expression" dxfId="2701" priority="509" stopIfTrue="1">
      <formula>OR(H16="NY",H16="Not Yet")</formula>
    </cfRule>
    <cfRule type="cellIs" dxfId="2700" priority="510" stopIfTrue="1" operator="equal">
      <formula>"Out of Scope"</formula>
    </cfRule>
  </conditionalFormatting>
  <conditionalFormatting sqref="I16">
    <cfRule type="expression" dxfId="2699" priority="499" stopIfTrue="1">
      <formula>OR($R16="FI",$R16="Green",$R16="High")</formula>
    </cfRule>
    <cfRule type="expression" dxfId="2698" priority="500" stopIfTrue="1">
      <formula>OR($R16="NI",$R16="Red",$R16="Low")</formula>
    </cfRule>
    <cfRule type="cellIs" dxfId="2697" priority="501" stopIfTrue="1" operator="equal">
      <formula>"PI"</formula>
    </cfRule>
    <cfRule type="expression" dxfId="2696" priority="502" stopIfTrue="1">
      <formula>OR($R16="LI",$R16="Yellow",$R16="Medium")</formula>
    </cfRule>
    <cfRule type="expression" dxfId="2695" priority="503" stopIfTrue="1">
      <formula>OR($R16="NY",$R16="Not Yet")</formula>
    </cfRule>
    <cfRule type="cellIs" dxfId="2694" priority="504" stopIfTrue="1" operator="equal">
      <formula>"Out of Scope"</formula>
    </cfRule>
  </conditionalFormatting>
  <conditionalFormatting sqref="J16">
    <cfRule type="expression" dxfId="2693" priority="493" stopIfTrue="1">
      <formula>OR($R16="FI",$R16="Green",$R16="High")</formula>
    </cfRule>
    <cfRule type="expression" dxfId="2692" priority="494" stopIfTrue="1">
      <formula>OR($R16="NI",$R16="Red",$R16="Low")</formula>
    </cfRule>
    <cfRule type="cellIs" dxfId="2691" priority="495" stopIfTrue="1" operator="equal">
      <formula>"PI"</formula>
    </cfRule>
    <cfRule type="expression" dxfId="2690" priority="496" stopIfTrue="1">
      <formula>OR($R16="LI",$R16="Yellow",$R16="Medium")</formula>
    </cfRule>
    <cfRule type="expression" dxfId="2689" priority="497" stopIfTrue="1">
      <formula>OR($R16="NY",$R16="Not Yet")</formula>
    </cfRule>
    <cfRule type="cellIs" dxfId="2688" priority="498" stopIfTrue="1" operator="equal">
      <formula>"Out of Scope"</formula>
    </cfRule>
  </conditionalFormatting>
  <conditionalFormatting sqref="K16">
    <cfRule type="expression" dxfId="2687" priority="487" stopIfTrue="1">
      <formula>OR($R16="FI",$R16="Green",$R16="High")</formula>
    </cfRule>
    <cfRule type="expression" dxfId="2686" priority="488" stopIfTrue="1">
      <formula>OR($R16="NI",$R16="Red",$R16="Low")</formula>
    </cfRule>
    <cfRule type="cellIs" dxfId="2685" priority="489" stopIfTrue="1" operator="equal">
      <formula>"PI"</formula>
    </cfRule>
    <cfRule type="expression" dxfId="2684" priority="490" stopIfTrue="1">
      <formula>OR($R16="LI",$R16="Yellow",$R16="Medium")</formula>
    </cfRule>
    <cfRule type="expression" dxfId="2683" priority="491" stopIfTrue="1">
      <formula>OR($R16="NY",$R16="Not Yet")</formula>
    </cfRule>
    <cfRule type="cellIs" dxfId="2682" priority="492" stopIfTrue="1" operator="equal">
      <formula>"Out of Scope"</formula>
    </cfRule>
  </conditionalFormatting>
  <conditionalFormatting sqref="L16">
    <cfRule type="expression" dxfId="2681" priority="481" stopIfTrue="1">
      <formula>OR($R16="FI",$R16="Green",$R16="High")</formula>
    </cfRule>
    <cfRule type="expression" dxfId="2680" priority="482" stopIfTrue="1">
      <formula>OR($R16="NI",$R16="Red",$R16="Low")</formula>
    </cfRule>
    <cfRule type="cellIs" dxfId="2679" priority="483" stopIfTrue="1" operator="equal">
      <formula>"PI"</formula>
    </cfRule>
    <cfRule type="expression" dxfId="2678" priority="484" stopIfTrue="1">
      <formula>OR($R16="LI",$R16="Yellow",$R16="Medium")</formula>
    </cfRule>
    <cfRule type="expression" dxfId="2677" priority="485" stopIfTrue="1">
      <formula>OR($R16="NY",$R16="Not Yet")</formula>
    </cfRule>
    <cfRule type="cellIs" dxfId="2676" priority="486" stopIfTrue="1" operator="equal">
      <formula>"Out of Scope"</formula>
    </cfRule>
  </conditionalFormatting>
  <conditionalFormatting sqref="H28:L28">
    <cfRule type="expression" dxfId="2675" priority="475" stopIfTrue="1">
      <formula>OR(H28="FI",H28="Green",H28="High")</formula>
    </cfRule>
    <cfRule type="expression" dxfId="2674" priority="476" stopIfTrue="1">
      <formula>OR(H28="NI",H28="Red",H28="Low")</formula>
    </cfRule>
    <cfRule type="cellIs" dxfId="2673" priority="477" stopIfTrue="1" operator="equal">
      <formula>"PI"</formula>
    </cfRule>
    <cfRule type="expression" dxfId="2672" priority="478" stopIfTrue="1">
      <formula>OR(H28="LI",H28="Yellow",H28="Medium")</formula>
    </cfRule>
    <cfRule type="expression" dxfId="2671" priority="479" stopIfTrue="1">
      <formula>OR(H28="NY",H28="Not Yet")</formula>
    </cfRule>
    <cfRule type="cellIs" dxfId="2670" priority="480" stopIfTrue="1" operator="equal">
      <formula>"Out of Scope"</formula>
    </cfRule>
  </conditionalFormatting>
  <conditionalFormatting sqref="I28">
    <cfRule type="expression" dxfId="2669" priority="469" stopIfTrue="1">
      <formula>OR($R28="FI",$R28="Green",$R28="High")</formula>
    </cfRule>
    <cfRule type="expression" dxfId="2668" priority="470" stopIfTrue="1">
      <formula>OR($R28="NI",$R28="Red",$R28="Low")</formula>
    </cfRule>
    <cfRule type="cellIs" dxfId="2667" priority="471" stopIfTrue="1" operator="equal">
      <formula>"PI"</formula>
    </cfRule>
    <cfRule type="expression" dxfId="2666" priority="472" stopIfTrue="1">
      <formula>OR($R28="LI",$R28="Yellow",$R28="Medium")</formula>
    </cfRule>
    <cfRule type="expression" dxfId="2665" priority="473" stopIfTrue="1">
      <formula>OR($R28="NY",$R28="Not Yet")</formula>
    </cfRule>
    <cfRule type="cellIs" dxfId="2664" priority="474" stopIfTrue="1" operator="equal">
      <formula>"Out of Scope"</formula>
    </cfRule>
  </conditionalFormatting>
  <conditionalFormatting sqref="J28">
    <cfRule type="expression" dxfId="2663" priority="463" stopIfTrue="1">
      <formula>OR($R28="FI",$R28="Green",$R28="High")</formula>
    </cfRule>
    <cfRule type="expression" dxfId="2662" priority="464" stopIfTrue="1">
      <formula>OR($R28="NI",$R28="Red",$R28="Low")</formula>
    </cfRule>
    <cfRule type="cellIs" dxfId="2661" priority="465" stopIfTrue="1" operator="equal">
      <formula>"PI"</formula>
    </cfRule>
    <cfRule type="expression" dxfId="2660" priority="466" stopIfTrue="1">
      <formula>OR($R28="LI",$R28="Yellow",$R28="Medium")</formula>
    </cfRule>
    <cfRule type="expression" dxfId="2659" priority="467" stopIfTrue="1">
      <formula>OR($R28="NY",$R28="Not Yet")</formula>
    </cfRule>
    <cfRule type="cellIs" dxfId="2658" priority="468" stopIfTrue="1" operator="equal">
      <formula>"Out of Scope"</formula>
    </cfRule>
  </conditionalFormatting>
  <conditionalFormatting sqref="K28">
    <cfRule type="expression" dxfId="2657" priority="457" stopIfTrue="1">
      <formula>OR($R28="FI",$R28="Green",$R28="High")</formula>
    </cfRule>
    <cfRule type="expression" dxfId="2656" priority="458" stopIfTrue="1">
      <formula>OR($R28="NI",$R28="Red",$R28="Low")</formula>
    </cfRule>
    <cfRule type="cellIs" dxfId="2655" priority="459" stopIfTrue="1" operator="equal">
      <formula>"PI"</formula>
    </cfRule>
    <cfRule type="expression" dxfId="2654" priority="460" stopIfTrue="1">
      <formula>OR($R28="LI",$R28="Yellow",$R28="Medium")</formula>
    </cfRule>
    <cfRule type="expression" dxfId="2653" priority="461" stopIfTrue="1">
      <formula>OR($R28="NY",$R28="Not Yet")</formula>
    </cfRule>
    <cfRule type="cellIs" dxfId="2652" priority="462" stopIfTrue="1" operator="equal">
      <formula>"Out of Scope"</formula>
    </cfRule>
  </conditionalFormatting>
  <conditionalFormatting sqref="L28">
    <cfRule type="expression" dxfId="2651" priority="451" stopIfTrue="1">
      <formula>OR($R28="FI",$R28="Green",$R28="High")</formula>
    </cfRule>
    <cfRule type="expression" dxfId="2650" priority="452" stopIfTrue="1">
      <formula>OR($R28="NI",$R28="Red",$R28="Low")</formula>
    </cfRule>
    <cfRule type="cellIs" dxfId="2649" priority="453" stopIfTrue="1" operator="equal">
      <formula>"PI"</formula>
    </cfRule>
    <cfRule type="expression" dxfId="2648" priority="454" stopIfTrue="1">
      <formula>OR($R28="LI",$R28="Yellow",$R28="Medium")</formula>
    </cfRule>
    <cfRule type="expression" dxfId="2647" priority="455" stopIfTrue="1">
      <formula>OR($R28="NY",$R28="Not Yet")</formula>
    </cfRule>
    <cfRule type="cellIs" dxfId="2646" priority="456" stopIfTrue="1" operator="equal">
      <formula>"Out of Scope"</formula>
    </cfRule>
  </conditionalFormatting>
  <conditionalFormatting sqref="H40:L40">
    <cfRule type="expression" dxfId="2645" priority="445" stopIfTrue="1">
      <formula>OR(H40="FI",H40="Green",H40="High")</formula>
    </cfRule>
    <cfRule type="expression" dxfId="2644" priority="446" stopIfTrue="1">
      <formula>OR(H40="NI",H40="Red",H40="Low")</formula>
    </cfRule>
    <cfRule type="cellIs" dxfId="2643" priority="447" stopIfTrue="1" operator="equal">
      <formula>"PI"</formula>
    </cfRule>
    <cfRule type="expression" dxfId="2642" priority="448" stopIfTrue="1">
      <formula>OR(H40="LI",H40="Yellow",H40="Medium")</formula>
    </cfRule>
    <cfRule type="expression" dxfId="2641" priority="449" stopIfTrue="1">
      <formula>OR(H40="NY",H40="Not Yet")</formula>
    </cfRule>
    <cfRule type="cellIs" dxfId="2640" priority="450" stopIfTrue="1" operator="equal">
      <formula>"Out of Scope"</formula>
    </cfRule>
  </conditionalFormatting>
  <conditionalFormatting sqref="I40">
    <cfRule type="expression" dxfId="2639" priority="439" stopIfTrue="1">
      <formula>OR($R40="FI",$R40="Green",$R40="High")</formula>
    </cfRule>
    <cfRule type="expression" dxfId="2638" priority="440" stopIfTrue="1">
      <formula>OR($R40="NI",$R40="Red",$R40="Low")</formula>
    </cfRule>
    <cfRule type="cellIs" dxfId="2637" priority="441" stopIfTrue="1" operator="equal">
      <formula>"PI"</formula>
    </cfRule>
    <cfRule type="expression" dxfId="2636" priority="442" stopIfTrue="1">
      <formula>OR($R40="LI",$R40="Yellow",$R40="Medium")</formula>
    </cfRule>
    <cfRule type="expression" dxfId="2635" priority="443" stopIfTrue="1">
      <formula>OR($R40="NY",$R40="Not Yet")</formula>
    </cfRule>
    <cfRule type="cellIs" dxfId="2634" priority="444" stopIfTrue="1" operator="equal">
      <formula>"Out of Scope"</formula>
    </cfRule>
  </conditionalFormatting>
  <conditionalFormatting sqref="J40">
    <cfRule type="expression" dxfId="2633" priority="433" stopIfTrue="1">
      <formula>OR($R40="FI",$R40="Green",$R40="High")</formula>
    </cfRule>
    <cfRule type="expression" dxfId="2632" priority="434" stopIfTrue="1">
      <formula>OR($R40="NI",$R40="Red",$R40="Low")</formula>
    </cfRule>
    <cfRule type="cellIs" dxfId="2631" priority="435" stopIfTrue="1" operator="equal">
      <formula>"PI"</formula>
    </cfRule>
    <cfRule type="expression" dxfId="2630" priority="436" stopIfTrue="1">
      <formula>OR($R40="LI",$R40="Yellow",$R40="Medium")</formula>
    </cfRule>
    <cfRule type="expression" dxfId="2629" priority="437" stopIfTrue="1">
      <formula>OR($R40="NY",$R40="Not Yet")</formula>
    </cfRule>
    <cfRule type="cellIs" dxfId="2628" priority="438" stopIfTrue="1" operator="equal">
      <formula>"Out of Scope"</formula>
    </cfRule>
  </conditionalFormatting>
  <conditionalFormatting sqref="K40">
    <cfRule type="expression" dxfId="2627" priority="427" stopIfTrue="1">
      <formula>OR($R40="FI",$R40="Green",$R40="High")</formula>
    </cfRule>
    <cfRule type="expression" dxfId="2626" priority="428" stopIfTrue="1">
      <formula>OR($R40="NI",$R40="Red",$R40="Low")</formula>
    </cfRule>
    <cfRule type="cellIs" dxfId="2625" priority="429" stopIfTrue="1" operator="equal">
      <formula>"PI"</formula>
    </cfRule>
    <cfRule type="expression" dxfId="2624" priority="430" stopIfTrue="1">
      <formula>OR($R40="LI",$R40="Yellow",$R40="Medium")</formula>
    </cfRule>
    <cfRule type="expression" dxfId="2623" priority="431" stopIfTrue="1">
      <formula>OR($R40="NY",$R40="Not Yet")</formula>
    </cfRule>
    <cfRule type="cellIs" dxfId="2622" priority="432" stopIfTrue="1" operator="equal">
      <formula>"Out of Scope"</formula>
    </cfRule>
  </conditionalFormatting>
  <conditionalFormatting sqref="L40">
    <cfRule type="expression" dxfId="2621" priority="421" stopIfTrue="1">
      <formula>OR($R40="FI",$R40="Green",$R40="High")</formula>
    </cfRule>
    <cfRule type="expression" dxfId="2620" priority="422" stopIfTrue="1">
      <formula>OR($R40="NI",$R40="Red",$R40="Low")</formula>
    </cfRule>
    <cfRule type="cellIs" dxfId="2619" priority="423" stopIfTrue="1" operator="equal">
      <formula>"PI"</formula>
    </cfRule>
    <cfRule type="expression" dxfId="2618" priority="424" stopIfTrue="1">
      <formula>OR($R40="LI",$R40="Yellow",$R40="Medium")</formula>
    </cfRule>
    <cfRule type="expression" dxfId="2617" priority="425" stopIfTrue="1">
      <formula>OR($R40="NY",$R40="Not Yet")</formula>
    </cfRule>
    <cfRule type="cellIs" dxfId="2616" priority="426" stopIfTrue="1" operator="equal">
      <formula>"Out of Scope"</formula>
    </cfRule>
  </conditionalFormatting>
  <conditionalFormatting sqref="H52:L52">
    <cfRule type="expression" dxfId="2615" priority="415" stopIfTrue="1">
      <formula>OR(H52="FI",H52="Green",H52="High")</formula>
    </cfRule>
    <cfRule type="expression" dxfId="2614" priority="416" stopIfTrue="1">
      <formula>OR(H52="NI",H52="Red",H52="Low")</formula>
    </cfRule>
    <cfRule type="cellIs" dxfId="2613" priority="417" stopIfTrue="1" operator="equal">
      <formula>"PI"</formula>
    </cfRule>
    <cfRule type="expression" dxfId="2612" priority="418" stopIfTrue="1">
      <formula>OR(H52="LI",H52="Yellow",H52="Medium")</formula>
    </cfRule>
    <cfRule type="expression" dxfId="2611" priority="419" stopIfTrue="1">
      <formula>OR(H52="NY",H52="Not Yet")</formula>
    </cfRule>
    <cfRule type="cellIs" dxfId="2610" priority="420" stopIfTrue="1" operator="equal">
      <formula>"Out of Scope"</formula>
    </cfRule>
  </conditionalFormatting>
  <conditionalFormatting sqref="I52">
    <cfRule type="expression" dxfId="2609" priority="409" stopIfTrue="1">
      <formula>OR($R52="FI",$R52="Green",$R52="High")</formula>
    </cfRule>
    <cfRule type="expression" dxfId="2608" priority="410" stopIfTrue="1">
      <formula>OR($R52="NI",$R52="Red",$R52="Low")</formula>
    </cfRule>
    <cfRule type="cellIs" dxfId="2607" priority="411" stopIfTrue="1" operator="equal">
      <formula>"PI"</formula>
    </cfRule>
    <cfRule type="expression" dxfId="2606" priority="412" stopIfTrue="1">
      <formula>OR($R52="LI",$R52="Yellow",$R52="Medium")</formula>
    </cfRule>
    <cfRule type="expression" dxfId="2605" priority="413" stopIfTrue="1">
      <formula>OR($R52="NY",$R52="Not Yet")</formula>
    </cfRule>
    <cfRule type="cellIs" dxfId="2604" priority="414" stopIfTrue="1" operator="equal">
      <formula>"Out of Scope"</formula>
    </cfRule>
  </conditionalFormatting>
  <conditionalFormatting sqref="J52">
    <cfRule type="expression" dxfId="2603" priority="403" stopIfTrue="1">
      <formula>OR($R52="FI",$R52="Green",$R52="High")</formula>
    </cfRule>
    <cfRule type="expression" dxfId="2602" priority="404" stopIfTrue="1">
      <formula>OR($R52="NI",$R52="Red",$R52="Low")</formula>
    </cfRule>
    <cfRule type="cellIs" dxfId="2601" priority="405" stopIfTrue="1" operator="equal">
      <formula>"PI"</formula>
    </cfRule>
    <cfRule type="expression" dxfId="2600" priority="406" stopIfTrue="1">
      <formula>OR($R52="LI",$R52="Yellow",$R52="Medium")</formula>
    </cfRule>
    <cfRule type="expression" dxfId="2599" priority="407" stopIfTrue="1">
      <formula>OR($R52="NY",$R52="Not Yet")</formula>
    </cfRule>
    <cfRule type="cellIs" dxfId="2598" priority="408" stopIfTrue="1" operator="equal">
      <formula>"Out of Scope"</formula>
    </cfRule>
  </conditionalFormatting>
  <conditionalFormatting sqref="K52">
    <cfRule type="expression" dxfId="2597" priority="397" stopIfTrue="1">
      <formula>OR($R52="FI",$R52="Green",$R52="High")</formula>
    </cfRule>
    <cfRule type="expression" dxfId="2596" priority="398" stopIfTrue="1">
      <formula>OR($R52="NI",$R52="Red",$R52="Low")</formula>
    </cfRule>
    <cfRule type="cellIs" dxfId="2595" priority="399" stopIfTrue="1" operator="equal">
      <formula>"PI"</formula>
    </cfRule>
    <cfRule type="expression" dxfId="2594" priority="400" stopIfTrue="1">
      <formula>OR($R52="LI",$R52="Yellow",$R52="Medium")</formula>
    </cfRule>
    <cfRule type="expression" dxfId="2593" priority="401" stopIfTrue="1">
      <formula>OR($R52="NY",$R52="Not Yet")</formula>
    </cfRule>
    <cfRule type="cellIs" dxfId="2592" priority="402" stopIfTrue="1" operator="equal">
      <formula>"Out of Scope"</formula>
    </cfRule>
  </conditionalFormatting>
  <conditionalFormatting sqref="L52">
    <cfRule type="expression" dxfId="2591" priority="391" stopIfTrue="1">
      <formula>OR($R52="FI",$R52="Green",$R52="High")</formula>
    </cfRule>
    <cfRule type="expression" dxfId="2590" priority="392" stopIfTrue="1">
      <formula>OR($R52="NI",$R52="Red",$R52="Low")</formula>
    </cfRule>
    <cfRule type="cellIs" dxfId="2589" priority="393" stopIfTrue="1" operator="equal">
      <formula>"PI"</formula>
    </cfRule>
    <cfRule type="expression" dxfId="2588" priority="394" stopIfTrue="1">
      <formula>OR($R52="LI",$R52="Yellow",$R52="Medium")</formula>
    </cfRule>
    <cfRule type="expression" dxfId="2587" priority="395" stopIfTrue="1">
      <formula>OR($R52="NY",$R52="Not Yet")</formula>
    </cfRule>
    <cfRule type="cellIs" dxfId="2586" priority="396" stopIfTrue="1" operator="equal">
      <formula>"Out of Scope"</formula>
    </cfRule>
  </conditionalFormatting>
  <conditionalFormatting sqref="H64:L64">
    <cfRule type="expression" dxfId="2585" priority="385" stopIfTrue="1">
      <formula>OR(H64="FI",H64="Green",H64="High")</formula>
    </cfRule>
    <cfRule type="expression" dxfId="2584" priority="386" stopIfTrue="1">
      <formula>OR(H64="NI",H64="Red",H64="Low")</formula>
    </cfRule>
    <cfRule type="cellIs" dxfId="2583" priority="387" stopIfTrue="1" operator="equal">
      <formula>"PI"</formula>
    </cfRule>
    <cfRule type="expression" dxfId="2582" priority="388" stopIfTrue="1">
      <formula>OR(H64="LI",H64="Yellow",H64="Medium")</formula>
    </cfRule>
    <cfRule type="expression" dxfId="2581" priority="389" stopIfTrue="1">
      <formula>OR(H64="NY",H64="Not Yet")</formula>
    </cfRule>
    <cfRule type="cellIs" dxfId="2580" priority="390" stopIfTrue="1" operator="equal">
      <formula>"Out of Scope"</formula>
    </cfRule>
  </conditionalFormatting>
  <conditionalFormatting sqref="I64">
    <cfRule type="expression" dxfId="2579" priority="379" stopIfTrue="1">
      <formula>OR($R64="FI",$R64="Green",$R64="High")</formula>
    </cfRule>
    <cfRule type="expression" dxfId="2578" priority="380" stopIfTrue="1">
      <formula>OR($R64="NI",$R64="Red",$R64="Low")</formula>
    </cfRule>
    <cfRule type="cellIs" dxfId="2577" priority="381" stopIfTrue="1" operator="equal">
      <formula>"PI"</formula>
    </cfRule>
    <cfRule type="expression" dxfId="2576" priority="382" stopIfTrue="1">
      <formula>OR($R64="LI",$R64="Yellow",$R64="Medium")</formula>
    </cfRule>
    <cfRule type="expression" dxfId="2575" priority="383" stopIfTrue="1">
      <formula>OR($R64="NY",$R64="Not Yet")</formula>
    </cfRule>
    <cfRule type="cellIs" dxfId="2574" priority="384" stopIfTrue="1" operator="equal">
      <formula>"Out of Scope"</formula>
    </cfRule>
  </conditionalFormatting>
  <conditionalFormatting sqref="J64">
    <cfRule type="expression" dxfId="2573" priority="373" stopIfTrue="1">
      <formula>OR($R64="FI",$R64="Green",$R64="High")</formula>
    </cfRule>
    <cfRule type="expression" dxfId="2572" priority="374" stopIfTrue="1">
      <formula>OR($R64="NI",$R64="Red",$R64="Low")</formula>
    </cfRule>
    <cfRule type="cellIs" dxfId="2571" priority="375" stopIfTrue="1" operator="equal">
      <formula>"PI"</formula>
    </cfRule>
    <cfRule type="expression" dxfId="2570" priority="376" stopIfTrue="1">
      <formula>OR($R64="LI",$R64="Yellow",$R64="Medium")</formula>
    </cfRule>
    <cfRule type="expression" dxfId="2569" priority="377" stopIfTrue="1">
      <formula>OR($R64="NY",$R64="Not Yet")</formula>
    </cfRule>
    <cfRule type="cellIs" dxfId="2568" priority="378" stopIfTrue="1" operator="equal">
      <formula>"Out of Scope"</formula>
    </cfRule>
  </conditionalFormatting>
  <conditionalFormatting sqref="K64">
    <cfRule type="expression" dxfId="2567" priority="367" stopIfTrue="1">
      <formula>OR($R64="FI",$R64="Green",$R64="High")</formula>
    </cfRule>
    <cfRule type="expression" dxfId="2566" priority="368" stopIfTrue="1">
      <formula>OR($R64="NI",$R64="Red",$R64="Low")</formula>
    </cfRule>
    <cfRule type="cellIs" dxfId="2565" priority="369" stopIfTrue="1" operator="equal">
      <formula>"PI"</formula>
    </cfRule>
    <cfRule type="expression" dxfId="2564" priority="370" stopIfTrue="1">
      <formula>OR($R64="LI",$R64="Yellow",$R64="Medium")</formula>
    </cfRule>
    <cfRule type="expression" dxfId="2563" priority="371" stopIfTrue="1">
      <formula>OR($R64="NY",$R64="Not Yet")</formula>
    </cfRule>
    <cfRule type="cellIs" dxfId="2562" priority="372" stopIfTrue="1" operator="equal">
      <formula>"Out of Scope"</formula>
    </cfRule>
  </conditionalFormatting>
  <conditionalFormatting sqref="L64">
    <cfRule type="expression" dxfId="2561" priority="361" stopIfTrue="1">
      <formula>OR($R64="FI",$R64="Green",$R64="High")</formula>
    </cfRule>
    <cfRule type="expression" dxfId="2560" priority="362" stopIfTrue="1">
      <formula>OR($R64="NI",$R64="Red",$R64="Low")</formula>
    </cfRule>
    <cfRule type="cellIs" dxfId="2559" priority="363" stopIfTrue="1" operator="equal">
      <formula>"PI"</formula>
    </cfRule>
    <cfRule type="expression" dxfId="2558" priority="364" stopIfTrue="1">
      <formula>OR($R64="LI",$R64="Yellow",$R64="Medium")</formula>
    </cfRule>
    <cfRule type="expression" dxfId="2557" priority="365" stopIfTrue="1">
      <formula>OR($R64="NY",$R64="Not Yet")</formula>
    </cfRule>
    <cfRule type="cellIs" dxfId="2556" priority="366" stopIfTrue="1" operator="equal">
      <formula>"Out of Scope"</formula>
    </cfRule>
  </conditionalFormatting>
  <conditionalFormatting sqref="H76:L76">
    <cfRule type="expression" dxfId="2555" priority="355" stopIfTrue="1">
      <formula>OR(H76="FI",H76="Green",H76="High")</formula>
    </cfRule>
    <cfRule type="expression" dxfId="2554" priority="356" stopIfTrue="1">
      <formula>OR(H76="NI",H76="Red",H76="Low")</formula>
    </cfRule>
    <cfRule type="cellIs" dxfId="2553" priority="357" stopIfTrue="1" operator="equal">
      <formula>"PI"</formula>
    </cfRule>
    <cfRule type="expression" dxfId="2552" priority="358" stopIfTrue="1">
      <formula>OR(H76="LI",H76="Yellow",H76="Medium")</formula>
    </cfRule>
    <cfRule type="expression" dxfId="2551" priority="359" stopIfTrue="1">
      <formula>OR(H76="NY",H76="Not Yet")</formula>
    </cfRule>
    <cfRule type="cellIs" dxfId="2550" priority="360" stopIfTrue="1" operator="equal">
      <formula>"Out of Scope"</formula>
    </cfRule>
  </conditionalFormatting>
  <conditionalFormatting sqref="I76">
    <cfRule type="expression" dxfId="2549" priority="349" stopIfTrue="1">
      <formula>OR($R76="FI",$R76="Green",$R76="High")</formula>
    </cfRule>
    <cfRule type="expression" dxfId="2548" priority="350" stopIfTrue="1">
      <formula>OR($R76="NI",$R76="Red",$R76="Low")</formula>
    </cfRule>
    <cfRule type="cellIs" dxfId="2547" priority="351" stopIfTrue="1" operator="equal">
      <formula>"PI"</formula>
    </cfRule>
    <cfRule type="expression" dxfId="2546" priority="352" stopIfTrue="1">
      <formula>OR($R76="LI",$R76="Yellow",$R76="Medium")</formula>
    </cfRule>
    <cfRule type="expression" dxfId="2545" priority="353" stopIfTrue="1">
      <formula>OR($R76="NY",$R76="Not Yet")</formula>
    </cfRule>
    <cfRule type="cellIs" dxfId="2544" priority="354" stopIfTrue="1" operator="equal">
      <formula>"Out of Scope"</formula>
    </cfRule>
  </conditionalFormatting>
  <conditionalFormatting sqref="J76">
    <cfRule type="expression" dxfId="2543" priority="343" stopIfTrue="1">
      <formula>OR($R76="FI",$R76="Green",$R76="High")</formula>
    </cfRule>
    <cfRule type="expression" dxfId="2542" priority="344" stopIfTrue="1">
      <formula>OR($R76="NI",$R76="Red",$R76="Low")</formula>
    </cfRule>
    <cfRule type="cellIs" dxfId="2541" priority="345" stopIfTrue="1" operator="equal">
      <formula>"PI"</formula>
    </cfRule>
    <cfRule type="expression" dxfId="2540" priority="346" stopIfTrue="1">
      <formula>OR($R76="LI",$R76="Yellow",$R76="Medium")</formula>
    </cfRule>
    <cfRule type="expression" dxfId="2539" priority="347" stopIfTrue="1">
      <formula>OR($R76="NY",$R76="Not Yet")</formula>
    </cfRule>
    <cfRule type="cellIs" dxfId="2538" priority="348" stopIfTrue="1" operator="equal">
      <formula>"Out of Scope"</formula>
    </cfRule>
  </conditionalFormatting>
  <conditionalFormatting sqref="K76">
    <cfRule type="expression" dxfId="2537" priority="337" stopIfTrue="1">
      <formula>OR($R76="FI",$R76="Green",$R76="High")</formula>
    </cfRule>
    <cfRule type="expression" dxfId="2536" priority="338" stopIfTrue="1">
      <formula>OR($R76="NI",$R76="Red",$R76="Low")</formula>
    </cfRule>
    <cfRule type="cellIs" dxfId="2535" priority="339" stopIfTrue="1" operator="equal">
      <formula>"PI"</formula>
    </cfRule>
    <cfRule type="expression" dxfId="2534" priority="340" stopIfTrue="1">
      <formula>OR($R76="LI",$R76="Yellow",$R76="Medium")</formula>
    </cfRule>
    <cfRule type="expression" dxfId="2533" priority="341" stopIfTrue="1">
      <formula>OR($R76="NY",$R76="Not Yet")</formula>
    </cfRule>
    <cfRule type="cellIs" dxfId="2532" priority="342" stopIfTrue="1" operator="equal">
      <formula>"Out of Scope"</formula>
    </cfRule>
  </conditionalFormatting>
  <conditionalFormatting sqref="L76">
    <cfRule type="expression" dxfId="2531" priority="331" stopIfTrue="1">
      <formula>OR($R76="FI",$R76="Green",$R76="High")</formula>
    </cfRule>
    <cfRule type="expression" dxfId="2530" priority="332" stopIfTrue="1">
      <formula>OR($R76="NI",$R76="Red",$R76="Low")</formula>
    </cfRule>
    <cfRule type="cellIs" dxfId="2529" priority="333" stopIfTrue="1" operator="equal">
      <formula>"PI"</formula>
    </cfRule>
    <cfRule type="expression" dxfId="2528" priority="334" stopIfTrue="1">
      <formula>OR($R76="LI",$R76="Yellow",$R76="Medium")</formula>
    </cfRule>
    <cfRule type="expression" dxfId="2527" priority="335" stopIfTrue="1">
      <formula>OR($R76="NY",$R76="Not Yet")</formula>
    </cfRule>
    <cfRule type="cellIs" dxfId="2526" priority="336" stopIfTrue="1" operator="equal">
      <formula>"Out of Scope"</formula>
    </cfRule>
  </conditionalFormatting>
  <conditionalFormatting sqref="H87:L87">
    <cfRule type="expression" dxfId="2525" priority="325" stopIfTrue="1">
      <formula>OR(H87="FI",H87="Green",H87="High")</formula>
    </cfRule>
    <cfRule type="expression" dxfId="2524" priority="326" stopIfTrue="1">
      <formula>OR(H87="NI",H87="Red",H87="Low")</formula>
    </cfRule>
    <cfRule type="cellIs" dxfId="2523" priority="327" stopIfTrue="1" operator="equal">
      <formula>"PI"</formula>
    </cfRule>
    <cfRule type="expression" dxfId="2522" priority="328" stopIfTrue="1">
      <formula>OR(H87="LI",H87="Yellow",H87="Medium")</formula>
    </cfRule>
    <cfRule type="expression" dxfId="2521" priority="329" stopIfTrue="1">
      <formula>OR(H87="NY",H87="Not Yet")</formula>
    </cfRule>
    <cfRule type="cellIs" dxfId="2520" priority="330" stopIfTrue="1" operator="equal">
      <formula>"Out of Scope"</formula>
    </cfRule>
  </conditionalFormatting>
  <conditionalFormatting sqref="I87">
    <cfRule type="expression" dxfId="2519" priority="319" stopIfTrue="1">
      <formula>OR($R87="FI",$R87="Green",$R87="High")</formula>
    </cfRule>
    <cfRule type="expression" dxfId="2518" priority="320" stopIfTrue="1">
      <formula>OR($R87="NI",$R87="Red",$R87="Low")</formula>
    </cfRule>
    <cfRule type="cellIs" dxfId="2517" priority="321" stopIfTrue="1" operator="equal">
      <formula>"PI"</formula>
    </cfRule>
    <cfRule type="expression" dxfId="2516" priority="322" stopIfTrue="1">
      <formula>OR($R87="LI",$R87="Yellow",$R87="Medium")</formula>
    </cfRule>
    <cfRule type="expression" dxfId="2515" priority="323" stopIfTrue="1">
      <formula>OR($R87="NY",$R87="Not Yet")</formula>
    </cfRule>
    <cfRule type="cellIs" dxfId="2514" priority="324" stopIfTrue="1" operator="equal">
      <formula>"Out of Scope"</formula>
    </cfRule>
  </conditionalFormatting>
  <conditionalFormatting sqref="J87">
    <cfRule type="expression" dxfId="2513" priority="313" stopIfTrue="1">
      <formula>OR($R87="FI",$R87="Green",$R87="High")</formula>
    </cfRule>
    <cfRule type="expression" dxfId="2512" priority="314" stopIfTrue="1">
      <formula>OR($R87="NI",$R87="Red",$R87="Low")</formula>
    </cfRule>
    <cfRule type="cellIs" dxfId="2511" priority="315" stopIfTrue="1" operator="equal">
      <formula>"PI"</formula>
    </cfRule>
    <cfRule type="expression" dxfId="2510" priority="316" stopIfTrue="1">
      <formula>OR($R87="LI",$R87="Yellow",$R87="Medium")</formula>
    </cfRule>
    <cfRule type="expression" dxfId="2509" priority="317" stopIfTrue="1">
      <formula>OR($R87="NY",$R87="Not Yet")</formula>
    </cfRule>
    <cfRule type="cellIs" dxfId="2508" priority="318" stopIfTrue="1" operator="equal">
      <formula>"Out of Scope"</formula>
    </cfRule>
  </conditionalFormatting>
  <conditionalFormatting sqref="K87">
    <cfRule type="expression" dxfId="2507" priority="307" stopIfTrue="1">
      <formula>OR($R87="FI",$R87="Green",$R87="High")</formula>
    </cfRule>
    <cfRule type="expression" dxfId="2506" priority="308" stopIfTrue="1">
      <formula>OR($R87="NI",$R87="Red",$R87="Low")</formula>
    </cfRule>
    <cfRule type="cellIs" dxfId="2505" priority="309" stopIfTrue="1" operator="equal">
      <formula>"PI"</formula>
    </cfRule>
    <cfRule type="expression" dxfId="2504" priority="310" stopIfTrue="1">
      <formula>OR($R87="LI",$R87="Yellow",$R87="Medium")</formula>
    </cfRule>
    <cfRule type="expression" dxfId="2503" priority="311" stopIfTrue="1">
      <formula>OR($R87="NY",$R87="Not Yet")</formula>
    </cfRule>
    <cfRule type="cellIs" dxfId="2502" priority="312" stopIfTrue="1" operator="equal">
      <formula>"Out of Scope"</formula>
    </cfRule>
  </conditionalFormatting>
  <conditionalFormatting sqref="L87">
    <cfRule type="expression" dxfId="2501" priority="301" stopIfTrue="1">
      <formula>OR($R87="FI",$R87="Green",$R87="High")</formula>
    </cfRule>
    <cfRule type="expression" dxfId="2500" priority="302" stopIfTrue="1">
      <formula>OR($R87="NI",$R87="Red",$R87="Low")</formula>
    </cfRule>
    <cfRule type="cellIs" dxfId="2499" priority="303" stopIfTrue="1" operator="equal">
      <formula>"PI"</formula>
    </cfRule>
    <cfRule type="expression" dxfId="2498" priority="304" stopIfTrue="1">
      <formula>OR($R87="LI",$R87="Yellow",$R87="Medium")</formula>
    </cfRule>
    <cfRule type="expression" dxfId="2497" priority="305" stopIfTrue="1">
      <formula>OR($R87="NY",$R87="Not Yet")</formula>
    </cfRule>
    <cfRule type="cellIs" dxfId="2496" priority="306" stopIfTrue="1" operator="equal">
      <formula>"Out of Scope"</formula>
    </cfRule>
  </conditionalFormatting>
  <conditionalFormatting sqref="H98:L98">
    <cfRule type="expression" dxfId="2495" priority="295" stopIfTrue="1">
      <formula>OR(H98="FI",H98="Green",H98="High")</formula>
    </cfRule>
    <cfRule type="expression" dxfId="2494" priority="296" stopIfTrue="1">
      <formula>OR(H98="NI",H98="Red",H98="Low")</formula>
    </cfRule>
    <cfRule type="cellIs" dxfId="2493" priority="297" stopIfTrue="1" operator="equal">
      <formula>"PI"</formula>
    </cfRule>
    <cfRule type="expression" dxfId="2492" priority="298" stopIfTrue="1">
      <formula>OR(H98="LI",H98="Yellow",H98="Medium")</formula>
    </cfRule>
    <cfRule type="expression" dxfId="2491" priority="299" stopIfTrue="1">
      <formula>OR(H98="NY",H98="Not Yet")</formula>
    </cfRule>
    <cfRule type="cellIs" dxfId="2490" priority="300" stopIfTrue="1" operator="equal">
      <formula>"Out of Scope"</formula>
    </cfRule>
  </conditionalFormatting>
  <conditionalFormatting sqref="I98">
    <cfRule type="expression" dxfId="2489" priority="289" stopIfTrue="1">
      <formula>OR($R98="FI",$R98="Green",$R98="High")</formula>
    </cfRule>
    <cfRule type="expression" dxfId="2488" priority="290" stopIfTrue="1">
      <formula>OR($R98="NI",$R98="Red",$R98="Low")</formula>
    </cfRule>
    <cfRule type="cellIs" dxfId="2487" priority="291" stopIfTrue="1" operator="equal">
      <formula>"PI"</formula>
    </cfRule>
    <cfRule type="expression" dxfId="2486" priority="292" stopIfTrue="1">
      <formula>OR($R98="LI",$R98="Yellow",$R98="Medium")</formula>
    </cfRule>
    <cfRule type="expression" dxfId="2485" priority="293" stopIfTrue="1">
      <formula>OR($R98="NY",$R98="Not Yet")</formula>
    </cfRule>
    <cfRule type="cellIs" dxfId="2484" priority="294" stopIfTrue="1" operator="equal">
      <formula>"Out of Scope"</formula>
    </cfRule>
  </conditionalFormatting>
  <conditionalFormatting sqref="J98">
    <cfRule type="expression" dxfId="2483" priority="283" stopIfTrue="1">
      <formula>OR($R98="FI",$R98="Green",$R98="High")</formula>
    </cfRule>
    <cfRule type="expression" dxfId="2482" priority="284" stopIfTrue="1">
      <formula>OR($R98="NI",$R98="Red",$R98="Low")</formula>
    </cfRule>
    <cfRule type="cellIs" dxfId="2481" priority="285" stopIfTrue="1" operator="equal">
      <formula>"PI"</formula>
    </cfRule>
    <cfRule type="expression" dxfId="2480" priority="286" stopIfTrue="1">
      <formula>OR($R98="LI",$R98="Yellow",$R98="Medium")</formula>
    </cfRule>
    <cfRule type="expression" dxfId="2479" priority="287" stopIfTrue="1">
      <formula>OR($R98="NY",$R98="Not Yet")</formula>
    </cfRule>
    <cfRule type="cellIs" dxfId="2478" priority="288" stopIfTrue="1" operator="equal">
      <formula>"Out of Scope"</formula>
    </cfRule>
  </conditionalFormatting>
  <conditionalFormatting sqref="K98">
    <cfRule type="expression" dxfId="2477" priority="277" stopIfTrue="1">
      <formula>OR($R98="FI",$R98="Green",$R98="High")</formula>
    </cfRule>
    <cfRule type="expression" dxfId="2476" priority="278" stopIfTrue="1">
      <formula>OR($R98="NI",$R98="Red",$R98="Low")</formula>
    </cfRule>
    <cfRule type="cellIs" dxfId="2475" priority="279" stopIfTrue="1" operator="equal">
      <formula>"PI"</formula>
    </cfRule>
    <cfRule type="expression" dxfId="2474" priority="280" stopIfTrue="1">
      <formula>OR($R98="LI",$R98="Yellow",$R98="Medium")</formula>
    </cfRule>
    <cfRule type="expression" dxfId="2473" priority="281" stopIfTrue="1">
      <formula>OR($R98="NY",$R98="Not Yet")</formula>
    </cfRule>
    <cfRule type="cellIs" dxfId="2472" priority="282" stopIfTrue="1" operator="equal">
      <formula>"Out of Scope"</formula>
    </cfRule>
  </conditionalFormatting>
  <conditionalFormatting sqref="L98">
    <cfRule type="expression" dxfId="2471" priority="271" stopIfTrue="1">
      <formula>OR($R98="FI",$R98="Green",$R98="High")</formula>
    </cfRule>
    <cfRule type="expression" dxfId="2470" priority="272" stopIfTrue="1">
      <formula>OR($R98="NI",$R98="Red",$R98="Low")</formula>
    </cfRule>
    <cfRule type="cellIs" dxfId="2469" priority="273" stopIfTrue="1" operator="equal">
      <formula>"PI"</formula>
    </cfRule>
    <cfRule type="expression" dxfId="2468" priority="274" stopIfTrue="1">
      <formula>OR($R98="LI",$R98="Yellow",$R98="Medium")</formula>
    </cfRule>
    <cfRule type="expression" dxfId="2467" priority="275" stopIfTrue="1">
      <formula>OR($R98="NY",$R98="Not Yet")</formula>
    </cfRule>
    <cfRule type="cellIs" dxfId="2466" priority="276" stopIfTrue="1" operator="equal">
      <formula>"Out of Scope"</formula>
    </cfRule>
  </conditionalFormatting>
  <conditionalFormatting sqref="H109:L109">
    <cfRule type="expression" dxfId="2465" priority="265" stopIfTrue="1">
      <formula>OR(H109="FI",H109="Green",H109="High")</formula>
    </cfRule>
    <cfRule type="expression" dxfId="2464" priority="266" stopIfTrue="1">
      <formula>OR(H109="NI",H109="Red",H109="Low")</formula>
    </cfRule>
    <cfRule type="cellIs" dxfId="2463" priority="267" stopIfTrue="1" operator="equal">
      <formula>"PI"</formula>
    </cfRule>
    <cfRule type="expression" dxfId="2462" priority="268" stopIfTrue="1">
      <formula>OR(H109="LI",H109="Yellow",H109="Medium")</formula>
    </cfRule>
    <cfRule type="expression" dxfId="2461" priority="269" stopIfTrue="1">
      <formula>OR(H109="NY",H109="Not Yet")</formula>
    </cfRule>
    <cfRule type="cellIs" dxfId="2460" priority="270" stopIfTrue="1" operator="equal">
      <formula>"Out of Scope"</formula>
    </cfRule>
  </conditionalFormatting>
  <conditionalFormatting sqref="I109">
    <cfRule type="expression" dxfId="2459" priority="259" stopIfTrue="1">
      <formula>OR($R109="FI",$R109="Green",$R109="High")</formula>
    </cfRule>
    <cfRule type="expression" dxfId="2458" priority="260" stopIfTrue="1">
      <formula>OR($R109="NI",$R109="Red",$R109="Low")</formula>
    </cfRule>
    <cfRule type="cellIs" dxfId="2457" priority="261" stopIfTrue="1" operator="equal">
      <formula>"PI"</formula>
    </cfRule>
    <cfRule type="expression" dxfId="2456" priority="262" stopIfTrue="1">
      <formula>OR($R109="LI",$R109="Yellow",$R109="Medium")</formula>
    </cfRule>
    <cfRule type="expression" dxfId="2455" priority="263" stopIfTrue="1">
      <formula>OR($R109="NY",$R109="Not Yet")</formula>
    </cfRule>
    <cfRule type="cellIs" dxfId="2454" priority="264" stopIfTrue="1" operator="equal">
      <formula>"Out of Scope"</formula>
    </cfRule>
  </conditionalFormatting>
  <conditionalFormatting sqref="J109">
    <cfRule type="expression" dxfId="2453" priority="253" stopIfTrue="1">
      <formula>OR($R109="FI",$R109="Green",$R109="High")</formula>
    </cfRule>
    <cfRule type="expression" dxfId="2452" priority="254" stopIfTrue="1">
      <formula>OR($R109="NI",$R109="Red",$R109="Low")</formula>
    </cfRule>
    <cfRule type="cellIs" dxfId="2451" priority="255" stopIfTrue="1" operator="equal">
      <formula>"PI"</formula>
    </cfRule>
    <cfRule type="expression" dxfId="2450" priority="256" stopIfTrue="1">
      <formula>OR($R109="LI",$R109="Yellow",$R109="Medium")</formula>
    </cfRule>
    <cfRule type="expression" dxfId="2449" priority="257" stopIfTrue="1">
      <formula>OR($R109="NY",$R109="Not Yet")</formula>
    </cfRule>
    <cfRule type="cellIs" dxfId="2448" priority="258" stopIfTrue="1" operator="equal">
      <formula>"Out of Scope"</formula>
    </cfRule>
  </conditionalFormatting>
  <conditionalFormatting sqref="K109">
    <cfRule type="expression" dxfId="2447" priority="247" stopIfTrue="1">
      <formula>OR($R109="FI",$R109="Green",$R109="High")</formula>
    </cfRule>
    <cfRule type="expression" dxfId="2446" priority="248" stopIfTrue="1">
      <formula>OR($R109="NI",$R109="Red",$R109="Low")</formula>
    </cfRule>
    <cfRule type="cellIs" dxfId="2445" priority="249" stopIfTrue="1" operator="equal">
      <formula>"PI"</formula>
    </cfRule>
    <cfRule type="expression" dxfId="2444" priority="250" stopIfTrue="1">
      <formula>OR($R109="LI",$R109="Yellow",$R109="Medium")</formula>
    </cfRule>
    <cfRule type="expression" dxfId="2443" priority="251" stopIfTrue="1">
      <formula>OR($R109="NY",$R109="Not Yet")</formula>
    </cfRule>
    <cfRule type="cellIs" dxfId="2442" priority="252" stopIfTrue="1" operator="equal">
      <formula>"Out of Scope"</formula>
    </cfRule>
  </conditionalFormatting>
  <conditionalFormatting sqref="L109">
    <cfRule type="expression" dxfId="2441" priority="241" stopIfTrue="1">
      <formula>OR($R109="FI",$R109="Green",$R109="High")</formula>
    </cfRule>
    <cfRule type="expression" dxfId="2440" priority="242" stopIfTrue="1">
      <formula>OR($R109="NI",$R109="Red",$R109="Low")</formula>
    </cfRule>
    <cfRule type="cellIs" dxfId="2439" priority="243" stopIfTrue="1" operator="equal">
      <formula>"PI"</formula>
    </cfRule>
    <cfRule type="expression" dxfId="2438" priority="244" stopIfTrue="1">
      <formula>OR($R109="LI",$R109="Yellow",$R109="Medium")</formula>
    </cfRule>
    <cfRule type="expression" dxfId="2437" priority="245" stopIfTrue="1">
      <formula>OR($R109="NY",$R109="Not Yet")</formula>
    </cfRule>
    <cfRule type="cellIs" dxfId="2436" priority="246" stopIfTrue="1" operator="equal">
      <formula>"Out of Scope"</formula>
    </cfRule>
  </conditionalFormatting>
  <conditionalFormatting sqref="H119:L119">
    <cfRule type="expression" dxfId="2435" priority="235" stopIfTrue="1">
      <formula>OR(H119="FI",H119="Green",H119="High")</formula>
    </cfRule>
    <cfRule type="expression" dxfId="2434" priority="236" stopIfTrue="1">
      <formula>OR(H119="NI",H119="Red",H119="Low")</formula>
    </cfRule>
    <cfRule type="cellIs" dxfId="2433" priority="237" stopIfTrue="1" operator="equal">
      <formula>"PI"</formula>
    </cfRule>
    <cfRule type="expression" dxfId="2432" priority="238" stopIfTrue="1">
      <formula>OR(H119="LI",H119="Yellow",H119="Medium")</formula>
    </cfRule>
    <cfRule type="expression" dxfId="2431" priority="239" stopIfTrue="1">
      <formula>OR(H119="NY",H119="Not Yet")</formula>
    </cfRule>
    <cfRule type="cellIs" dxfId="2430" priority="240" stopIfTrue="1" operator="equal">
      <formula>"Out of Scope"</formula>
    </cfRule>
  </conditionalFormatting>
  <conditionalFormatting sqref="I119">
    <cfRule type="expression" dxfId="2429" priority="229" stopIfTrue="1">
      <formula>OR($R119="FI",$R119="Green",$R119="High")</formula>
    </cfRule>
    <cfRule type="expression" dxfId="2428" priority="230" stopIfTrue="1">
      <formula>OR($R119="NI",$R119="Red",$R119="Low")</formula>
    </cfRule>
    <cfRule type="cellIs" dxfId="2427" priority="231" stopIfTrue="1" operator="equal">
      <formula>"PI"</formula>
    </cfRule>
    <cfRule type="expression" dxfId="2426" priority="232" stopIfTrue="1">
      <formula>OR($R119="LI",$R119="Yellow",$R119="Medium")</formula>
    </cfRule>
    <cfRule type="expression" dxfId="2425" priority="233" stopIfTrue="1">
      <formula>OR($R119="NY",$R119="Not Yet")</formula>
    </cfRule>
    <cfRule type="cellIs" dxfId="2424" priority="234" stopIfTrue="1" operator="equal">
      <formula>"Out of Scope"</formula>
    </cfRule>
  </conditionalFormatting>
  <conditionalFormatting sqref="J119">
    <cfRule type="expression" dxfId="2423" priority="223" stopIfTrue="1">
      <formula>OR($R119="FI",$R119="Green",$R119="High")</formula>
    </cfRule>
    <cfRule type="expression" dxfId="2422" priority="224" stopIfTrue="1">
      <formula>OR($R119="NI",$R119="Red",$R119="Low")</formula>
    </cfRule>
    <cfRule type="cellIs" dxfId="2421" priority="225" stopIfTrue="1" operator="equal">
      <formula>"PI"</formula>
    </cfRule>
    <cfRule type="expression" dxfId="2420" priority="226" stopIfTrue="1">
      <formula>OR($R119="LI",$R119="Yellow",$R119="Medium")</formula>
    </cfRule>
    <cfRule type="expression" dxfId="2419" priority="227" stopIfTrue="1">
      <formula>OR($R119="NY",$R119="Not Yet")</formula>
    </cfRule>
    <cfRule type="cellIs" dxfId="2418" priority="228" stopIfTrue="1" operator="equal">
      <formula>"Out of Scope"</formula>
    </cfRule>
  </conditionalFormatting>
  <conditionalFormatting sqref="K119">
    <cfRule type="expression" dxfId="2417" priority="217" stopIfTrue="1">
      <formula>OR($R119="FI",$R119="Green",$R119="High")</formula>
    </cfRule>
    <cfRule type="expression" dxfId="2416" priority="218" stopIfTrue="1">
      <formula>OR($R119="NI",$R119="Red",$R119="Low")</formula>
    </cfRule>
    <cfRule type="cellIs" dxfId="2415" priority="219" stopIfTrue="1" operator="equal">
      <formula>"PI"</formula>
    </cfRule>
    <cfRule type="expression" dxfId="2414" priority="220" stopIfTrue="1">
      <formula>OR($R119="LI",$R119="Yellow",$R119="Medium")</formula>
    </cfRule>
    <cfRule type="expression" dxfId="2413" priority="221" stopIfTrue="1">
      <formula>OR($R119="NY",$R119="Not Yet")</formula>
    </cfRule>
    <cfRule type="cellIs" dxfId="2412" priority="222" stopIfTrue="1" operator="equal">
      <formula>"Out of Scope"</formula>
    </cfRule>
  </conditionalFormatting>
  <conditionalFormatting sqref="L119">
    <cfRule type="expression" dxfId="2411" priority="211" stopIfTrue="1">
      <formula>OR($R119="FI",$R119="Green",$R119="High")</formula>
    </cfRule>
    <cfRule type="expression" dxfId="2410" priority="212" stopIfTrue="1">
      <formula>OR($R119="NI",$R119="Red",$R119="Low")</formula>
    </cfRule>
    <cfRule type="cellIs" dxfId="2409" priority="213" stopIfTrue="1" operator="equal">
      <formula>"PI"</formula>
    </cfRule>
    <cfRule type="expression" dxfId="2408" priority="214" stopIfTrue="1">
      <formula>OR($R119="LI",$R119="Yellow",$R119="Medium")</formula>
    </cfRule>
    <cfRule type="expression" dxfId="2407" priority="215" stopIfTrue="1">
      <formula>OR($R119="NY",$R119="Not Yet")</formula>
    </cfRule>
    <cfRule type="cellIs" dxfId="2406" priority="216" stopIfTrue="1" operator="equal">
      <formula>"Out of Scope"</formula>
    </cfRule>
  </conditionalFormatting>
  <conditionalFormatting sqref="H129:L129">
    <cfRule type="expression" dxfId="2405" priority="205" stopIfTrue="1">
      <formula>OR(H129="FI",H129="Green",H129="High")</formula>
    </cfRule>
    <cfRule type="expression" dxfId="2404" priority="206" stopIfTrue="1">
      <formula>OR(H129="NI",H129="Red",H129="Low")</formula>
    </cfRule>
    <cfRule type="cellIs" dxfId="2403" priority="207" stopIfTrue="1" operator="equal">
      <formula>"PI"</formula>
    </cfRule>
    <cfRule type="expression" dxfId="2402" priority="208" stopIfTrue="1">
      <formula>OR(H129="LI",H129="Yellow",H129="Medium")</formula>
    </cfRule>
    <cfRule type="expression" dxfId="2401" priority="209" stopIfTrue="1">
      <formula>OR(H129="NY",H129="Not Yet")</formula>
    </cfRule>
    <cfRule type="cellIs" dxfId="2400" priority="210" stopIfTrue="1" operator="equal">
      <formula>"Out of Scope"</formula>
    </cfRule>
  </conditionalFormatting>
  <conditionalFormatting sqref="I129">
    <cfRule type="expression" dxfId="2399" priority="199" stopIfTrue="1">
      <formula>OR($R129="FI",$R129="Green",$R129="High")</formula>
    </cfRule>
    <cfRule type="expression" dxfId="2398" priority="200" stopIfTrue="1">
      <formula>OR($R129="NI",$R129="Red",$R129="Low")</formula>
    </cfRule>
    <cfRule type="cellIs" dxfId="2397" priority="201" stopIfTrue="1" operator="equal">
      <formula>"PI"</formula>
    </cfRule>
    <cfRule type="expression" dxfId="2396" priority="202" stopIfTrue="1">
      <formula>OR($R129="LI",$R129="Yellow",$R129="Medium")</formula>
    </cfRule>
    <cfRule type="expression" dxfId="2395" priority="203" stopIfTrue="1">
      <formula>OR($R129="NY",$R129="Not Yet")</formula>
    </cfRule>
    <cfRule type="cellIs" dxfId="2394" priority="204" stopIfTrue="1" operator="equal">
      <formula>"Out of Scope"</formula>
    </cfRule>
  </conditionalFormatting>
  <conditionalFormatting sqref="J129">
    <cfRule type="expression" dxfId="2393" priority="193" stopIfTrue="1">
      <formula>OR($R129="FI",$R129="Green",$R129="High")</formula>
    </cfRule>
    <cfRule type="expression" dxfId="2392" priority="194" stopIfTrue="1">
      <formula>OR($R129="NI",$R129="Red",$R129="Low")</formula>
    </cfRule>
    <cfRule type="cellIs" dxfId="2391" priority="195" stopIfTrue="1" operator="equal">
      <formula>"PI"</formula>
    </cfRule>
    <cfRule type="expression" dxfId="2390" priority="196" stopIfTrue="1">
      <formula>OR($R129="LI",$R129="Yellow",$R129="Medium")</formula>
    </cfRule>
    <cfRule type="expression" dxfId="2389" priority="197" stopIfTrue="1">
      <formula>OR($R129="NY",$R129="Not Yet")</formula>
    </cfRule>
    <cfRule type="cellIs" dxfId="2388" priority="198" stopIfTrue="1" operator="equal">
      <formula>"Out of Scope"</formula>
    </cfRule>
  </conditionalFormatting>
  <conditionalFormatting sqref="K129">
    <cfRule type="expression" dxfId="2387" priority="187" stopIfTrue="1">
      <formula>OR($R129="FI",$R129="Green",$R129="High")</formula>
    </cfRule>
    <cfRule type="expression" dxfId="2386" priority="188" stopIfTrue="1">
      <formula>OR($R129="NI",$R129="Red",$R129="Low")</formula>
    </cfRule>
    <cfRule type="cellIs" dxfId="2385" priority="189" stopIfTrue="1" operator="equal">
      <formula>"PI"</formula>
    </cfRule>
    <cfRule type="expression" dxfId="2384" priority="190" stopIfTrue="1">
      <formula>OR($R129="LI",$R129="Yellow",$R129="Medium")</formula>
    </cfRule>
    <cfRule type="expression" dxfId="2383" priority="191" stopIfTrue="1">
      <formula>OR($R129="NY",$R129="Not Yet")</formula>
    </cfRule>
    <cfRule type="cellIs" dxfId="2382" priority="192" stopIfTrue="1" operator="equal">
      <formula>"Out of Scope"</formula>
    </cfRule>
  </conditionalFormatting>
  <conditionalFormatting sqref="L129">
    <cfRule type="expression" dxfId="2381" priority="181" stopIfTrue="1">
      <formula>OR($R129="FI",$R129="Green",$R129="High")</formula>
    </cfRule>
    <cfRule type="expression" dxfId="2380" priority="182" stopIfTrue="1">
      <formula>OR($R129="NI",$R129="Red",$R129="Low")</formula>
    </cfRule>
    <cfRule type="cellIs" dxfId="2379" priority="183" stopIfTrue="1" operator="equal">
      <formula>"PI"</formula>
    </cfRule>
    <cfRule type="expression" dxfId="2378" priority="184" stopIfTrue="1">
      <formula>OR($R129="LI",$R129="Yellow",$R129="Medium")</formula>
    </cfRule>
    <cfRule type="expression" dxfId="2377" priority="185" stopIfTrue="1">
      <formula>OR($R129="NY",$R129="Not Yet")</formula>
    </cfRule>
    <cfRule type="cellIs" dxfId="2376" priority="186" stopIfTrue="1" operator="equal">
      <formula>"Out of Scope"</formula>
    </cfRule>
  </conditionalFormatting>
  <conditionalFormatting sqref="H140:L140">
    <cfRule type="expression" dxfId="2375" priority="175" stopIfTrue="1">
      <formula>OR(H140="FI",H140="Green",H140="High")</formula>
    </cfRule>
    <cfRule type="expression" dxfId="2374" priority="176" stopIfTrue="1">
      <formula>OR(H140="NI",H140="Red",H140="Low")</formula>
    </cfRule>
    <cfRule type="cellIs" dxfId="2373" priority="177" stopIfTrue="1" operator="equal">
      <formula>"PI"</formula>
    </cfRule>
    <cfRule type="expression" dxfId="2372" priority="178" stopIfTrue="1">
      <formula>OR(H140="LI",H140="Yellow",H140="Medium")</formula>
    </cfRule>
    <cfRule type="expression" dxfId="2371" priority="179" stopIfTrue="1">
      <formula>OR(H140="NY",H140="Not Yet")</formula>
    </cfRule>
    <cfRule type="cellIs" dxfId="2370" priority="180" stopIfTrue="1" operator="equal">
      <formula>"Out of Scope"</formula>
    </cfRule>
  </conditionalFormatting>
  <conditionalFormatting sqref="I140">
    <cfRule type="expression" dxfId="2369" priority="169" stopIfTrue="1">
      <formula>OR($R140="FI",$R140="Green",$R140="High")</formula>
    </cfRule>
    <cfRule type="expression" dxfId="2368" priority="170" stopIfTrue="1">
      <formula>OR($R140="NI",$R140="Red",$R140="Low")</formula>
    </cfRule>
    <cfRule type="cellIs" dxfId="2367" priority="171" stopIfTrue="1" operator="equal">
      <formula>"PI"</formula>
    </cfRule>
    <cfRule type="expression" dxfId="2366" priority="172" stopIfTrue="1">
      <formula>OR($R140="LI",$R140="Yellow",$R140="Medium")</formula>
    </cfRule>
    <cfRule type="expression" dxfId="2365" priority="173" stopIfTrue="1">
      <formula>OR($R140="NY",$R140="Not Yet")</formula>
    </cfRule>
    <cfRule type="cellIs" dxfId="2364" priority="174" stopIfTrue="1" operator="equal">
      <formula>"Out of Scope"</formula>
    </cfRule>
  </conditionalFormatting>
  <conditionalFormatting sqref="J140">
    <cfRule type="expression" dxfId="2363" priority="163" stopIfTrue="1">
      <formula>OR($R140="FI",$R140="Green",$R140="High")</formula>
    </cfRule>
    <cfRule type="expression" dxfId="2362" priority="164" stopIfTrue="1">
      <formula>OR($R140="NI",$R140="Red",$R140="Low")</formula>
    </cfRule>
    <cfRule type="cellIs" dxfId="2361" priority="165" stopIfTrue="1" operator="equal">
      <formula>"PI"</formula>
    </cfRule>
    <cfRule type="expression" dxfId="2360" priority="166" stopIfTrue="1">
      <formula>OR($R140="LI",$R140="Yellow",$R140="Medium")</formula>
    </cfRule>
    <cfRule type="expression" dxfId="2359" priority="167" stopIfTrue="1">
      <formula>OR($R140="NY",$R140="Not Yet")</formula>
    </cfRule>
    <cfRule type="cellIs" dxfId="2358" priority="168" stopIfTrue="1" operator="equal">
      <formula>"Out of Scope"</formula>
    </cfRule>
  </conditionalFormatting>
  <conditionalFormatting sqref="K140">
    <cfRule type="expression" dxfId="2357" priority="157" stopIfTrue="1">
      <formula>OR($R140="FI",$R140="Green",$R140="High")</formula>
    </cfRule>
    <cfRule type="expression" dxfId="2356" priority="158" stopIfTrue="1">
      <formula>OR($R140="NI",$R140="Red",$R140="Low")</formula>
    </cfRule>
    <cfRule type="cellIs" dxfId="2355" priority="159" stopIfTrue="1" operator="equal">
      <formula>"PI"</formula>
    </cfRule>
    <cfRule type="expression" dxfId="2354" priority="160" stopIfTrue="1">
      <formula>OR($R140="LI",$R140="Yellow",$R140="Medium")</formula>
    </cfRule>
    <cfRule type="expression" dxfId="2353" priority="161" stopIfTrue="1">
      <formula>OR($R140="NY",$R140="Not Yet")</formula>
    </cfRule>
    <cfRule type="cellIs" dxfId="2352" priority="162" stopIfTrue="1" operator="equal">
      <formula>"Out of Scope"</formula>
    </cfRule>
  </conditionalFormatting>
  <conditionalFormatting sqref="L140">
    <cfRule type="expression" dxfId="2351" priority="151" stopIfTrue="1">
      <formula>OR($R140="FI",$R140="Green",$R140="High")</formula>
    </cfRule>
    <cfRule type="expression" dxfId="2350" priority="152" stopIfTrue="1">
      <formula>OR($R140="NI",$R140="Red",$R140="Low")</formula>
    </cfRule>
    <cfRule type="cellIs" dxfId="2349" priority="153" stopIfTrue="1" operator="equal">
      <formula>"PI"</formula>
    </cfRule>
    <cfRule type="expression" dxfId="2348" priority="154" stopIfTrue="1">
      <formula>OR($R140="LI",$R140="Yellow",$R140="Medium")</formula>
    </cfRule>
    <cfRule type="expression" dxfId="2347" priority="155" stopIfTrue="1">
      <formula>OR($R140="NY",$R140="Not Yet")</formula>
    </cfRule>
    <cfRule type="cellIs" dxfId="2346" priority="156" stopIfTrue="1" operator="equal">
      <formula>"Out of Scope"</formula>
    </cfRule>
  </conditionalFormatting>
  <conditionalFormatting sqref="H151:L151">
    <cfRule type="expression" dxfId="2345" priority="145" stopIfTrue="1">
      <formula>OR(H151="FI",H151="Green",H151="High")</formula>
    </cfRule>
    <cfRule type="expression" dxfId="2344" priority="146" stopIfTrue="1">
      <formula>OR(H151="NI",H151="Red",H151="Low")</formula>
    </cfRule>
    <cfRule type="cellIs" dxfId="2343" priority="147" stopIfTrue="1" operator="equal">
      <formula>"PI"</formula>
    </cfRule>
    <cfRule type="expression" dxfId="2342" priority="148" stopIfTrue="1">
      <formula>OR(H151="LI",H151="Yellow",H151="Medium")</formula>
    </cfRule>
    <cfRule type="expression" dxfId="2341" priority="149" stopIfTrue="1">
      <formula>OR(H151="NY",H151="Not Yet")</formula>
    </cfRule>
    <cfRule type="cellIs" dxfId="2340" priority="150" stopIfTrue="1" operator="equal">
      <formula>"Out of Scope"</formula>
    </cfRule>
  </conditionalFormatting>
  <conditionalFormatting sqref="I151">
    <cfRule type="expression" dxfId="2339" priority="139" stopIfTrue="1">
      <formula>OR($R151="FI",$R151="Green",$R151="High")</formula>
    </cfRule>
    <cfRule type="expression" dxfId="2338" priority="140" stopIfTrue="1">
      <formula>OR($R151="NI",$R151="Red",$R151="Low")</formula>
    </cfRule>
    <cfRule type="cellIs" dxfId="2337" priority="141" stopIfTrue="1" operator="equal">
      <formula>"PI"</formula>
    </cfRule>
    <cfRule type="expression" dxfId="2336" priority="142" stopIfTrue="1">
      <formula>OR($R151="LI",$R151="Yellow",$R151="Medium")</formula>
    </cfRule>
    <cfRule type="expression" dxfId="2335" priority="143" stopIfTrue="1">
      <formula>OR($R151="NY",$R151="Not Yet")</formula>
    </cfRule>
    <cfRule type="cellIs" dxfId="2334" priority="144" stopIfTrue="1" operator="equal">
      <formula>"Out of Scope"</formula>
    </cfRule>
  </conditionalFormatting>
  <conditionalFormatting sqref="J151">
    <cfRule type="expression" dxfId="2333" priority="133" stopIfTrue="1">
      <formula>OR($R151="FI",$R151="Green",$R151="High")</formula>
    </cfRule>
    <cfRule type="expression" dxfId="2332" priority="134" stopIfTrue="1">
      <formula>OR($R151="NI",$R151="Red",$R151="Low")</formula>
    </cfRule>
    <cfRule type="cellIs" dxfId="2331" priority="135" stopIfTrue="1" operator="equal">
      <formula>"PI"</formula>
    </cfRule>
    <cfRule type="expression" dxfId="2330" priority="136" stopIfTrue="1">
      <formula>OR($R151="LI",$R151="Yellow",$R151="Medium")</formula>
    </cfRule>
    <cfRule type="expression" dxfId="2329" priority="137" stopIfTrue="1">
      <formula>OR($R151="NY",$R151="Not Yet")</formula>
    </cfRule>
    <cfRule type="cellIs" dxfId="2328" priority="138" stopIfTrue="1" operator="equal">
      <formula>"Out of Scope"</formula>
    </cfRule>
  </conditionalFormatting>
  <conditionalFormatting sqref="K151">
    <cfRule type="expression" dxfId="2327" priority="127" stopIfTrue="1">
      <formula>OR($R151="FI",$R151="Green",$R151="High")</formula>
    </cfRule>
    <cfRule type="expression" dxfId="2326" priority="128" stopIfTrue="1">
      <formula>OR($R151="NI",$R151="Red",$R151="Low")</formula>
    </cfRule>
    <cfRule type="cellIs" dxfId="2325" priority="129" stopIfTrue="1" operator="equal">
      <formula>"PI"</formula>
    </cfRule>
    <cfRule type="expression" dxfId="2324" priority="130" stopIfTrue="1">
      <formula>OR($R151="LI",$R151="Yellow",$R151="Medium")</formula>
    </cfRule>
    <cfRule type="expression" dxfId="2323" priority="131" stopIfTrue="1">
      <formula>OR($R151="NY",$R151="Not Yet")</formula>
    </cfRule>
    <cfRule type="cellIs" dxfId="2322" priority="132" stopIfTrue="1" operator="equal">
      <formula>"Out of Scope"</formula>
    </cfRule>
  </conditionalFormatting>
  <conditionalFormatting sqref="L151">
    <cfRule type="expression" dxfId="2321" priority="121" stopIfTrue="1">
      <formula>OR($R151="FI",$R151="Green",$R151="High")</formula>
    </cfRule>
    <cfRule type="expression" dxfId="2320" priority="122" stopIfTrue="1">
      <formula>OR($R151="NI",$R151="Red",$R151="Low")</formula>
    </cfRule>
    <cfRule type="cellIs" dxfId="2319" priority="123" stopIfTrue="1" operator="equal">
      <formula>"PI"</formula>
    </cfRule>
    <cfRule type="expression" dxfId="2318" priority="124" stopIfTrue="1">
      <formula>OR($R151="LI",$R151="Yellow",$R151="Medium")</formula>
    </cfRule>
    <cfRule type="expression" dxfId="2317" priority="125" stopIfTrue="1">
      <formula>OR($R151="NY",$R151="Not Yet")</formula>
    </cfRule>
    <cfRule type="cellIs" dxfId="2316" priority="126" stopIfTrue="1" operator="equal">
      <formula>"Out of Scope"</formula>
    </cfRule>
  </conditionalFormatting>
  <conditionalFormatting sqref="H161:L161">
    <cfRule type="expression" dxfId="2315" priority="115" stopIfTrue="1">
      <formula>OR(H161="FI",H161="Green",H161="High")</formula>
    </cfRule>
    <cfRule type="expression" dxfId="2314" priority="116" stopIfTrue="1">
      <formula>OR(H161="NI",H161="Red",H161="Low")</formula>
    </cfRule>
    <cfRule type="cellIs" dxfId="2313" priority="117" stopIfTrue="1" operator="equal">
      <formula>"PI"</formula>
    </cfRule>
    <cfRule type="expression" dxfId="2312" priority="118" stopIfTrue="1">
      <formula>OR(H161="LI",H161="Yellow",H161="Medium")</formula>
    </cfRule>
    <cfRule type="expression" dxfId="2311" priority="119" stopIfTrue="1">
      <formula>OR(H161="NY",H161="Not Yet")</formula>
    </cfRule>
    <cfRule type="cellIs" dxfId="2310" priority="120" stopIfTrue="1" operator="equal">
      <formula>"Out of Scope"</formula>
    </cfRule>
  </conditionalFormatting>
  <conditionalFormatting sqref="I161">
    <cfRule type="expression" dxfId="2309" priority="109" stopIfTrue="1">
      <formula>OR($R161="FI",$R161="Green",$R161="High")</formula>
    </cfRule>
    <cfRule type="expression" dxfId="2308" priority="110" stopIfTrue="1">
      <formula>OR($R161="NI",$R161="Red",$R161="Low")</formula>
    </cfRule>
    <cfRule type="cellIs" dxfId="2307" priority="111" stopIfTrue="1" operator="equal">
      <formula>"PI"</formula>
    </cfRule>
    <cfRule type="expression" dxfId="2306" priority="112" stopIfTrue="1">
      <formula>OR($R161="LI",$R161="Yellow",$R161="Medium")</formula>
    </cfRule>
    <cfRule type="expression" dxfId="2305" priority="113" stopIfTrue="1">
      <formula>OR($R161="NY",$R161="Not Yet")</formula>
    </cfRule>
    <cfRule type="cellIs" dxfId="2304" priority="114" stopIfTrue="1" operator="equal">
      <formula>"Out of Scope"</formula>
    </cfRule>
  </conditionalFormatting>
  <conditionalFormatting sqref="J161">
    <cfRule type="expression" dxfId="2303" priority="103" stopIfTrue="1">
      <formula>OR($R161="FI",$R161="Green",$R161="High")</formula>
    </cfRule>
    <cfRule type="expression" dxfId="2302" priority="104" stopIfTrue="1">
      <formula>OR($R161="NI",$R161="Red",$R161="Low")</formula>
    </cfRule>
    <cfRule type="cellIs" dxfId="2301" priority="105" stopIfTrue="1" operator="equal">
      <formula>"PI"</formula>
    </cfRule>
    <cfRule type="expression" dxfId="2300" priority="106" stopIfTrue="1">
      <formula>OR($R161="LI",$R161="Yellow",$R161="Medium")</formula>
    </cfRule>
    <cfRule type="expression" dxfId="2299" priority="107" stopIfTrue="1">
      <formula>OR($R161="NY",$R161="Not Yet")</formula>
    </cfRule>
    <cfRule type="cellIs" dxfId="2298" priority="108" stopIfTrue="1" operator="equal">
      <formula>"Out of Scope"</formula>
    </cfRule>
  </conditionalFormatting>
  <conditionalFormatting sqref="K161">
    <cfRule type="expression" dxfId="2297" priority="97" stopIfTrue="1">
      <formula>OR($R161="FI",$R161="Green",$R161="High")</formula>
    </cfRule>
    <cfRule type="expression" dxfId="2296" priority="98" stopIfTrue="1">
      <formula>OR($R161="NI",$R161="Red",$R161="Low")</formula>
    </cfRule>
    <cfRule type="cellIs" dxfId="2295" priority="99" stopIfTrue="1" operator="equal">
      <formula>"PI"</formula>
    </cfRule>
    <cfRule type="expression" dxfId="2294" priority="100" stopIfTrue="1">
      <formula>OR($R161="LI",$R161="Yellow",$R161="Medium")</formula>
    </cfRule>
    <cfRule type="expression" dxfId="2293" priority="101" stopIfTrue="1">
      <formula>OR($R161="NY",$R161="Not Yet")</formula>
    </cfRule>
    <cfRule type="cellIs" dxfId="2292" priority="102" stopIfTrue="1" operator="equal">
      <formula>"Out of Scope"</formula>
    </cfRule>
  </conditionalFormatting>
  <conditionalFormatting sqref="L161">
    <cfRule type="expression" dxfId="2291" priority="91" stopIfTrue="1">
      <formula>OR($R161="FI",$R161="Green",$R161="High")</formula>
    </cfRule>
    <cfRule type="expression" dxfId="2290" priority="92" stopIfTrue="1">
      <formula>OR($R161="NI",$R161="Red",$R161="Low")</formula>
    </cfRule>
    <cfRule type="cellIs" dxfId="2289" priority="93" stopIfTrue="1" operator="equal">
      <formula>"PI"</formula>
    </cfRule>
    <cfRule type="expression" dxfId="2288" priority="94" stopIfTrue="1">
      <formula>OR($R161="LI",$R161="Yellow",$R161="Medium")</formula>
    </cfRule>
    <cfRule type="expression" dxfId="2287" priority="95" stopIfTrue="1">
      <formula>OR($R161="NY",$R161="Not Yet")</formula>
    </cfRule>
    <cfRule type="cellIs" dxfId="2286" priority="96" stopIfTrue="1" operator="equal">
      <formula>"Out of Scope"</formula>
    </cfRule>
  </conditionalFormatting>
  <conditionalFormatting sqref="H171:L171">
    <cfRule type="expression" dxfId="2285" priority="85" stopIfTrue="1">
      <formula>OR(H171="FI",H171="Green",H171="High")</formula>
    </cfRule>
    <cfRule type="expression" dxfId="2284" priority="86" stopIfTrue="1">
      <formula>OR(H171="NI",H171="Red",H171="Low")</formula>
    </cfRule>
    <cfRule type="cellIs" dxfId="2283" priority="87" stopIfTrue="1" operator="equal">
      <formula>"PI"</formula>
    </cfRule>
    <cfRule type="expression" dxfId="2282" priority="88" stopIfTrue="1">
      <formula>OR(H171="LI",H171="Yellow",H171="Medium")</formula>
    </cfRule>
    <cfRule type="expression" dxfId="2281" priority="89" stopIfTrue="1">
      <formula>OR(H171="NY",H171="Not Yet")</formula>
    </cfRule>
    <cfRule type="cellIs" dxfId="2280" priority="90" stopIfTrue="1" operator="equal">
      <formula>"Out of Scope"</formula>
    </cfRule>
  </conditionalFormatting>
  <conditionalFormatting sqref="I171">
    <cfRule type="expression" dxfId="2279" priority="79" stopIfTrue="1">
      <formula>OR($R171="FI",$R171="Green",$R171="High")</formula>
    </cfRule>
    <cfRule type="expression" dxfId="2278" priority="80" stopIfTrue="1">
      <formula>OR($R171="NI",$R171="Red",$R171="Low")</formula>
    </cfRule>
    <cfRule type="cellIs" dxfId="2277" priority="81" stopIfTrue="1" operator="equal">
      <formula>"PI"</formula>
    </cfRule>
    <cfRule type="expression" dxfId="2276" priority="82" stopIfTrue="1">
      <formula>OR($R171="LI",$R171="Yellow",$R171="Medium")</formula>
    </cfRule>
    <cfRule type="expression" dxfId="2275" priority="83" stopIfTrue="1">
      <formula>OR($R171="NY",$R171="Not Yet")</formula>
    </cfRule>
    <cfRule type="cellIs" dxfId="2274" priority="84" stopIfTrue="1" operator="equal">
      <formula>"Out of Scope"</formula>
    </cfRule>
  </conditionalFormatting>
  <conditionalFormatting sqref="J171">
    <cfRule type="expression" dxfId="2273" priority="73" stopIfTrue="1">
      <formula>OR($R171="FI",$R171="Green",$R171="High")</formula>
    </cfRule>
    <cfRule type="expression" dxfId="2272" priority="74" stopIfTrue="1">
      <formula>OR($R171="NI",$R171="Red",$R171="Low")</formula>
    </cfRule>
    <cfRule type="cellIs" dxfId="2271" priority="75" stopIfTrue="1" operator="equal">
      <formula>"PI"</formula>
    </cfRule>
    <cfRule type="expression" dxfId="2270" priority="76" stopIfTrue="1">
      <formula>OR($R171="LI",$R171="Yellow",$R171="Medium")</formula>
    </cfRule>
    <cfRule type="expression" dxfId="2269" priority="77" stopIfTrue="1">
      <formula>OR($R171="NY",$R171="Not Yet")</formula>
    </cfRule>
    <cfRule type="cellIs" dxfId="2268" priority="78" stopIfTrue="1" operator="equal">
      <formula>"Out of Scope"</formula>
    </cfRule>
  </conditionalFormatting>
  <conditionalFormatting sqref="K171">
    <cfRule type="expression" dxfId="2267" priority="67" stopIfTrue="1">
      <formula>OR($R171="FI",$R171="Green",$R171="High")</formula>
    </cfRule>
    <cfRule type="expression" dxfId="2266" priority="68" stopIfTrue="1">
      <formula>OR($R171="NI",$R171="Red",$R171="Low")</formula>
    </cfRule>
    <cfRule type="cellIs" dxfId="2265" priority="69" stopIfTrue="1" operator="equal">
      <formula>"PI"</formula>
    </cfRule>
    <cfRule type="expression" dxfId="2264" priority="70" stopIfTrue="1">
      <formula>OR($R171="LI",$R171="Yellow",$R171="Medium")</formula>
    </cfRule>
    <cfRule type="expression" dxfId="2263" priority="71" stopIfTrue="1">
      <formula>OR($R171="NY",$R171="Not Yet")</formula>
    </cfRule>
    <cfRule type="cellIs" dxfId="2262" priority="72" stopIfTrue="1" operator="equal">
      <formula>"Out of Scope"</formula>
    </cfRule>
  </conditionalFormatting>
  <conditionalFormatting sqref="L171">
    <cfRule type="expression" dxfId="2261" priority="61" stopIfTrue="1">
      <formula>OR($R171="FI",$R171="Green",$R171="High")</formula>
    </cfRule>
    <cfRule type="expression" dxfId="2260" priority="62" stopIfTrue="1">
      <formula>OR($R171="NI",$R171="Red",$R171="Low")</formula>
    </cfRule>
    <cfRule type="cellIs" dxfId="2259" priority="63" stopIfTrue="1" operator="equal">
      <formula>"PI"</formula>
    </cfRule>
    <cfRule type="expression" dxfId="2258" priority="64" stopIfTrue="1">
      <formula>OR($R171="LI",$R171="Yellow",$R171="Medium")</formula>
    </cfRule>
    <cfRule type="expression" dxfId="2257" priority="65" stopIfTrue="1">
      <formula>OR($R171="NY",$R171="Not Yet")</formula>
    </cfRule>
    <cfRule type="cellIs" dxfId="2256" priority="66" stopIfTrue="1" operator="equal">
      <formula>"Out of Scope"</formula>
    </cfRule>
  </conditionalFormatting>
  <conditionalFormatting sqref="H183:L183">
    <cfRule type="expression" dxfId="2255" priority="55" stopIfTrue="1">
      <formula>OR(H183="FI",H183="Green",H183="High")</formula>
    </cfRule>
    <cfRule type="expression" dxfId="2254" priority="56" stopIfTrue="1">
      <formula>OR(H183="NI",H183="Red",H183="Low")</formula>
    </cfRule>
    <cfRule type="cellIs" dxfId="2253" priority="57" stopIfTrue="1" operator="equal">
      <formula>"PI"</formula>
    </cfRule>
    <cfRule type="expression" dxfId="2252" priority="58" stopIfTrue="1">
      <formula>OR(H183="LI",H183="Yellow",H183="Medium")</formula>
    </cfRule>
    <cfRule type="expression" dxfId="2251" priority="59" stopIfTrue="1">
      <formula>OR(H183="NY",H183="Not Yet")</formula>
    </cfRule>
    <cfRule type="cellIs" dxfId="2250" priority="60" stopIfTrue="1" operator="equal">
      <formula>"Out of Scope"</formula>
    </cfRule>
  </conditionalFormatting>
  <conditionalFormatting sqref="I183">
    <cfRule type="expression" dxfId="2249" priority="49" stopIfTrue="1">
      <formula>OR($R183="FI",$R183="Green",$R183="High")</formula>
    </cfRule>
    <cfRule type="expression" dxfId="2248" priority="50" stopIfTrue="1">
      <formula>OR($R183="NI",$R183="Red",$R183="Low")</formula>
    </cfRule>
    <cfRule type="cellIs" dxfId="2247" priority="51" stopIfTrue="1" operator="equal">
      <formula>"PI"</formula>
    </cfRule>
    <cfRule type="expression" dxfId="2246" priority="52" stopIfTrue="1">
      <formula>OR($R183="LI",$R183="Yellow",$R183="Medium")</formula>
    </cfRule>
    <cfRule type="expression" dxfId="2245" priority="53" stopIfTrue="1">
      <formula>OR($R183="NY",$R183="Not Yet")</formula>
    </cfRule>
    <cfRule type="cellIs" dxfId="2244" priority="54" stopIfTrue="1" operator="equal">
      <formula>"Out of Scope"</formula>
    </cfRule>
  </conditionalFormatting>
  <conditionalFormatting sqref="J183">
    <cfRule type="expression" dxfId="2243" priority="43" stopIfTrue="1">
      <formula>OR($R183="FI",$R183="Green",$R183="High")</formula>
    </cfRule>
    <cfRule type="expression" dxfId="2242" priority="44" stopIfTrue="1">
      <formula>OR($R183="NI",$R183="Red",$R183="Low")</formula>
    </cfRule>
    <cfRule type="cellIs" dxfId="2241" priority="45" stopIfTrue="1" operator="equal">
      <formula>"PI"</formula>
    </cfRule>
    <cfRule type="expression" dxfId="2240" priority="46" stopIfTrue="1">
      <formula>OR($R183="LI",$R183="Yellow",$R183="Medium")</formula>
    </cfRule>
    <cfRule type="expression" dxfId="2239" priority="47" stopIfTrue="1">
      <formula>OR($R183="NY",$R183="Not Yet")</formula>
    </cfRule>
    <cfRule type="cellIs" dxfId="2238" priority="48" stopIfTrue="1" operator="equal">
      <formula>"Out of Scope"</formula>
    </cfRule>
  </conditionalFormatting>
  <conditionalFormatting sqref="K183">
    <cfRule type="expression" dxfId="2237" priority="37" stopIfTrue="1">
      <formula>OR($R183="FI",$R183="Green",$R183="High")</formula>
    </cfRule>
    <cfRule type="expression" dxfId="2236" priority="38" stopIfTrue="1">
      <formula>OR($R183="NI",$R183="Red",$R183="Low")</formula>
    </cfRule>
    <cfRule type="cellIs" dxfId="2235" priority="39" stopIfTrue="1" operator="equal">
      <formula>"PI"</formula>
    </cfRule>
    <cfRule type="expression" dxfId="2234" priority="40" stopIfTrue="1">
      <formula>OR($R183="LI",$R183="Yellow",$R183="Medium")</formula>
    </cfRule>
    <cfRule type="expression" dxfId="2233" priority="41" stopIfTrue="1">
      <formula>OR($R183="NY",$R183="Not Yet")</formula>
    </cfRule>
    <cfRule type="cellIs" dxfId="2232" priority="42" stopIfTrue="1" operator="equal">
      <formula>"Out of Scope"</formula>
    </cfRule>
  </conditionalFormatting>
  <conditionalFormatting sqref="L183">
    <cfRule type="expression" dxfId="2231" priority="31" stopIfTrue="1">
      <formula>OR($R183="FI",$R183="Green",$R183="High")</formula>
    </cfRule>
    <cfRule type="expression" dxfId="2230" priority="32" stopIfTrue="1">
      <formula>OR($R183="NI",$R183="Red",$R183="Low")</formula>
    </cfRule>
    <cfRule type="cellIs" dxfId="2229" priority="33" stopIfTrue="1" operator="equal">
      <formula>"PI"</formula>
    </cfRule>
    <cfRule type="expression" dxfId="2228" priority="34" stopIfTrue="1">
      <formula>OR($R183="LI",$R183="Yellow",$R183="Medium")</formula>
    </cfRule>
    <cfRule type="expression" dxfId="2227" priority="35" stopIfTrue="1">
      <formula>OR($R183="NY",$R183="Not Yet")</formula>
    </cfRule>
    <cfRule type="cellIs" dxfId="2226" priority="36" stopIfTrue="1" operator="equal">
      <formula>"Out of Scope"</formula>
    </cfRule>
  </conditionalFormatting>
  <conditionalFormatting sqref="H194:L194">
    <cfRule type="expression" dxfId="2225" priority="25" stopIfTrue="1">
      <formula>OR(H194="FI",H194="Green",H194="High")</formula>
    </cfRule>
    <cfRule type="expression" dxfId="2224" priority="26" stopIfTrue="1">
      <formula>OR(H194="NI",H194="Red",H194="Low")</formula>
    </cfRule>
    <cfRule type="cellIs" dxfId="2223" priority="27" stopIfTrue="1" operator="equal">
      <formula>"PI"</formula>
    </cfRule>
    <cfRule type="expression" dxfId="2222" priority="28" stopIfTrue="1">
      <formula>OR(H194="LI",H194="Yellow",H194="Medium")</formula>
    </cfRule>
    <cfRule type="expression" dxfId="2221" priority="29" stopIfTrue="1">
      <formula>OR(H194="NY",H194="Not Yet")</formula>
    </cfRule>
    <cfRule type="cellIs" dxfId="2220" priority="30" stopIfTrue="1" operator="equal">
      <formula>"Out of Scope"</formula>
    </cfRule>
  </conditionalFormatting>
  <conditionalFormatting sqref="I194">
    <cfRule type="expression" dxfId="2219" priority="19" stopIfTrue="1">
      <formula>OR($R194="FI",$R194="Green",$R194="High")</formula>
    </cfRule>
    <cfRule type="expression" dxfId="2218" priority="20" stopIfTrue="1">
      <formula>OR($R194="NI",$R194="Red",$R194="Low")</formula>
    </cfRule>
    <cfRule type="cellIs" dxfId="2217" priority="21" stopIfTrue="1" operator="equal">
      <formula>"PI"</formula>
    </cfRule>
    <cfRule type="expression" dxfId="2216" priority="22" stopIfTrue="1">
      <formula>OR($R194="LI",$R194="Yellow",$R194="Medium")</formula>
    </cfRule>
    <cfRule type="expression" dxfId="2215" priority="23" stopIfTrue="1">
      <formula>OR($R194="NY",$R194="Not Yet")</formula>
    </cfRule>
    <cfRule type="cellIs" dxfId="2214" priority="24" stopIfTrue="1" operator="equal">
      <formula>"Out of Scope"</formula>
    </cfRule>
  </conditionalFormatting>
  <conditionalFormatting sqref="J194">
    <cfRule type="expression" dxfId="2213" priority="13" stopIfTrue="1">
      <formula>OR($R194="FI",$R194="Green",$R194="High")</formula>
    </cfRule>
    <cfRule type="expression" dxfId="2212" priority="14" stopIfTrue="1">
      <formula>OR($R194="NI",$R194="Red",$R194="Low")</formula>
    </cfRule>
    <cfRule type="cellIs" dxfId="2211" priority="15" stopIfTrue="1" operator="equal">
      <formula>"PI"</formula>
    </cfRule>
    <cfRule type="expression" dxfId="2210" priority="16" stopIfTrue="1">
      <formula>OR($R194="LI",$R194="Yellow",$R194="Medium")</formula>
    </cfRule>
    <cfRule type="expression" dxfId="2209" priority="17" stopIfTrue="1">
      <formula>OR($R194="NY",$R194="Not Yet")</formula>
    </cfRule>
    <cfRule type="cellIs" dxfId="2208" priority="18" stopIfTrue="1" operator="equal">
      <formula>"Out of Scope"</formula>
    </cfRule>
  </conditionalFormatting>
  <conditionalFormatting sqref="K194">
    <cfRule type="expression" dxfId="2207" priority="7" stopIfTrue="1">
      <formula>OR($R194="FI",$R194="Green",$R194="High")</formula>
    </cfRule>
    <cfRule type="expression" dxfId="2206" priority="8" stopIfTrue="1">
      <formula>OR($R194="NI",$R194="Red",$R194="Low")</formula>
    </cfRule>
    <cfRule type="cellIs" dxfId="2205" priority="9" stopIfTrue="1" operator="equal">
      <formula>"PI"</formula>
    </cfRule>
    <cfRule type="expression" dxfId="2204" priority="10" stopIfTrue="1">
      <formula>OR($R194="LI",$R194="Yellow",$R194="Medium")</formula>
    </cfRule>
    <cfRule type="expression" dxfId="2203" priority="11" stopIfTrue="1">
      <formula>OR($R194="NY",$R194="Not Yet")</formula>
    </cfRule>
    <cfRule type="cellIs" dxfId="2202" priority="12" stopIfTrue="1" operator="equal">
      <formula>"Out of Scope"</formula>
    </cfRule>
  </conditionalFormatting>
  <conditionalFormatting sqref="L194">
    <cfRule type="expression" dxfId="2201" priority="1" stopIfTrue="1">
      <formula>OR($R194="FI",$R194="Green",$R194="High")</formula>
    </cfRule>
    <cfRule type="expression" dxfId="2200" priority="2" stopIfTrue="1">
      <formula>OR($R194="NI",$R194="Red",$R194="Low")</formula>
    </cfRule>
    <cfRule type="cellIs" dxfId="2199" priority="3" stopIfTrue="1" operator="equal">
      <formula>"PI"</formula>
    </cfRule>
    <cfRule type="expression" dxfId="2198" priority="4" stopIfTrue="1">
      <formula>OR($R194="LI",$R194="Yellow",$R194="Medium")</formula>
    </cfRule>
    <cfRule type="expression" dxfId="2197" priority="5" stopIfTrue="1">
      <formula>OR($R194="NY",$R194="Not Yet")</formula>
    </cfRule>
    <cfRule type="cellIs" dxfId="2196"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65 R172">
      <formula1>Goal_Rating</formula1>
    </dataValidation>
    <dataValidation type="list" allowBlank="1" showInputMessage="1" showErrorMessage="1" sqref="R5 R17 R29 R41 R53 R66 R77 R88 R99 R110 R120 R130 R141 R152 R162 R173 R184 H16:L16 H28:L28 H40:L40 H52:L52 H64:L64 H76:L76 H87:L87 H98:L98 H109:L109 H119:L119 H129:L129 H140:L140 H151:L151 H161:L161 H171:L171 H183:L183 H194:L194">
      <formula1>Practice_Characterization</formula1>
    </dataValidation>
    <dataValidation type="list" allowBlank="1" showInputMessage="1" showErrorMessage="1" sqref="A9:A16 A21:A28 A33:A40 A45:A52 A57:A64 A69:A76 A80:A87 A91:A98 A102:A109 A112:A119 A122:A129 A133:A140 A144:A151 A154:A161 A164:A171 A176:A183 A187:A194">
      <formula1>Status</formula1>
    </dataValidation>
    <dataValidation type="list" allowBlank="1" showInputMessage="1" showErrorMessage="1" sqref="R30:R31 R42:R43">
      <formula1>M45:M48</formula1>
    </dataValidation>
    <dataValidation type="list" allowBlank="1" showInputMessage="1" showErrorMessage="1" sqref="R78 R100 R131 R142 R174">
      <formula1>M92:M96</formula1>
    </dataValidation>
    <dataValidation type="list" allowBlank="1" showInputMessage="1" showErrorMessage="1" sqref="N9:O15 N21:O27 N33:O39 N45:O51 N57:O63 N69:O75 N80:O86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506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5066" r:id="rId7" name="Button 10">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45067" r:id="rId8" name="Button 11">
              <controlPr defaultSize="0" print="0" autoFill="0" autoPict="0" macro="[0]!OpenDocument">
                <anchor moveWithCells="1" sizeWithCells="1">
                  <from>
                    <xdr:col>4</xdr:col>
                    <xdr:colOff>876300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5068" r:id="rId9"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507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Instructions!M83:M87</xm:f>
          </x14:formula1>
          <xm:sqref>R54:R55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tabColor indexed="51"/>
    <outlinePr summaryBelow="0" summaryRight="0"/>
    <pageSetUpPr fitToPage="1"/>
  </sheetPr>
  <dimension ref="A1:T22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28515625" style="54" customWidth="1"/>
    <col min="19" max="19" width="11.42578125" style="319" customWidth="1"/>
    <col min="20" max="20" width="4.140625" style="305" customWidth="1"/>
    <col min="21" max="21" width="2.85546875" style="305" customWidth="1"/>
    <col min="22" max="16384" width="11.42578125" style="305"/>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8"/>
    </row>
    <row r="2" spans="1:20" ht="36" hidden="1" customHeight="1" outlineLevel="2">
      <c r="A2" s="503" t="s">
        <v>980</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75">
      <c r="A4" s="268"/>
      <c r="B4" s="353" t="s">
        <v>420</v>
      </c>
      <c r="C4" s="333" t="s">
        <v>981</v>
      </c>
      <c r="D4" s="240"/>
      <c r="E4" s="235"/>
      <c r="F4" s="235"/>
      <c r="G4" s="242"/>
      <c r="H4" s="347">
        <f>SUM(H5,H17,H29,H41)</f>
        <v>0</v>
      </c>
      <c r="I4" s="347">
        <f>SUM(I5,I17,I29,I41)</f>
        <v>0</v>
      </c>
      <c r="J4" s="347">
        <f>SUM(J5,J17,J29,J41)</f>
        <v>0</v>
      </c>
      <c r="K4" s="347">
        <f>SUM(K5,K17,K29,K41)</f>
        <v>0</v>
      </c>
      <c r="L4" s="347">
        <f>SUM(L5,L17,L29,L41)</f>
        <v>0</v>
      </c>
      <c r="M4" s="237"/>
      <c r="N4" s="237"/>
      <c r="O4" s="348">
        <f>SUM(H4:L4)/(COUNT(H4:L4)*4)</f>
        <v>0</v>
      </c>
      <c r="P4" s="242"/>
      <c r="Q4" s="235"/>
      <c r="R4" s="228"/>
      <c r="S4" s="349">
        <f>AVERAGE(S5:S41)</f>
        <v>0</v>
      </c>
      <c r="T4" s="385"/>
    </row>
    <row r="5" spans="1:20" ht="20.25" collapsed="1">
      <c r="A5" s="269"/>
      <c r="B5" s="341" t="s">
        <v>364</v>
      </c>
      <c r="C5" s="335" t="s">
        <v>1487</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38.25" hidden="1" outlineLevel="2">
      <c r="A6" s="2"/>
      <c r="B6" s="2"/>
      <c r="C6" s="337" t="s">
        <v>982</v>
      </c>
      <c r="D6" s="191"/>
      <c r="E6" s="192"/>
      <c r="F6" s="192"/>
      <c r="G6" s="279"/>
      <c r="H6" s="193"/>
      <c r="I6" s="193"/>
      <c r="J6" s="193"/>
      <c r="K6" s="193"/>
      <c r="L6" s="193"/>
      <c r="M6" s="279"/>
      <c r="N6" s="193"/>
      <c r="O6" s="193"/>
      <c r="P6" s="279"/>
      <c r="Q6" s="192"/>
      <c r="R6" s="194"/>
      <c r="S6" s="382"/>
      <c r="T6" s="383"/>
    </row>
    <row r="7" spans="1:20" s="310" customFormat="1" ht="153" hidden="1" outlineLevel="2">
      <c r="A7" s="2"/>
      <c r="B7" s="2"/>
      <c r="C7" s="337" t="s">
        <v>1488</v>
      </c>
      <c r="D7" s="191"/>
      <c r="E7" s="192"/>
      <c r="F7" s="192"/>
      <c r="G7" s="279"/>
      <c r="H7" s="193"/>
      <c r="I7" s="193"/>
      <c r="J7" s="193"/>
      <c r="K7" s="193"/>
      <c r="L7" s="193"/>
      <c r="M7" s="279"/>
      <c r="N7" s="193"/>
      <c r="O7" s="193"/>
      <c r="P7" s="279"/>
      <c r="Q7" s="192"/>
      <c r="R7" s="194"/>
      <c r="S7" s="382"/>
      <c r="T7" s="383"/>
    </row>
    <row r="8" spans="1:20" ht="25.5" hidden="1" outlineLevel="2">
      <c r="A8" s="180"/>
      <c r="B8" s="4"/>
      <c r="C8" s="337" t="s">
        <v>884</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983</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63.75" hidden="1" outlineLevel="2">
      <c r="A18" s="2"/>
      <c r="B18" s="2"/>
      <c r="C18" s="337" t="s">
        <v>984</v>
      </c>
      <c r="D18" s="191"/>
      <c r="E18" s="192"/>
      <c r="F18" s="192"/>
      <c r="G18" s="279"/>
      <c r="H18" s="193"/>
      <c r="I18" s="193"/>
      <c r="J18" s="193"/>
      <c r="K18" s="193"/>
      <c r="L18" s="193"/>
      <c r="M18" s="279"/>
      <c r="N18" s="193"/>
      <c r="O18" s="193"/>
      <c r="P18" s="279"/>
      <c r="Q18" s="192"/>
      <c r="R18" s="194"/>
      <c r="S18" s="382"/>
      <c r="T18" s="383"/>
    </row>
    <row r="19" spans="1:20" s="310" customFormat="1" ht="102" hidden="1" outlineLevel="2">
      <c r="A19" s="2"/>
      <c r="B19" s="2"/>
      <c r="C19" s="337" t="s">
        <v>1489</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885</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30.75" customHeight="1" collapsed="1">
      <c r="A29" s="269"/>
      <c r="B29" s="341" t="s">
        <v>366</v>
      </c>
      <c r="C29" s="335" t="s">
        <v>985</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85"/>
    </row>
    <row r="30" spans="1:20" s="310" customFormat="1" ht="51" hidden="1" outlineLevel="2">
      <c r="A30" s="2"/>
      <c r="B30" s="2"/>
      <c r="C30" s="337" t="s">
        <v>986</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1490</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886</v>
      </c>
      <c r="D32" s="168"/>
      <c r="E32" s="184"/>
      <c r="F32" s="184"/>
      <c r="G32" s="257"/>
      <c r="H32" s="173"/>
      <c r="I32" s="173"/>
      <c r="J32" s="173"/>
      <c r="K32" s="173"/>
      <c r="L32" s="173"/>
      <c r="M32" s="245"/>
      <c r="N32" s="170"/>
      <c r="O32" s="170"/>
      <c r="P32" s="245"/>
      <c r="Q32" s="169"/>
      <c r="R32" s="171"/>
      <c r="S32" s="374"/>
      <c r="T32" s="385"/>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85"/>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85"/>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85"/>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85"/>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85"/>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85"/>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85"/>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85"/>
    </row>
    <row r="41" spans="1:20" ht="20.25" collapsed="1">
      <c r="A41" s="269"/>
      <c r="B41" s="341" t="s">
        <v>367</v>
      </c>
      <c r="C41" s="335" t="s">
        <v>987</v>
      </c>
      <c r="D41" s="251"/>
      <c r="E41" s="252"/>
      <c r="F41" s="252"/>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c r="T41" s="385"/>
    </row>
    <row r="42" spans="1:20" s="310" customFormat="1" ht="63.75" hidden="1" outlineLevel="2">
      <c r="A42" s="2"/>
      <c r="B42" s="2"/>
      <c r="C42" s="337" t="s">
        <v>1491</v>
      </c>
      <c r="D42" s="191"/>
      <c r="E42" s="192"/>
      <c r="F42" s="192"/>
      <c r="G42" s="279"/>
      <c r="H42" s="193"/>
      <c r="I42" s="193"/>
      <c r="J42" s="193"/>
      <c r="K42" s="193"/>
      <c r="L42" s="193"/>
      <c r="M42" s="279"/>
      <c r="N42" s="193"/>
      <c r="O42" s="193"/>
      <c r="P42" s="279"/>
      <c r="Q42" s="192"/>
      <c r="R42" s="194"/>
      <c r="S42" s="382"/>
      <c r="T42" s="383"/>
    </row>
    <row r="43" spans="1:20" s="310" customFormat="1" ht="204" hidden="1" outlineLevel="2">
      <c r="A43" s="2"/>
      <c r="B43" s="2"/>
      <c r="C43" s="337" t="s">
        <v>1492</v>
      </c>
      <c r="D43" s="191"/>
      <c r="E43" s="192"/>
      <c r="F43" s="192"/>
      <c r="G43" s="279"/>
      <c r="H43" s="193"/>
      <c r="I43" s="193"/>
      <c r="J43" s="193"/>
      <c r="K43" s="193"/>
      <c r="L43" s="193"/>
      <c r="M43" s="279"/>
      <c r="N43" s="193"/>
      <c r="O43" s="193"/>
      <c r="P43" s="279"/>
      <c r="Q43" s="192"/>
      <c r="R43" s="194"/>
      <c r="S43" s="382"/>
      <c r="T43" s="383"/>
    </row>
    <row r="44" spans="1:20" ht="38.25" hidden="1" outlineLevel="2">
      <c r="A44" s="180"/>
      <c r="B44" s="4"/>
      <c r="C44" s="337" t="s">
        <v>989</v>
      </c>
      <c r="D44" s="168"/>
      <c r="E44" s="184"/>
      <c r="F44" s="184"/>
      <c r="G44" s="257"/>
      <c r="H44" s="173"/>
      <c r="I44" s="173"/>
      <c r="J44" s="173"/>
      <c r="K44" s="173"/>
      <c r="L44" s="173"/>
      <c r="M44" s="245"/>
      <c r="N44" s="170"/>
      <c r="O44" s="170"/>
      <c r="P44" s="245"/>
      <c r="Q44" s="169"/>
      <c r="R44" s="171"/>
      <c r="S44" s="374"/>
      <c r="T44" s="385"/>
    </row>
    <row r="45" spans="1:20" ht="15" hidden="1" outlineLevel="1">
      <c r="A45" s="174"/>
      <c r="B45" s="336">
        <v>1</v>
      </c>
      <c r="C45" s="175"/>
      <c r="D45" s="168"/>
      <c r="E45" s="169"/>
      <c r="F45" s="172"/>
      <c r="G45" s="257"/>
      <c r="H45" s="170"/>
      <c r="I45" s="170"/>
      <c r="J45" s="170"/>
      <c r="K45" s="170"/>
      <c r="L45" s="170"/>
      <c r="M45" s="245"/>
      <c r="N45" s="170"/>
      <c r="O45" s="170"/>
      <c r="P45" s="245"/>
      <c r="Q45" s="169"/>
      <c r="R45" s="171"/>
      <c r="S45" s="374"/>
      <c r="T45" s="385"/>
    </row>
    <row r="46" spans="1:20" ht="15" hidden="1" outlineLevel="1">
      <c r="A46" s="174"/>
      <c r="B46" s="336">
        <v>2</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3</v>
      </c>
      <c r="C47" s="175"/>
      <c r="D47" s="168"/>
      <c r="E47" s="169"/>
      <c r="F47" s="169"/>
      <c r="G47" s="257"/>
      <c r="H47" s="170"/>
      <c r="I47" s="170"/>
      <c r="J47" s="170"/>
      <c r="K47" s="170"/>
      <c r="L47" s="170"/>
      <c r="M47" s="232"/>
      <c r="N47" s="170"/>
      <c r="O47" s="170"/>
      <c r="P47" s="232"/>
      <c r="Q47" s="169"/>
      <c r="R47" s="171"/>
      <c r="S47" s="374"/>
      <c r="T47" s="385"/>
    </row>
    <row r="48" spans="1:20" ht="15" hidden="1" outlineLevel="1">
      <c r="A48" s="174"/>
      <c r="B48" s="336">
        <v>4</v>
      </c>
      <c r="C48" s="175"/>
      <c r="D48" s="168"/>
      <c r="E48" s="169"/>
      <c r="F48" s="172"/>
      <c r="G48" s="257"/>
      <c r="H48" s="170"/>
      <c r="I48" s="170"/>
      <c r="J48" s="170"/>
      <c r="K48" s="170"/>
      <c r="L48" s="170"/>
      <c r="M48" s="232"/>
      <c r="N48" s="170"/>
      <c r="O48" s="170"/>
      <c r="P48" s="232"/>
      <c r="Q48" s="169"/>
      <c r="R48" s="171"/>
      <c r="S48" s="374"/>
      <c r="T48" s="385"/>
    </row>
    <row r="49" spans="1:20" ht="15" hidden="1" outlineLevel="1">
      <c r="A49" s="174"/>
      <c r="B49" s="336">
        <v>5</v>
      </c>
      <c r="C49" s="175"/>
      <c r="D49" s="168"/>
      <c r="E49" s="169"/>
      <c r="F49" s="169"/>
      <c r="G49" s="257"/>
      <c r="H49" s="170"/>
      <c r="I49" s="170"/>
      <c r="J49" s="170"/>
      <c r="K49" s="170"/>
      <c r="L49" s="170"/>
      <c r="M49" s="232"/>
      <c r="N49" s="170"/>
      <c r="O49" s="170"/>
      <c r="P49" s="232"/>
      <c r="Q49" s="169"/>
      <c r="R49" s="171"/>
      <c r="S49" s="374"/>
      <c r="T49" s="385"/>
    </row>
    <row r="50" spans="1:20" ht="15" hidden="1" outlineLevel="1">
      <c r="A50" s="174"/>
      <c r="B50" s="336">
        <v>6</v>
      </c>
      <c r="C50" s="175"/>
      <c r="D50" s="168"/>
      <c r="E50" s="169"/>
      <c r="F50" s="169"/>
      <c r="G50" s="257"/>
      <c r="H50" s="170"/>
      <c r="I50" s="170"/>
      <c r="J50" s="170"/>
      <c r="K50" s="170"/>
      <c r="L50" s="170"/>
      <c r="M50" s="232"/>
      <c r="N50" s="170"/>
      <c r="O50" s="170"/>
      <c r="P50" s="232"/>
      <c r="Q50" s="169"/>
      <c r="R50" s="171"/>
      <c r="S50" s="374"/>
      <c r="T50" s="385"/>
    </row>
    <row r="51" spans="1:20" ht="15" hidden="1" outlineLevel="1">
      <c r="A51" s="174"/>
      <c r="B51" s="336">
        <v>7</v>
      </c>
      <c r="C51" s="175"/>
      <c r="D51" s="168"/>
      <c r="E51" s="169"/>
      <c r="F51" s="169"/>
      <c r="G51" s="257"/>
      <c r="H51" s="170"/>
      <c r="I51" s="170"/>
      <c r="J51" s="170"/>
      <c r="K51" s="170"/>
      <c r="L51" s="170"/>
      <c r="M51" s="232"/>
      <c r="N51" s="170"/>
      <c r="O51" s="170"/>
      <c r="P51" s="232"/>
      <c r="Q51" s="169"/>
      <c r="R51" s="171"/>
      <c r="S51" s="374"/>
      <c r="T51" s="385"/>
    </row>
    <row r="52" spans="1:20"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c r="T52" s="385"/>
    </row>
    <row r="53" spans="1:20" ht="27.75">
      <c r="A53" s="268"/>
      <c r="B53" s="353" t="s">
        <v>354</v>
      </c>
      <c r="C53" s="333" t="s">
        <v>990</v>
      </c>
      <c r="D53" s="234"/>
      <c r="E53" s="235"/>
      <c r="F53" s="235"/>
      <c r="G53" s="270"/>
      <c r="H53" s="347">
        <f>SUM(H54,H66,H78)</f>
        <v>0</v>
      </c>
      <c r="I53" s="347">
        <f>SUM(I54,I66,I78)</f>
        <v>0</v>
      </c>
      <c r="J53" s="347">
        <f>SUM(J54,J66,J78)</f>
        <v>0</v>
      </c>
      <c r="K53" s="347">
        <f>SUM(K54,K66,K78)</f>
        <v>0</v>
      </c>
      <c r="L53" s="347">
        <f>SUM(L54,L66,L78)</f>
        <v>0</v>
      </c>
      <c r="M53" s="237"/>
      <c r="N53" s="237"/>
      <c r="O53" s="348">
        <f>SUM(H53:L53)/(COUNT(H53:L53)*4)</f>
        <v>0</v>
      </c>
      <c r="P53" s="242"/>
      <c r="Q53" s="445"/>
      <c r="R53" s="228"/>
      <c r="S53" s="349">
        <f>AVERAGE(S54:S89)</f>
        <v>0</v>
      </c>
      <c r="T53" s="385"/>
    </row>
    <row r="54" spans="1:20" ht="31.5" collapsed="1">
      <c r="A54" s="269"/>
      <c r="B54" s="341" t="s">
        <v>368</v>
      </c>
      <c r="C54" s="335" t="s">
        <v>991</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51" hidden="1" outlineLevel="2">
      <c r="A55" s="2"/>
      <c r="B55" s="2"/>
      <c r="C55" s="352" t="s">
        <v>1493</v>
      </c>
      <c r="D55" s="191"/>
      <c r="E55" s="192"/>
      <c r="F55" s="192"/>
      <c r="G55" s="279"/>
      <c r="H55" s="193"/>
      <c r="I55" s="193"/>
      <c r="J55" s="193"/>
      <c r="K55" s="193"/>
      <c r="L55" s="193"/>
      <c r="M55" s="279"/>
      <c r="N55" s="193"/>
      <c r="O55" s="193"/>
      <c r="P55" s="279"/>
      <c r="Q55" s="192"/>
      <c r="R55" s="194"/>
      <c r="S55" s="382"/>
      <c r="T55" s="383"/>
    </row>
    <row r="56" spans="1:20" s="310" customFormat="1" ht="57.75" hidden="1" customHeight="1" outlineLevel="2">
      <c r="A56" s="2"/>
      <c r="B56" s="2"/>
      <c r="C56" s="352" t="s">
        <v>1494</v>
      </c>
      <c r="D56" s="191"/>
      <c r="E56" s="192"/>
      <c r="F56" s="192"/>
      <c r="G56" s="279"/>
      <c r="H56" s="193"/>
      <c r="I56" s="193"/>
      <c r="J56" s="193"/>
      <c r="K56" s="193"/>
      <c r="L56" s="193"/>
      <c r="M56" s="279"/>
      <c r="N56" s="193"/>
      <c r="O56" s="193"/>
      <c r="P56" s="279"/>
      <c r="Q56" s="192"/>
      <c r="R56" s="194"/>
      <c r="S56" s="382"/>
      <c r="T56" s="383"/>
    </row>
    <row r="57" spans="1:20" ht="25.5" hidden="1" outlineLevel="2">
      <c r="A57" s="180"/>
      <c r="B57" s="4"/>
      <c r="C57" s="337" t="s">
        <v>988</v>
      </c>
      <c r="D57" s="168"/>
      <c r="E57" s="184"/>
      <c r="F57" s="184"/>
      <c r="G57" s="257"/>
      <c r="H57" s="173"/>
      <c r="I57" s="173"/>
      <c r="J57" s="173"/>
      <c r="K57" s="173"/>
      <c r="L57" s="186"/>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47.25" collapsed="1">
      <c r="A66" s="269"/>
      <c r="B66" s="341" t="s">
        <v>369</v>
      </c>
      <c r="C66" s="335" t="s">
        <v>992</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85"/>
    </row>
    <row r="67" spans="1:20" s="310" customFormat="1" ht="63.75" hidden="1" outlineLevel="2">
      <c r="A67" s="2"/>
      <c r="B67" s="2"/>
      <c r="C67" s="337" t="s">
        <v>1495</v>
      </c>
      <c r="D67" s="191"/>
      <c r="E67" s="192"/>
      <c r="F67" s="192"/>
      <c r="G67" s="279"/>
      <c r="H67" s="193"/>
      <c r="I67" s="193"/>
      <c r="J67" s="193"/>
      <c r="K67" s="193"/>
      <c r="L67" s="193"/>
      <c r="M67" s="279"/>
      <c r="N67" s="193"/>
      <c r="O67" s="193"/>
      <c r="P67" s="279"/>
      <c r="Q67" s="192"/>
      <c r="R67" s="194"/>
      <c r="S67" s="382"/>
      <c r="T67" s="383"/>
    </row>
    <row r="68" spans="1:20" s="310" customFormat="1" ht="140.25" hidden="1" outlineLevel="2">
      <c r="A68" s="2"/>
      <c r="B68" s="2"/>
      <c r="C68" s="352" t="s">
        <v>1496</v>
      </c>
      <c r="D68" s="191"/>
      <c r="E68" s="192"/>
      <c r="F68" s="192"/>
      <c r="G68" s="279"/>
      <c r="H68" s="193"/>
      <c r="I68" s="193"/>
      <c r="J68" s="193"/>
      <c r="K68" s="193"/>
      <c r="L68" s="193"/>
      <c r="M68" s="279"/>
      <c r="N68" s="193"/>
      <c r="O68" s="193"/>
      <c r="P68" s="279"/>
      <c r="Q68" s="192"/>
      <c r="R68" s="194"/>
      <c r="S68" s="382"/>
      <c r="T68" s="383"/>
    </row>
    <row r="69" spans="1:20" ht="38.25" hidden="1" outlineLevel="2">
      <c r="A69" s="180"/>
      <c r="B69" s="4"/>
      <c r="C69" s="337" t="s">
        <v>887</v>
      </c>
      <c r="D69" s="168"/>
      <c r="E69" s="184"/>
      <c r="F69" s="184"/>
      <c r="G69" s="257"/>
      <c r="H69" s="173"/>
      <c r="I69" s="173"/>
      <c r="J69" s="173"/>
      <c r="K69" s="173"/>
      <c r="L69" s="173"/>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ht="31.5" collapsed="1">
      <c r="A78" s="269"/>
      <c r="B78" s="341" t="s">
        <v>370</v>
      </c>
      <c r="C78" s="335" t="s">
        <v>1497</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85"/>
    </row>
    <row r="79" spans="1:20" s="310" customFormat="1" ht="76.5" hidden="1" outlineLevel="2">
      <c r="A79" s="2"/>
      <c r="B79" s="2"/>
      <c r="C79" s="352" t="s">
        <v>1498</v>
      </c>
      <c r="D79" s="191"/>
      <c r="E79" s="192"/>
      <c r="F79" s="192"/>
      <c r="G79" s="279"/>
      <c r="H79" s="193"/>
      <c r="I79" s="193"/>
      <c r="J79" s="193"/>
      <c r="K79" s="193"/>
      <c r="L79" s="193"/>
      <c r="M79" s="279"/>
      <c r="N79" s="193"/>
      <c r="O79" s="193"/>
      <c r="P79" s="279"/>
      <c r="Q79" s="192"/>
      <c r="R79" s="194"/>
      <c r="S79" s="382"/>
      <c r="T79" s="383"/>
    </row>
    <row r="80" spans="1:20" s="310" customFormat="1" ht="63.75" hidden="1" outlineLevel="2">
      <c r="A80" s="2"/>
      <c r="B80" s="2"/>
      <c r="C80" s="337" t="s">
        <v>1499</v>
      </c>
      <c r="D80" s="191"/>
      <c r="E80" s="192"/>
      <c r="F80" s="192"/>
      <c r="G80" s="279"/>
      <c r="H80" s="193"/>
      <c r="I80" s="193"/>
      <c r="J80" s="193"/>
      <c r="K80" s="193"/>
      <c r="L80" s="193"/>
      <c r="M80" s="279"/>
      <c r="N80" s="193"/>
      <c r="O80" s="193"/>
      <c r="P80" s="279"/>
      <c r="Q80" s="192"/>
      <c r="R80" s="194"/>
      <c r="S80" s="382"/>
      <c r="T80" s="383"/>
    </row>
    <row r="81" spans="1:20" ht="25.5" hidden="1" outlineLevel="2">
      <c r="A81" s="180"/>
      <c r="B81" s="4"/>
      <c r="C81" s="337" t="s">
        <v>770</v>
      </c>
      <c r="D81" s="168"/>
      <c r="E81" s="184"/>
      <c r="F81" s="184"/>
      <c r="G81" s="257"/>
      <c r="H81" s="173"/>
      <c r="I81" s="173"/>
      <c r="J81" s="173"/>
      <c r="K81" s="173"/>
      <c r="L81" s="173"/>
      <c r="M81" s="245"/>
      <c r="N81" s="170"/>
      <c r="O81" s="170"/>
      <c r="P81" s="245"/>
      <c r="Q81" s="169"/>
      <c r="R81" s="171"/>
      <c r="S81" s="374"/>
      <c r="T81" s="385"/>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85"/>
    </row>
    <row r="84" spans="1:20" ht="15" hidden="1" outlineLevel="1">
      <c r="A84" s="174"/>
      <c r="B84" s="336">
        <v>3</v>
      </c>
      <c r="C84" s="175"/>
      <c r="D84" s="168"/>
      <c r="E84" s="169"/>
      <c r="F84" s="169"/>
      <c r="G84" s="257"/>
      <c r="H84" s="170"/>
      <c r="I84" s="170"/>
      <c r="J84" s="170"/>
      <c r="K84" s="170"/>
      <c r="L84" s="170"/>
      <c r="M84" s="245"/>
      <c r="N84" s="170"/>
      <c r="O84" s="170"/>
      <c r="P84" s="245"/>
      <c r="Q84" s="169"/>
      <c r="R84" s="171"/>
      <c r="S84" s="374"/>
      <c r="T84" s="385"/>
    </row>
    <row r="85" spans="1:20" ht="15" hidden="1" outlineLevel="1">
      <c r="A85" s="174"/>
      <c r="B85" s="336">
        <v>4</v>
      </c>
      <c r="C85" s="175"/>
      <c r="D85" s="168"/>
      <c r="E85" s="169"/>
      <c r="F85" s="172"/>
      <c r="G85" s="257"/>
      <c r="H85" s="170"/>
      <c r="I85" s="170"/>
      <c r="J85" s="170"/>
      <c r="K85" s="170"/>
      <c r="L85" s="170"/>
      <c r="M85" s="245"/>
      <c r="N85" s="170"/>
      <c r="O85" s="170"/>
      <c r="P85" s="245"/>
      <c r="Q85" s="169"/>
      <c r="R85" s="171"/>
      <c r="S85" s="374"/>
      <c r="T85" s="385"/>
    </row>
    <row r="86" spans="1:20" ht="15" hidden="1" outlineLevel="1">
      <c r="A86" s="174"/>
      <c r="B86" s="336">
        <v>5</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6</v>
      </c>
      <c r="C87" s="175"/>
      <c r="D87" s="168"/>
      <c r="E87" s="169"/>
      <c r="F87" s="169"/>
      <c r="G87" s="257"/>
      <c r="H87" s="170"/>
      <c r="I87" s="170"/>
      <c r="J87" s="170"/>
      <c r="K87" s="170"/>
      <c r="L87" s="170"/>
      <c r="M87" s="245"/>
      <c r="N87" s="170"/>
      <c r="O87" s="170"/>
      <c r="P87" s="245"/>
      <c r="Q87" s="169"/>
      <c r="R87" s="171"/>
      <c r="S87" s="374"/>
      <c r="T87" s="385"/>
    </row>
    <row r="88" spans="1:20" ht="15" hidden="1" outlineLevel="1">
      <c r="A88" s="174"/>
      <c r="B88" s="336">
        <v>7</v>
      </c>
      <c r="C88" s="175"/>
      <c r="D88" s="168"/>
      <c r="E88" s="169"/>
      <c r="F88" s="169"/>
      <c r="G88" s="257"/>
      <c r="H88" s="170"/>
      <c r="I88" s="170"/>
      <c r="J88" s="170"/>
      <c r="K88" s="170"/>
      <c r="L88" s="170"/>
      <c r="M88" s="245"/>
      <c r="N88" s="170"/>
      <c r="O88" s="170"/>
      <c r="P88" s="245"/>
      <c r="Q88" s="169"/>
      <c r="R88" s="171"/>
      <c r="S88" s="374"/>
      <c r="T88" s="385"/>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85"/>
    </row>
    <row r="90" spans="1:20" ht="27.75">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385"/>
    </row>
    <row r="91" spans="1:20" s="306" customFormat="1" ht="31.5" collapsed="1">
      <c r="A91" s="243"/>
      <c r="B91" s="341" t="s">
        <v>489</v>
      </c>
      <c r="C91" s="335" t="s">
        <v>532</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ht="89.25" hidden="1" outlineLevel="2">
      <c r="A92" s="178"/>
      <c r="B92" s="4"/>
      <c r="C92" s="337" t="s">
        <v>1402</v>
      </c>
      <c r="D92" s="168"/>
      <c r="E92" s="169"/>
      <c r="F92" s="169"/>
      <c r="G92" s="257"/>
      <c r="H92" s="170"/>
      <c r="I92" s="170"/>
      <c r="J92" s="170"/>
      <c r="K92" s="170"/>
      <c r="L92" s="170"/>
      <c r="M92" s="245"/>
      <c r="N92" s="170"/>
      <c r="O92" s="170"/>
      <c r="P92" s="245"/>
      <c r="Q92" s="456"/>
      <c r="R92" s="171"/>
      <c r="S92" s="374"/>
      <c r="T92" s="385"/>
    </row>
    <row r="93" spans="1:20" ht="198.75" hidden="1" customHeight="1" outlineLevel="2">
      <c r="A93" s="178"/>
      <c r="B93" s="4"/>
      <c r="C93" s="337" t="s">
        <v>888</v>
      </c>
      <c r="D93" s="168"/>
      <c r="E93" s="169"/>
      <c r="F93" s="169"/>
      <c r="G93" s="257"/>
      <c r="H93" s="170"/>
      <c r="I93" s="170"/>
      <c r="J93" s="170"/>
      <c r="K93" s="170"/>
      <c r="L93" s="170"/>
      <c r="M93" s="245"/>
      <c r="N93" s="170"/>
      <c r="O93" s="170"/>
      <c r="P93" s="245"/>
      <c r="Q93" s="169"/>
      <c r="R93" s="171"/>
      <c r="S93" s="374"/>
      <c r="T93" s="385"/>
    </row>
    <row r="94" spans="1:20" ht="15"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ht="15"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ht="15"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ht="15"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ht="15"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31.5" collapsed="1">
      <c r="A102" s="243"/>
      <c r="B102" s="341" t="s">
        <v>380</v>
      </c>
      <c r="C102" s="335" t="s">
        <v>533</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ht="38.25" hidden="1" outlineLevel="2">
      <c r="A103" s="178"/>
      <c r="B103" s="4"/>
      <c r="C103" s="363" t="s">
        <v>1423</v>
      </c>
      <c r="D103" s="168"/>
      <c r="E103" s="169"/>
      <c r="F103" s="169"/>
      <c r="G103" s="257"/>
      <c r="H103" s="170"/>
      <c r="I103" s="170"/>
      <c r="J103" s="170"/>
      <c r="K103" s="170"/>
      <c r="L103" s="170"/>
      <c r="M103" s="245"/>
      <c r="N103" s="170"/>
      <c r="O103" s="170"/>
      <c r="P103" s="245"/>
      <c r="Q103" s="169"/>
      <c r="R103" s="171"/>
      <c r="S103" s="374"/>
    </row>
    <row r="104" spans="1:20" ht="251.25" hidden="1" customHeight="1" outlineLevel="2">
      <c r="A104" s="178"/>
      <c r="B104" s="4"/>
      <c r="C104" s="337" t="s">
        <v>889</v>
      </c>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534</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06"/>
    </row>
    <row r="114" spans="1:20" ht="63.75" hidden="1" outlineLevel="2">
      <c r="A114" s="178"/>
      <c r="B114" s="4"/>
      <c r="C114" s="363" t="s">
        <v>1438</v>
      </c>
      <c r="D114" s="168"/>
      <c r="E114" s="169"/>
      <c r="F114" s="169"/>
      <c r="G114" s="257"/>
      <c r="H114" s="170"/>
      <c r="I114" s="170"/>
      <c r="J114" s="170"/>
      <c r="K114" s="170"/>
      <c r="L114" s="170"/>
      <c r="M114" s="245"/>
      <c r="N114" s="170"/>
      <c r="O114" s="170"/>
      <c r="P114" s="245"/>
      <c r="Q114" s="456"/>
      <c r="R114" s="171"/>
      <c r="S114" s="374"/>
      <c r="T114" s="385"/>
    </row>
    <row r="115" spans="1:20" ht="176.25" hidden="1" customHeight="1" outlineLevel="2">
      <c r="A115" s="178"/>
      <c r="B115" s="4"/>
      <c r="C115" s="337" t="s">
        <v>890</v>
      </c>
      <c r="D115" s="168"/>
      <c r="E115" s="169"/>
      <c r="F115" s="169"/>
      <c r="G115" s="257"/>
      <c r="H115" s="170"/>
      <c r="I115" s="170"/>
      <c r="J115" s="170"/>
      <c r="K115" s="170"/>
      <c r="L115" s="170"/>
      <c r="M115" s="245"/>
      <c r="N115" s="170"/>
      <c r="O115" s="170"/>
      <c r="P115" s="245"/>
      <c r="Q115" s="169"/>
      <c r="R115" s="171"/>
      <c r="S115" s="374"/>
      <c r="T115" s="385"/>
    </row>
    <row r="116" spans="1:20"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85"/>
    </row>
    <row r="117" spans="1:20"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85"/>
    </row>
    <row r="118" spans="1:20"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85"/>
    </row>
    <row r="119" spans="1:20"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85"/>
    </row>
    <row r="120" spans="1:20"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85"/>
    </row>
    <row r="121" spans="1:20"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85"/>
    </row>
    <row r="123" spans="1:20"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85"/>
    </row>
    <row r="124" spans="1:20" s="306" customFormat="1" ht="31.5" collapsed="1">
      <c r="A124" s="243"/>
      <c r="B124" s="341" t="s">
        <v>384</v>
      </c>
      <c r="C124" s="335" t="s">
        <v>535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06"/>
    </row>
    <row r="125" spans="1:20"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ht="180.75" hidden="1" customHeight="1" outlineLevel="2">
      <c r="A126" s="178"/>
      <c r="B126" s="4"/>
      <c r="C126" s="337" t="s">
        <v>891</v>
      </c>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85"/>
    </row>
    <row r="128" spans="1:20"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85"/>
    </row>
    <row r="129" spans="1:20"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85"/>
    </row>
    <row r="130" spans="1:20"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85"/>
    </row>
    <row r="131" spans="1:20"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85"/>
    </row>
    <row r="132" spans="1:20"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85"/>
    </row>
    <row r="134" spans="1:20"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85"/>
    </row>
    <row r="135" spans="1:20" s="306" customFormat="1" ht="31.5" collapsed="1">
      <c r="A135" s="243"/>
      <c r="B135" s="341" t="s">
        <v>386</v>
      </c>
      <c r="C135" s="335" t="s">
        <v>536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06"/>
    </row>
    <row r="136" spans="1:20" ht="250.5" hidden="1" customHeight="1" outlineLevel="2">
      <c r="A136" s="178"/>
      <c r="B136" s="4"/>
      <c r="C136" s="337" t="s">
        <v>892</v>
      </c>
      <c r="D136" s="168"/>
      <c r="E136" s="169"/>
      <c r="F136" s="169"/>
      <c r="G136" s="257"/>
      <c r="H136" s="170"/>
      <c r="I136" s="170"/>
      <c r="J136" s="170"/>
      <c r="K136" s="170"/>
      <c r="L136" s="170"/>
      <c r="M136" s="245"/>
      <c r="N136" s="170"/>
      <c r="O136" s="170"/>
      <c r="P136" s="245"/>
      <c r="Q136" s="169"/>
      <c r="R136" s="171"/>
      <c r="S136" s="374"/>
      <c r="T136" s="385"/>
    </row>
    <row r="137" spans="1:20" ht="15"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85"/>
    </row>
    <row r="138" spans="1:20" ht="15"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85"/>
    </row>
    <row r="139" spans="1:20" ht="15"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85"/>
    </row>
    <row r="140" spans="1:20" ht="15"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85"/>
    </row>
    <row r="141" spans="1:20" ht="15"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85"/>
    </row>
    <row r="142" spans="1:20" ht="15"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85"/>
    </row>
    <row r="143" spans="1:20" ht="15"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85"/>
    </row>
    <row r="144" spans="1:20"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85"/>
    </row>
    <row r="145" spans="1:20"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06"/>
    </row>
    <row r="146" spans="1:20" ht="240.75" hidden="1" customHeight="1" outlineLevel="2">
      <c r="A146" s="178"/>
      <c r="B146" s="4"/>
      <c r="C146" s="337" t="s">
        <v>893</v>
      </c>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85"/>
    </row>
    <row r="149" spans="1:20" ht="15"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85"/>
    </row>
    <row r="151" spans="1:20" ht="15"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85"/>
    </row>
    <row r="152" spans="1:20" ht="15"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85"/>
    </row>
    <row r="153" spans="1:20" ht="15"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85"/>
    </row>
    <row r="154" spans="1:20"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85"/>
    </row>
    <row r="155" spans="1:20" s="306" customFormat="1" ht="31.5" collapsed="1">
      <c r="A155" s="243"/>
      <c r="B155" s="341" t="s">
        <v>389</v>
      </c>
      <c r="C155" s="335" t="s">
        <v>537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06"/>
    </row>
    <row r="156" spans="1:20"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ht="296.25" hidden="1" customHeight="1" outlineLevel="2">
      <c r="A157" s="178"/>
      <c r="B157" s="4"/>
      <c r="C157" s="337" t="s">
        <v>894</v>
      </c>
      <c r="D157" s="168"/>
      <c r="E157" s="169"/>
      <c r="F157" s="169"/>
      <c r="G157" s="257"/>
      <c r="H157" s="170"/>
      <c r="I157" s="170"/>
      <c r="J157" s="170"/>
      <c r="K157" s="170"/>
      <c r="L157" s="170"/>
      <c r="M157" s="245"/>
      <c r="N157" s="170"/>
      <c r="O157" s="170"/>
      <c r="P157" s="245"/>
      <c r="Q157" s="169"/>
      <c r="R157" s="171"/>
      <c r="S157" s="374"/>
      <c r="T157" s="385"/>
    </row>
    <row r="158" spans="1:20" ht="15"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85"/>
    </row>
    <row r="159" spans="1:20" ht="15"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85"/>
    </row>
    <row r="160" spans="1:20" ht="15"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85"/>
    </row>
    <row r="161" spans="1:20" ht="15"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85"/>
    </row>
    <row r="162" spans="1:20" ht="15"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85"/>
    </row>
    <row r="163" spans="1:20" ht="15"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85"/>
    </row>
    <row r="165" spans="1:20"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85"/>
    </row>
    <row r="166" spans="1:20" s="306" customFormat="1" ht="31.5" collapsed="1">
      <c r="A166" s="243"/>
      <c r="B166" s="341" t="s">
        <v>391</v>
      </c>
      <c r="C166" s="335" t="s">
        <v>255</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06"/>
    </row>
    <row r="167" spans="1:20"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ht="189.75" hidden="1" customHeight="1" outlineLevel="2">
      <c r="A168" s="178"/>
      <c r="B168" s="4"/>
      <c r="C168" s="337" t="s">
        <v>895</v>
      </c>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85"/>
    </row>
    <row r="170" spans="1:20" ht="15"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85"/>
    </row>
    <row r="171" spans="1:20" ht="15"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85"/>
    </row>
    <row r="172" spans="1:20" ht="15"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85"/>
    </row>
    <row r="173" spans="1:20" ht="15"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85"/>
    </row>
    <row r="174" spans="1:20" ht="15"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85"/>
    </row>
    <row r="175" spans="1:20" ht="15"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85"/>
    </row>
    <row r="176" spans="1:20"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85"/>
    </row>
    <row r="177" spans="1:20"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06"/>
    </row>
    <row r="178" spans="1:20" ht="289.5" hidden="1" customHeight="1" outlineLevel="2">
      <c r="A178" s="178"/>
      <c r="B178" s="4"/>
      <c r="C178" s="337" t="s">
        <v>896</v>
      </c>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85"/>
    </row>
    <row r="181" spans="1:20" ht="15"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85"/>
    </row>
    <row r="183" spans="1:20" ht="15"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85"/>
    </row>
    <row r="184" spans="1:20" ht="15"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85"/>
    </row>
    <row r="185" spans="1:20" ht="15"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85"/>
    </row>
    <row r="186" spans="1:20"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85"/>
    </row>
    <row r="187" spans="1:20" s="306" customFormat="1" ht="31.5" collapsed="1">
      <c r="A187" s="243"/>
      <c r="B187" s="341" t="s">
        <v>393</v>
      </c>
      <c r="C187" s="335" t="s">
        <v>538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06"/>
    </row>
    <row r="188" spans="1:20" ht="140.25"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85"/>
    </row>
    <row r="189" spans="1:20"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ht="27.75">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31.5" collapsed="1">
      <c r="A198" s="243"/>
      <c r="B198" s="341" t="s">
        <v>395</v>
      </c>
      <c r="C198" s="335" t="s">
        <v>539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85"/>
    </row>
    <row r="201" spans="1:20" ht="15"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ht="15"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ht="15"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ht="15"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ht="15"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ht="15"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ht="15"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85"/>
    </row>
    <row r="212" spans="1:20" ht="15"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ht="15"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ht="15"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ht="15"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ht="15"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ht="15"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ht="15"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195" priority="2790" stopIfTrue="1" operator="equal">
      <formula>"NR"</formula>
    </cfRule>
    <cfRule type="cellIs" dxfId="2194" priority="2791" stopIfTrue="1" operator="equal">
      <formula>"U"</formula>
    </cfRule>
    <cfRule type="cellIs" dxfId="2193" priority="2792" stopIfTrue="1" operator="equal">
      <formula>"S"</formula>
    </cfRule>
  </conditionalFormatting>
  <conditionalFormatting sqref="R4">
    <cfRule type="cellIs" dxfId="2192" priority="694" stopIfTrue="1" operator="equal">
      <formula>"NR"</formula>
    </cfRule>
    <cfRule type="cellIs" dxfId="2191" priority="695" stopIfTrue="1" operator="equal">
      <formula>"U"</formula>
    </cfRule>
    <cfRule type="cellIs" dxfId="2190" priority="696" stopIfTrue="1" operator="equal">
      <formula>"S"</formula>
    </cfRule>
  </conditionalFormatting>
  <conditionalFormatting sqref="R53">
    <cfRule type="cellIs" dxfId="2189" priority="691" stopIfTrue="1" operator="equal">
      <formula>"NR"</formula>
    </cfRule>
    <cfRule type="cellIs" dxfId="2188" priority="692" stopIfTrue="1" operator="equal">
      <formula>"U"</formula>
    </cfRule>
    <cfRule type="cellIs" dxfId="2187" priority="693" stopIfTrue="1" operator="equal">
      <formula>"S"</formula>
    </cfRule>
  </conditionalFormatting>
  <conditionalFormatting sqref="R90">
    <cfRule type="cellIs" dxfId="2186" priority="688" stopIfTrue="1" operator="equal">
      <formula>"NR"</formula>
    </cfRule>
    <cfRule type="cellIs" dxfId="2185" priority="689" stopIfTrue="1" operator="equal">
      <formula>"U"</formula>
    </cfRule>
    <cfRule type="cellIs" dxfId="2184" priority="690" stopIfTrue="1" operator="equal">
      <formula>"S"</formula>
    </cfRule>
  </conditionalFormatting>
  <conditionalFormatting sqref="R197">
    <cfRule type="cellIs" dxfId="2183" priority="685" stopIfTrue="1" operator="equal">
      <formula>"NR"</formula>
    </cfRule>
    <cfRule type="cellIs" dxfId="2182" priority="686" stopIfTrue="1" operator="equal">
      <formula>"U"</formula>
    </cfRule>
    <cfRule type="cellIs" dxfId="2181" priority="687" stopIfTrue="1" operator="equal">
      <formula>"S"</formula>
    </cfRule>
  </conditionalFormatting>
  <conditionalFormatting sqref="R5">
    <cfRule type="expression" dxfId="2180" priority="679" stopIfTrue="1">
      <formula>OR($R5="FI",$R5="Green",$R5="High")</formula>
    </cfRule>
    <cfRule type="expression" dxfId="2179" priority="680" stopIfTrue="1">
      <formula>OR($R5="NI",$R5="Red",$R5="Low")</formula>
    </cfRule>
    <cfRule type="cellIs" dxfId="2178" priority="681" stopIfTrue="1" operator="equal">
      <formula>"PI"</formula>
    </cfRule>
    <cfRule type="expression" dxfId="2177" priority="682" stopIfTrue="1">
      <formula>OR($R5="LI",$R5="Yellow",$R5="Medium")</formula>
    </cfRule>
    <cfRule type="expression" dxfId="2176" priority="683" stopIfTrue="1">
      <formula>OR($R5="NY",$R5="Not Yet")</formula>
    </cfRule>
    <cfRule type="cellIs" dxfId="2175" priority="684" stopIfTrue="1" operator="equal">
      <formula>"Out of Scope"</formula>
    </cfRule>
  </conditionalFormatting>
  <conditionalFormatting sqref="R17">
    <cfRule type="expression" dxfId="2174" priority="673" stopIfTrue="1">
      <formula>OR($R17="FI",$R17="Green",$R17="High")</formula>
    </cfRule>
    <cfRule type="expression" dxfId="2173" priority="674" stopIfTrue="1">
      <formula>OR($R17="NI",$R17="Red",$R17="Low")</formula>
    </cfRule>
    <cfRule type="cellIs" dxfId="2172" priority="675" stopIfTrue="1" operator="equal">
      <formula>"PI"</formula>
    </cfRule>
    <cfRule type="expression" dxfId="2171" priority="676" stopIfTrue="1">
      <formula>OR($R17="LI",$R17="Yellow",$R17="Medium")</formula>
    </cfRule>
    <cfRule type="expression" dxfId="2170" priority="677" stopIfTrue="1">
      <formula>OR($R17="NY",$R17="Not Yet")</formula>
    </cfRule>
    <cfRule type="cellIs" dxfId="2169" priority="678" stopIfTrue="1" operator="equal">
      <formula>"Out of Scope"</formula>
    </cfRule>
  </conditionalFormatting>
  <conditionalFormatting sqref="R29">
    <cfRule type="expression" dxfId="2168" priority="667" stopIfTrue="1">
      <formula>OR($R29="FI",$R29="Green",$R29="High")</formula>
    </cfRule>
    <cfRule type="expression" dxfId="2167" priority="668" stopIfTrue="1">
      <formula>OR($R29="NI",$R29="Red",$R29="Low")</formula>
    </cfRule>
    <cfRule type="cellIs" dxfId="2166" priority="669" stopIfTrue="1" operator="equal">
      <formula>"PI"</formula>
    </cfRule>
    <cfRule type="expression" dxfId="2165" priority="670" stopIfTrue="1">
      <formula>OR($R29="LI",$R29="Yellow",$R29="Medium")</formula>
    </cfRule>
    <cfRule type="expression" dxfId="2164" priority="671" stopIfTrue="1">
      <formula>OR($R29="NY",$R29="Not Yet")</formula>
    </cfRule>
    <cfRule type="cellIs" dxfId="2163" priority="672" stopIfTrue="1" operator="equal">
      <formula>"Out of Scope"</formula>
    </cfRule>
  </conditionalFormatting>
  <conditionalFormatting sqref="R41">
    <cfRule type="expression" dxfId="2162" priority="661" stopIfTrue="1">
      <formula>OR($R41="FI",$R41="Green",$R41="High")</formula>
    </cfRule>
    <cfRule type="expression" dxfId="2161" priority="662" stopIfTrue="1">
      <formula>OR($R41="NI",$R41="Red",$R41="Low")</formula>
    </cfRule>
    <cfRule type="cellIs" dxfId="2160" priority="663" stopIfTrue="1" operator="equal">
      <formula>"PI"</formula>
    </cfRule>
    <cfRule type="expression" dxfId="2159" priority="664" stopIfTrue="1">
      <formula>OR($R41="LI",$R41="Yellow",$R41="Medium")</formula>
    </cfRule>
    <cfRule type="expression" dxfId="2158" priority="665" stopIfTrue="1">
      <formula>OR($R41="NY",$R41="Not Yet")</formula>
    </cfRule>
    <cfRule type="cellIs" dxfId="2157" priority="666" stopIfTrue="1" operator="equal">
      <formula>"Out of Scope"</formula>
    </cfRule>
  </conditionalFormatting>
  <conditionalFormatting sqref="R54">
    <cfRule type="expression" dxfId="2156" priority="655" stopIfTrue="1">
      <formula>OR($R54="FI",$R54="Green",$R54="High")</formula>
    </cfRule>
    <cfRule type="expression" dxfId="2155" priority="656" stopIfTrue="1">
      <formula>OR($R54="NI",$R54="Red",$R54="Low")</formula>
    </cfRule>
    <cfRule type="cellIs" dxfId="2154" priority="657" stopIfTrue="1" operator="equal">
      <formula>"PI"</formula>
    </cfRule>
    <cfRule type="expression" dxfId="2153" priority="658" stopIfTrue="1">
      <formula>OR($R54="LI",$R54="Yellow",$R54="Medium")</formula>
    </cfRule>
    <cfRule type="expression" dxfId="2152" priority="659" stopIfTrue="1">
      <formula>OR($R54="NY",$R54="Not Yet")</formula>
    </cfRule>
    <cfRule type="cellIs" dxfId="2151" priority="660" stopIfTrue="1" operator="equal">
      <formula>"Out of Scope"</formula>
    </cfRule>
  </conditionalFormatting>
  <conditionalFormatting sqref="R66">
    <cfRule type="expression" dxfId="2150" priority="649" stopIfTrue="1">
      <formula>OR($R66="FI",$R66="Green",$R66="High")</formula>
    </cfRule>
    <cfRule type="expression" dxfId="2149" priority="650" stopIfTrue="1">
      <formula>OR($R66="NI",$R66="Red",$R66="Low")</formula>
    </cfRule>
    <cfRule type="cellIs" dxfId="2148" priority="651" stopIfTrue="1" operator="equal">
      <formula>"PI"</formula>
    </cfRule>
    <cfRule type="expression" dxfId="2147" priority="652" stopIfTrue="1">
      <formula>OR($R66="LI",$R66="Yellow",$R66="Medium")</formula>
    </cfRule>
    <cfRule type="expression" dxfId="2146" priority="653" stopIfTrue="1">
      <formula>OR($R66="NY",$R66="Not Yet")</formula>
    </cfRule>
    <cfRule type="cellIs" dxfId="2145" priority="654" stopIfTrue="1" operator="equal">
      <formula>"Out of Scope"</formula>
    </cfRule>
  </conditionalFormatting>
  <conditionalFormatting sqref="R78">
    <cfRule type="expression" dxfId="2144" priority="643" stopIfTrue="1">
      <formula>OR($R78="FI",$R78="Green",$R78="High")</formula>
    </cfRule>
    <cfRule type="expression" dxfId="2143" priority="644" stopIfTrue="1">
      <formula>OR($R78="NI",$R78="Red",$R78="Low")</formula>
    </cfRule>
    <cfRule type="cellIs" dxfId="2142" priority="645" stopIfTrue="1" operator="equal">
      <formula>"PI"</formula>
    </cfRule>
    <cfRule type="expression" dxfId="2141" priority="646" stopIfTrue="1">
      <formula>OR($R78="LI",$R78="Yellow",$R78="Medium")</formula>
    </cfRule>
    <cfRule type="expression" dxfId="2140" priority="647" stopIfTrue="1">
      <formula>OR($R78="NY",$R78="Not Yet")</formula>
    </cfRule>
    <cfRule type="cellIs" dxfId="2139" priority="648" stopIfTrue="1" operator="equal">
      <formula>"Out of Scope"</formula>
    </cfRule>
  </conditionalFormatting>
  <conditionalFormatting sqref="R91">
    <cfRule type="expression" dxfId="2138" priority="637" stopIfTrue="1">
      <formula>OR($R91="FI",$R91="Green",$R91="High")</formula>
    </cfRule>
    <cfRule type="expression" dxfId="2137" priority="638" stopIfTrue="1">
      <formula>OR($R91="NI",$R91="Red",$R91="Low")</formula>
    </cfRule>
    <cfRule type="cellIs" dxfId="2136" priority="639" stopIfTrue="1" operator="equal">
      <formula>"PI"</formula>
    </cfRule>
    <cfRule type="expression" dxfId="2135" priority="640" stopIfTrue="1">
      <formula>OR($R91="LI",$R91="Yellow",$R91="Medium")</formula>
    </cfRule>
    <cfRule type="expression" dxfId="2134" priority="641" stopIfTrue="1">
      <formula>OR($R91="NY",$R91="Not Yet")</formula>
    </cfRule>
    <cfRule type="cellIs" dxfId="2133" priority="642" stopIfTrue="1" operator="equal">
      <formula>"Out of Scope"</formula>
    </cfRule>
  </conditionalFormatting>
  <conditionalFormatting sqref="R102">
    <cfRule type="expression" dxfId="2132" priority="631" stopIfTrue="1">
      <formula>OR($R102="FI",$R102="Green",$R102="High")</formula>
    </cfRule>
    <cfRule type="expression" dxfId="2131" priority="632" stopIfTrue="1">
      <formula>OR($R102="NI",$R102="Red",$R102="Low")</formula>
    </cfRule>
    <cfRule type="cellIs" dxfId="2130" priority="633" stopIfTrue="1" operator="equal">
      <formula>"PI"</formula>
    </cfRule>
    <cfRule type="expression" dxfId="2129" priority="634" stopIfTrue="1">
      <formula>OR($R102="LI",$R102="Yellow",$R102="Medium")</formula>
    </cfRule>
    <cfRule type="expression" dxfId="2128" priority="635" stopIfTrue="1">
      <formula>OR($R102="NY",$R102="Not Yet")</formula>
    </cfRule>
    <cfRule type="cellIs" dxfId="2127" priority="636" stopIfTrue="1" operator="equal">
      <formula>"Out of Scope"</formula>
    </cfRule>
  </conditionalFormatting>
  <conditionalFormatting sqref="R113">
    <cfRule type="expression" dxfId="2126" priority="625" stopIfTrue="1">
      <formula>OR($R113="FI",$R113="Green",$R113="High")</formula>
    </cfRule>
    <cfRule type="expression" dxfId="2125" priority="626" stopIfTrue="1">
      <formula>OR($R113="NI",$R113="Red",$R113="Low")</formula>
    </cfRule>
    <cfRule type="cellIs" dxfId="2124" priority="627" stopIfTrue="1" operator="equal">
      <formula>"PI"</formula>
    </cfRule>
    <cfRule type="expression" dxfId="2123" priority="628" stopIfTrue="1">
      <formula>OR($R113="LI",$R113="Yellow",$R113="Medium")</formula>
    </cfRule>
    <cfRule type="expression" dxfId="2122" priority="629" stopIfTrue="1">
      <formula>OR($R113="NY",$R113="Not Yet")</formula>
    </cfRule>
    <cfRule type="cellIs" dxfId="2121" priority="630" stopIfTrue="1" operator="equal">
      <formula>"Out of Scope"</formula>
    </cfRule>
  </conditionalFormatting>
  <conditionalFormatting sqref="R124">
    <cfRule type="expression" dxfId="2120" priority="619" stopIfTrue="1">
      <formula>OR($R124="FI",$R124="Green",$R124="High")</formula>
    </cfRule>
    <cfRule type="expression" dxfId="2119" priority="620" stopIfTrue="1">
      <formula>OR($R124="NI",$R124="Red",$R124="Low")</formula>
    </cfRule>
    <cfRule type="cellIs" dxfId="2118" priority="621" stopIfTrue="1" operator="equal">
      <formula>"PI"</formula>
    </cfRule>
    <cfRule type="expression" dxfId="2117" priority="622" stopIfTrue="1">
      <formula>OR($R124="LI",$R124="Yellow",$R124="Medium")</formula>
    </cfRule>
    <cfRule type="expression" dxfId="2116" priority="623" stopIfTrue="1">
      <formula>OR($R124="NY",$R124="Not Yet")</formula>
    </cfRule>
    <cfRule type="cellIs" dxfId="2115" priority="624" stopIfTrue="1" operator="equal">
      <formula>"Out of Scope"</formula>
    </cfRule>
  </conditionalFormatting>
  <conditionalFormatting sqref="R135">
    <cfRule type="expression" dxfId="2114" priority="613" stopIfTrue="1">
      <formula>OR($R135="FI",$R135="Green",$R135="High")</formula>
    </cfRule>
    <cfRule type="expression" dxfId="2113" priority="614" stopIfTrue="1">
      <formula>OR($R135="NI",$R135="Red",$R135="Low")</formula>
    </cfRule>
    <cfRule type="cellIs" dxfId="2112" priority="615" stopIfTrue="1" operator="equal">
      <formula>"PI"</formula>
    </cfRule>
    <cfRule type="expression" dxfId="2111" priority="616" stopIfTrue="1">
      <formula>OR($R135="LI",$R135="Yellow",$R135="Medium")</formula>
    </cfRule>
    <cfRule type="expression" dxfId="2110" priority="617" stopIfTrue="1">
      <formula>OR($R135="NY",$R135="Not Yet")</formula>
    </cfRule>
    <cfRule type="cellIs" dxfId="2109" priority="618" stopIfTrue="1" operator="equal">
      <formula>"Out of Scope"</formula>
    </cfRule>
  </conditionalFormatting>
  <conditionalFormatting sqref="R145">
    <cfRule type="expression" dxfId="2108" priority="607" stopIfTrue="1">
      <formula>OR($R145="FI",$R145="Green",$R145="High")</formula>
    </cfRule>
    <cfRule type="expression" dxfId="2107" priority="608" stopIfTrue="1">
      <formula>OR($R145="NI",$R145="Red",$R145="Low")</formula>
    </cfRule>
    <cfRule type="cellIs" dxfId="2106" priority="609" stopIfTrue="1" operator="equal">
      <formula>"PI"</formula>
    </cfRule>
    <cfRule type="expression" dxfId="2105" priority="610" stopIfTrue="1">
      <formula>OR($R145="LI",$R145="Yellow",$R145="Medium")</formula>
    </cfRule>
    <cfRule type="expression" dxfId="2104" priority="611" stopIfTrue="1">
      <formula>OR($R145="NY",$R145="Not Yet")</formula>
    </cfRule>
    <cfRule type="cellIs" dxfId="2103" priority="612" stopIfTrue="1" operator="equal">
      <formula>"Out of Scope"</formula>
    </cfRule>
  </conditionalFormatting>
  <conditionalFormatting sqref="R155">
    <cfRule type="expression" dxfId="2102" priority="601" stopIfTrue="1">
      <formula>OR($R155="FI",$R155="Green",$R155="High")</formula>
    </cfRule>
    <cfRule type="expression" dxfId="2101" priority="602" stopIfTrue="1">
      <formula>OR($R155="NI",$R155="Red",$R155="Low")</formula>
    </cfRule>
    <cfRule type="cellIs" dxfId="2100" priority="603" stopIfTrue="1" operator="equal">
      <formula>"PI"</formula>
    </cfRule>
    <cfRule type="expression" dxfId="2099" priority="604" stopIfTrue="1">
      <formula>OR($R155="LI",$R155="Yellow",$R155="Medium")</formula>
    </cfRule>
    <cfRule type="expression" dxfId="2098" priority="605" stopIfTrue="1">
      <formula>OR($R155="NY",$R155="Not Yet")</formula>
    </cfRule>
    <cfRule type="cellIs" dxfId="2097" priority="606" stopIfTrue="1" operator="equal">
      <formula>"Out of Scope"</formula>
    </cfRule>
  </conditionalFormatting>
  <conditionalFormatting sqref="R166">
    <cfRule type="expression" dxfId="2096" priority="595" stopIfTrue="1">
      <formula>OR($R166="FI",$R166="Green",$R166="High")</formula>
    </cfRule>
    <cfRule type="expression" dxfId="2095" priority="596" stopIfTrue="1">
      <formula>OR($R166="NI",$R166="Red",$R166="Low")</formula>
    </cfRule>
    <cfRule type="cellIs" dxfId="2094" priority="597" stopIfTrue="1" operator="equal">
      <formula>"PI"</formula>
    </cfRule>
    <cfRule type="expression" dxfId="2093" priority="598" stopIfTrue="1">
      <formula>OR($R166="LI",$R166="Yellow",$R166="Medium")</formula>
    </cfRule>
    <cfRule type="expression" dxfId="2092" priority="599" stopIfTrue="1">
      <formula>OR($R166="NY",$R166="Not Yet")</formula>
    </cfRule>
    <cfRule type="cellIs" dxfId="2091" priority="600" stopIfTrue="1" operator="equal">
      <formula>"Out of Scope"</formula>
    </cfRule>
  </conditionalFormatting>
  <conditionalFormatting sqref="R177">
    <cfRule type="expression" dxfId="2090" priority="589" stopIfTrue="1">
      <formula>OR($R177="FI",$R177="Green",$R177="High")</formula>
    </cfRule>
    <cfRule type="expression" dxfId="2089" priority="590" stopIfTrue="1">
      <formula>OR($R177="NI",$R177="Red",$R177="Low")</formula>
    </cfRule>
    <cfRule type="cellIs" dxfId="2088" priority="591" stopIfTrue="1" operator="equal">
      <formula>"PI"</formula>
    </cfRule>
    <cfRule type="expression" dxfId="2087" priority="592" stopIfTrue="1">
      <formula>OR($R177="LI",$R177="Yellow",$R177="Medium")</formula>
    </cfRule>
    <cfRule type="expression" dxfId="2086" priority="593" stopIfTrue="1">
      <formula>OR($R177="NY",$R177="Not Yet")</formula>
    </cfRule>
    <cfRule type="cellIs" dxfId="2085" priority="594" stopIfTrue="1" operator="equal">
      <formula>"Out of Scope"</formula>
    </cfRule>
  </conditionalFormatting>
  <conditionalFormatting sqref="R187">
    <cfRule type="expression" dxfId="2084" priority="583" stopIfTrue="1">
      <formula>OR($R187="FI",$R187="Green",$R187="High")</formula>
    </cfRule>
    <cfRule type="expression" dxfId="2083" priority="584" stopIfTrue="1">
      <formula>OR($R187="NI",$R187="Red",$R187="Low")</formula>
    </cfRule>
    <cfRule type="cellIs" dxfId="2082" priority="585" stopIfTrue="1" operator="equal">
      <formula>"PI"</formula>
    </cfRule>
    <cfRule type="expression" dxfId="2081" priority="586" stopIfTrue="1">
      <formula>OR($R187="LI",$R187="Yellow",$R187="Medium")</formula>
    </cfRule>
    <cfRule type="expression" dxfId="2080" priority="587" stopIfTrue="1">
      <formula>OR($R187="NY",$R187="Not Yet")</formula>
    </cfRule>
    <cfRule type="cellIs" dxfId="2079" priority="588" stopIfTrue="1" operator="equal">
      <formula>"Out of Scope"</formula>
    </cfRule>
  </conditionalFormatting>
  <conditionalFormatting sqref="R198">
    <cfRule type="expression" dxfId="2078" priority="577" stopIfTrue="1">
      <formula>OR($R198="FI",$R198="Green",$R198="High")</formula>
    </cfRule>
    <cfRule type="expression" dxfId="2077" priority="578" stopIfTrue="1">
      <formula>OR($R198="NI",$R198="Red",$R198="Low")</formula>
    </cfRule>
    <cfRule type="cellIs" dxfId="2076" priority="579" stopIfTrue="1" operator="equal">
      <formula>"PI"</formula>
    </cfRule>
    <cfRule type="expression" dxfId="2075" priority="580" stopIfTrue="1">
      <formula>OR($R198="LI",$R198="Yellow",$R198="Medium")</formula>
    </cfRule>
    <cfRule type="expression" dxfId="2074" priority="581" stopIfTrue="1">
      <formula>OR($R198="NY",$R198="Not Yet")</formula>
    </cfRule>
    <cfRule type="cellIs" dxfId="2073" priority="582" stopIfTrue="1" operator="equal">
      <formula>"Out of Scope"</formula>
    </cfRule>
  </conditionalFormatting>
  <conditionalFormatting sqref="R209">
    <cfRule type="expression" dxfId="2072" priority="571" stopIfTrue="1">
      <formula>OR($R209="FI",$R209="Green",$R209="High")</formula>
    </cfRule>
    <cfRule type="expression" dxfId="2071" priority="572" stopIfTrue="1">
      <formula>OR($R209="NI",$R209="Red",$R209="Low")</formula>
    </cfRule>
    <cfRule type="cellIs" dxfId="2070" priority="573" stopIfTrue="1" operator="equal">
      <formula>"PI"</formula>
    </cfRule>
    <cfRule type="expression" dxfId="2069" priority="574" stopIfTrue="1">
      <formula>OR($R209="LI",$R209="Yellow",$R209="Medium")</formula>
    </cfRule>
    <cfRule type="expression" dxfId="2068" priority="575" stopIfTrue="1">
      <formula>OR($R209="NY",$R209="Not Yet")</formula>
    </cfRule>
    <cfRule type="cellIs" dxfId="2067" priority="576" stopIfTrue="1" operator="equal">
      <formula>"Out of Scope"</formula>
    </cfRule>
  </conditionalFormatting>
  <conditionalFormatting sqref="H16:L16">
    <cfRule type="expression" dxfId="2066" priority="565" stopIfTrue="1">
      <formula>OR(H16="FI",H16="Green",H16="High")</formula>
    </cfRule>
    <cfRule type="expression" dxfId="2065" priority="566" stopIfTrue="1">
      <formula>OR(H16="NI",H16="Red",H16="Low")</formula>
    </cfRule>
    <cfRule type="cellIs" dxfId="2064" priority="567" stopIfTrue="1" operator="equal">
      <formula>"PI"</formula>
    </cfRule>
    <cfRule type="expression" dxfId="2063" priority="568" stopIfTrue="1">
      <formula>OR(H16="LI",H16="Yellow",H16="Medium")</formula>
    </cfRule>
    <cfRule type="expression" dxfId="2062" priority="569" stopIfTrue="1">
      <formula>OR(H16="NY",H16="Not Yet")</formula>
    </cfRule>
    <cfRule type="cellIs" dxfId="2061" priority="570" stopIfTrue="1" operator="equal">
      <formula>"Out of Scope"</formula>
    </cfRule>
  </conditionalFormatting>
  <conditionalFormatting sqref="I16">
    <cfRule type="expression" dxfId="2060" priority="559" stopIfTrue="1">
      <formula>OR($R16="FI",$R16="Green",$R16="High")</formula>
    </cfRule>
    <cfRule type="expression" dxfId="2059" priority="560" stopIfTrue="1">
      <formula>OR($R16="NI",$R16="Red",$R16="Low")</formula>
    </cfRule>
    <cfRule type="cellIs" dxfId="2058" priority="561" stopIfTrue="1" operator="equal">
      <formula>"PI"</formula>
    </cfRule>
    <cfRule type="expression" dxfId="2057" priority="562" stopIfTrue="1">
      <formula>OR($R16="LI",$R16="Yellow",$R16="Medium")</formula>
    </cfRule>
    <cfRule type="expression" dxfId="2056" priority="563" stopIfTrue="1">
      <formula>OR($R16="NY",$R16="Not Yet")</formula>
    </cfRule>
    <cfRule type="cellIs" dxfId="2055" priority="564" stopIfTrue="1" operator="equal">
      <formula>"Out of Scope"</formula>
    </cfRule>
  </conditionalFormatting>
  <conditionalFormatting sqref="J16">
    <cfRule type="expression" dxfId="2054" priority="553" stopIfTrue="1">
      <formula>OR($R16="FI",$R16="Green",$R16="High")</formula>
    </cfRule>
    <cfRule type="expression" dxfId="2053" priority="554" stopIfTrue="1">
      <formula>OR($R16="NI",$R16="Red",$R16="Low")</formula>
    </cfRule>
    <cfRule type="cellIs" dxfId="2052" priority="555" stopIfTrue="1" operator="equal">
      <formula>"PI"</formula>
    </cfRule>
    <cfRule type="expression" dxfId="2051" priority="556" stopIfTrue="1">
      <formula>OR($R16="LI",$R16="Yellow",$R16="Medium")</formula>
    </cfRule>
    <cfRule type="expression" dxfId="2050" priority="557" stopIfTrue="1">
      <formula>OR($R16="NY",$R16="Not Yet")</formula>
    </cfRule>
    <cfRule type="cellIs" dxfId="2049" priority="558" stopIfTrue="1" operator="equal">
      <formula>"Out of Scope"</formula>
    </cfRule>
  </conditionalFormatting>
  <conditionalFormatting sqref="K16">
    <cfRule type="expression" dxfId="2048" priority="547" stopIfTrue="1">
      <formula>OR($R16="FI",$R16="Green",$R16="High")</formula>
    </cfRule>
    <cfRule type="expression" dxfId="2047" priority="548" stopIfTrue="1">
      <formula>OR($R16="NI",$R16="Red",$R16="Low")</formula>
    </cfRule>
    <cfRule type="cellIs" dxfId="2046" priority="549" stopIfTrue="1" operator="equal">
      <formula>"PI"</formula>
    </cfRule>
    <cfRule type="expression" dxfId="2045" priority="550" stopIfTrue="1">
      <formula>OR($R16="LI",$R16="Yellow",$R16="Medium")</formula>
    </cfRule>
    <cfRule type="expression" dxfId="2044" priority="551" stopIfTrue="1">
      <formula>OR($R16="NY",$R16="Not Yet")</formula>
    </cfRule>
    <cfRule type="cellIs" dxfId="2043" priority="552" stopIfTrue="1" operator="equal">
      <formula>"Out of Scope"</formula>
    </cfRule>
  </conditionalFormatting>
  <conditionalFormatting sqref="L16">
    <cfRule type="expression" dxfId="2042" priority="541" stopIfTrue="1">
      <formula>OR($R16="FI",$R16="Green",$R16="High")</formula>
    </cfRule>
    <cfRule type="expression" dxfId="2041" priority="542" stopIfTrue="1">
      <formula>OR($R16="NI",$R16="Red",$R16="Low")</formula>
    </cfRule>
    <cfRule type="cellIs" dxfId="2040" priority="543" stopIfTrue="1" operator="equal">
      <formula>"PI"</formula>
    </cfRule>
    <cfRule type="expression" dxfId="2039" priority="544" stopIfTrue="1">
      <formula>OR($R16="LI",$R16="Yellow",$R16="Medium")</formula>
    </cfRule>
    <cfRule type="expression" dxfId="2038" priority="545" stopIfTrue="1">
      <formula>OR($R16="NY",$R16="Not Yet")</formula>
    </cfRule>
    <cfRule type="cellIs" dxfId="2037" priority="546" stopIfTrue="1" operator="equal">
      <formula>"Out of Scope"</formula>
    </cfRule>
  </conditionalFormatting>
  <conditionalFormatting sqref="H28:L28">
    <cfRule type="expression" dxfId="2036" priority="535" stopIfTrue="1">
      <formula>OR(H28="FI",H28="Green",H28="High")</formula>
    </cfRule>
    <cfRule type="expression" dxfId="2035" priority="536" stopIfTrue="1">
      <formula>OR(H28="NI",H28="Red",H28="Low")</formula>
    </cfRule>
    <cfRule type="cellIs" dxfId="2034" priority="537" stopIfTrue="1" operator="equal">
      <formula>"PI"</formula>
    </cfRule>
    <cfRule type="expression" dxfId="2033" priority="538" stopIfTrue="1">
      <formula>OR(H28="LI",H28="Yellow",H28="Medium")</formula>
    </cfRule>
    <cfRule type="expression" dxfId="2032" priority="539" stopIfTrue="1">
      <formula>OR(H28="NY",H28="Not Yet")</formula>
    </cfRule>
    <cfRule type="cellIs" dxfId="2031" priority="540" stopIfTrue="1" operator="equal">
      <formula>"Out of Scope"</formula>
    </cfRule>
  </conditionalFormatting>
  <conditionalFormatting sqref="I28">
    <cfRule type="expression" dxfId="2030" priority="529" stopIfTrue="1">
      <formula>OR($R28="FI",$R28="Green",$R28="High")</formula>
    </cfRule>
    <cfRule type="expression" dxfId="2029" priority="530" stopIfTrue="1">
      <formula>OR($R28="NI",$R28="Red",$R28="Low")</formula>
    </cfRule>
    <cfRule type="cellIs" dxfId="2028" priority="531" stopIfTrue="1" operator="equal">
      <formula>"PI"</formula>
    </cfRule>
    <cfRule type="expression" dxfId="2027" priority="532" stopIfTrue="1">
      <formula>OR($R28="LI",$R28="Yellow",$R28="Medium")</formula>
    </cfRule>
    <cfRule type="expression" dxfId="2026" priority="533" stopIfTrue="1">
      <formula>OR($R28="NY",$R28="Not Yet")</formula>
    </cfRule>
    <cfRule type="cellIs" dxfId="2025" priority="534" stopIfTrue="1" operator="equal">
      <formula>"Out of Scope"</formula>
    </cfRule>
  </conditionalFormatting>
  <conditionalFormatting sqref="J28">
    <cfRule type="expression" dxfId="2024" priority="523" stopIfTrue="1">
      <formula>OR($R28="FI",$R28="Green",$R28="High")</formula>
    </cfRule>
    <cfRule type="expression" dxfId="2023" priority="524" stopIfTrue="1">
      <formula>OR($R28="NI",$R28="Red",$R28="Low")</formula>
    </cfRule>
    <cfRule type="cellIs" dxfId="2022" priority="525" stopIfTrue="1" operator="equal">
      <formula>"PI"</formula>
    </cfRule>
    <cfRule type="expression" dxfId="2021" priority="526" stopIfTrue="1">
      <formula>OR($R28="LI",$R28="Yellow",$R28="Medium")</formula>
    </cfRule>
    <cfRule type="expression" dxfId="2020" priority="527" stopIfTrue="1">
      <formula>OR($R28="NY",$R28="Not Yet")</formula>
    </cfRule>
    <cfRule type="cellIs" dxfId="2019" priority="528" stopIfTrue="1" operator="equal">
      <formula>"Out of Scope"</formula>
    </cfRule>
  </conditionalFormatting>
  <conditionalFormatting sqref="K28">
    <cfRule type="expression" dxfId="2018" priority="517" stopIfTrue="1">
      <formula>OR($R28="FI",$R28="Green",$R28="High")</formula>
    </cfRule>
    <cfRule type="expression" dxfId="2017" priority="518" stopIfTrue="1">
      <formula>OR($R28="NI",$R28="Red",$R28="Low")</formula>
    </cfRule>
    <cfRule type="cellIs" dxfId="2016" priority="519" stopIfTrue="1" operator="equal">
      <formula>"PI"</formula>
    </cfRule>
    <cfRule type="expression" dxfId="2015" priority="520" stopIfTrue="1">
      <formula>OR($R28="LI",$R28="Yellow",$R28="Medium")</formula>
    </cfRule>
    <cfRule type="expression" dxfId="2014" priority="521" stopIfTrue="1">
      <formula>OR($R28="NY",$R28="Not Yet")</formula>
    </cfRule>
    <cfRule type="cellIs" dxfId="2013" priority="522" stopIfTrue="1" operator="equal">
      <formula>"Out of Scope"</formula>
    </cfRule>
  </conditionalFormatting>
  <conditionalFormatting sqref="L28">
    <cfRule type="expression" dxfId="2012" priority="511" stopIfTrue="1">
      <formula>OR($R28="FI",$R28="Green",$R28="High")</formula>
    </cfRule>
    <cfRule type="expression" dxfId="2011" priority="512" stopIfTrue="1">
      <formula>OR($R28="NI",$R28="Red",$R28="Low")</formula>
    </cfRule>
    <cfRule type="cellIs" dxfId="2010" priority="513" stopIfTrue="1" operator="equal">
      <formula>"PI"</formula>
    </cfRule>
    <cfRule type="expression" dxfId="2009" priority="514" stopIfTrue="1">
      <formula>OR($R28="LI",$R28="Yellow",$R28="Medium")</formula>
    </cfRule>
    <cfRule type="expression" dxfId="2008" priority="515" stopIfTrue="1">
      <formula>OR($R28="NY",$R28="Not Yet")</formula>
    </cfRule>
    <cfRule type="cellIs" dxfId="2007" priority="516" stopIfTrue="1" operator="equal">
      <formula>"Out of Scope"</formula>
    </cfRule>
  </conditionalFormatting>
  <conditionalFormatting sqref="H40:L40">
    <cfRule type="expression" dxfId="2006" priority="505" stopIfTrue="1">
      <formula>OR(H40="FI",H40="Green",H40="High")</formula>
    </cfRule>
    <cfRule type="expression" dxfId="2005" priority="506" stopIfTrue="1">
      <formula>OR(H40="NI",H40="Red",H40="Low")</formula>
    </cfRule>
    <cfRule type="cellIs" dxfId="2004" priority="507" stopIfTrue="1" operator="equal">
      <formula>"PI"</formula>
    </cfRule>
    <cfRule type="expression" dxfId="2003" priority="508" stopIfTrue="1">
      <formula>OR(H40="LI",H40="Yellow",H40="Medium")</formula>
    </cfRule>
    <cfRule type="expression" dxfId="2002" priority="509" stopIfTrue="1">
      <formula>OR(H40="NY",H40="Not Yet")</formula>
    </cfRule>
    <cfRule type="cellIs" dxfId="2001" priority="510" stopIfTrue="1" operator="equal">
      <formula>"Out of Scope"</formula>
    </cfRule>
  </conditionalFormatting>
  <conditionalFormatting sqref="I40">
    <cfRule type="expression" dxfId="2000" priority="499" stopIfTrue="1">
      <formula>OR($R40="FI",$R40="Green",$R40="High")</formula>
    </cfRule>
    <cfRule type="expression" dxfId="1999" priority="500" stopIfTrue="1">
      <formula>OR($R40="NI",$R40="Red",$R40="Low")</formula>
    </cfRule>
    <cfRule type="cellIs" dxfId="1998" priority="501" stopIfTrue="1" operator="equal">
      <formula>"PI"</formula>
    </cfRule>
    <cfRule type="expression" dxfId="1997" priority="502" stopIfTrue="1">
      <formula>OR($R40="LI",$R40="Yellow",$R40="Medium")</formula>
    </cfRule>
    <cfRule type="expression" dxfId="1996" priority="503" stopIfTrue="1">
      <formula>OR($R40="NY",$R40="Not Yet")</formula>
    </cfRule>
    <cfRule type="cellIs" dxfId="1995" priority="504" stopIfTrue="1" operator="equal">
      <formula>"Out of Scope"</formula>
    </cfRule>
  </conditionalFormatting>
  <conditionalFormatting sqref="J40">
    <cfRule type="expression" dxfId="1994" priority="493" stopIfTrue="1">
      <formula>OR($R40="FI",$R40="Green",$R40="High")</formula>
    </cfRule>
    <cfRule type="expression" dxfId="1993" priority="494" stopIfTrue="1">
      <formula>OR($R40="NI",$R40="Red",$R40="Low")</formula>
    </cfRule>
    <cfRule type="cellIs" dxfId="1992" priority="495" stopIfTrue="1" operator="equal">
      <formula>"PI"</formula>
    </cfRule>
    <cfRule type="expression" dxfId="1991" priority="496" stopIfTrue="1">
      <formula>OR($R40="LI",$R40="Yellow",$R40="Medium")</formula>
    </cfRule>
    <cfRule type="expression" dxfId="1990" priority="497" stopIfTrue="1">
      <formula>OR($R40="NY",$R40="Not Yet")</formula>
    </cfRule>
    <cfRule type="cellIs" dxfId="1989" priority="498" stopIfTrue="1" operator="equal">
      <formula>"Out of Scope"</formula>
    </cfRule>
  </conditionalFormatting>
  <conditionalFormatting sqref="K40">
    <cfRule type="expression" dxfId="1988" priority="487" stopIfTrue="1">
      <formula>OR($R40="FI",$R40="Green",$R40="High")</formula>
    </cfRule>
    <cfRule type="expression" dxfId="1987" priority="488" stopIfTrue="1">
      <formula>OR($R40="NI",$R40="Red",$R40="Low")</formula>
    </cfRule>
    <cfRule type="cellIs" dxfId="1986" priority="489" stopIfTrue="1" operator="equal">
      <formula>"PI"</formula>
    </cfRule>
    <cfRule type="expression" dxfId="1985" priority="490" stopIfTrue="1">
      <formula>OR($R40="LI",$R40="Yellow",$R40="Medium")</formula>
    </cfRule>
    <cfRule type="expression" dxfId="1984" priority="491" stopIfTrue="1">
      <formula>OR($R40="NY",$R40="Not Yet")</formula>
    </cfRule>
    <cfRule type="cellIs" dxfId="1983" priority="492" stopIfTrue="1" operator="equal">
      <formula>"Out of Scope"</formula>
    </cfRule>
  </conditionalFormatting>
  <conditionalFormatting sqref="L40">
    <cfRule type="expression" dxfId="1982" priority="481" stopIfTrue="1">
      <formula>OR($R40="FI",$R40="Green",$R40="High")</formula>
    </cfRule>
    <cfRule type="expression" dxfId="1981" priority="482" stopIfTrue="1">
      <formula>OR($R40="NI",$R40="Red",$R40="Low")</formula>
    </cfRule>
    <cfRule type="cellIs" dxfId="1980" priority="483" stopIfTrue="1" operator="equal">
      <formula>"PI"</formula>
    </cfRule>
    <cfRule type="expression" dxfId="1979" priority="484" stopIfTrue="1">
      <formula>OR($R40="LI",$R40="Yellow",$R40="Medium")</formula>
    </cfRule>
    <cfRule type="expression" dxfId="1978" priority="485" stopIfTrue="1">
      <formula>OR($R40="NY",$R40="Not Yet")</formula>
    </cfRule>
    <cfRule type="cellIs" dxfId="1977" priority="486" stopIfTrue="1" operator="equal">
      <formula>"Out of Scope"</formula>
    </cfRule>
  </conditionalFormatting>
  <conditionalFormatting sqref="H52:L52">
    <cfRule type="expression" dxfId="1976" priority="475" stopIfTrue="1">
      <formula>OR(H52="FI",H52="Green",H52="High")</formula>
    </cfRule>
    <cfRule type="expression" dxfId="1975" priority="476" stopIfTrue="1">
      <formula>OR(H52="NI",H52="Red",H52="Low")</formula>
    </cfRule>
    <cfRule type="cellIs" dxfId="1974" priority="477" stopIfTrue="1" operator="equal">
      <formula>"PI"</formula>
    </cfRule>
    <cfRule type="expression" dxfId="1973" priority="478" stopIfTrue="1">
      <formula>OR(H52="LI",H52="Yellow",H52="Medium")</formula>
    </cfRule>
    <cfRule type="expression" dxfId="1972" priority="479" stopIfTrue="1">
      <formula>OR(H52="NY",H52="Not Yet")</formula>
    </cfRule>
    <cfRule type="cellIs" dxfId="1971" priority="480" stopIfTrue="1" operator="equal">
      <formula>"Out of Scope"</formula>
    </cfRule>
  </conditionalFormatting>
  <conditionalFormatting sqref="I52">
    <cfRule type="expression" dxfId="1970" priority="469" stopIfTrue="1">
      <formula>OR($R52="FI",$R52="Green",$R52="High")</formula>
    </cfRule>
    <cfRule type="expression" dxfId="1969" priority="470" stopIfTrue="1">
      <formula>OR($R52="NI",$R52="Red",$R52="Low")</formula>
    </cfRule>
    <cfRule type="cellIs" dxfId="1968" priority="471" stopIfTrue="1" operator="equal">
      <formula>"PI"</formula>
    </cfRule>
    <cfRule type="expression" dxfId="1967" priority="472" stopIfTrue="1">
      <formula>OR($R52="LI",$R52="Yellow",$R52="Medium")</formula>
    </cfRule>
    <cfRule type="expression" dxfId="1966" priority="473" stopIfTrue="1">
      <formula>OR($R52="NY",$R52="Not Yet")</formula>
    </cfRule>
    <cfRule type="cellIs" dxfId="1965" priority="474" stopIfTrue="1" operator="equal">
      <formula>"Out of Scope"</formula>
    </cfRule>
  </conditionalFormatting>
  <conditionalFormatting sqref="J52">
    <cfRule type="expression" dxfId="1964" priority="463" stopIfTrue="1">
      <formula>OR($R52="FI",$R52="Green",$R52="High")</formula>
    </cfRule>
    <cfRule type="expression" dxfId="1963" priority="464" stopIfTrue="1">
      <formula>OR($R52="NI",$R52="Red",$R52="Low")</formula>
    </cfRule>
    <cfRule type="cellIs" dxfId="1962" priority="465" stopIfTrue="1" operator="equal">
      <formula>"PI"</formula>
    </cfRule>
    <cfRule type="expression" dxfId="1961" priority="466" stopIfTrue="1">
      <formula>OR($R52="LI",$R52="Yellow",$R52="Medium")</formula>
    </cfRule>
    <cfRule type="expression" dxfId="1960" priority="467" stopIfTrue="1">
      <formula>OR($R52="NY",$R52="Not Yet")</formula>
    </cfRule>
    <cfRule type="cellIs" dxfId="1959" priority="468" stopIfTrue="1" operator="equal">
      <formula>"Out of Scope"</formula>
    </cfRule>
  </conditionalFormatting>
  <conditionalFormatting sqref="K52">
    <cfRule type="expression" dxfId="1958" priority="457" stopIfTrue="1">
      <formula>OR($R52="FI",$R52="Green",$R52="High")</formula>
    </cfRule>
    <cfRule type="expression" dxfId="1957" priority="458" stopIfTrue="1">
      <formula>OR($R52="NI",$R52="Red",$R52="Low")</formula>
    </cfRule>
    <cfRule type="cellIs" dxfId="1956" priority="459" stopIfTrue="1" operator="equal">
      <formula>"PI"</formula>
    </cfRule>
    <cfRule type="expression" dxfId="1955" priority="460" stopIfTrue="1">
      <formula>OR($R52="LI",$R52="Yellow",$R52="Medium")</formula>
    </cfRule>
    <cfRule type="expression" dxfId="1954" priority="461" stopIfTrue="1">
      <formula>OR($R52="NY",$R52="Not Yet")</formula>
    </cfRule>
    <cfRule type="cellIs" dxfId="1953" priority="462" stopIfTrue="1" operator="equal">
      <formula>"Out of Scope"</formula>
    </cfRule>
  </conditionalFormatting>
  <conditionalFormatting sqref="L52">
    <cfRule type="expression" dxfId="1952" priority="451" stopIfTrue="1">
      <formula>OR($R52="FI",$R52="Green",$R52="High")</formula>
    </cfRule>
    <cfRule type="expression" dxfId="1951" priority="452" stopIfTrue="1">
      <formula>OR($R52="NI",$R52="Red",$R52="Low")</formula>
    </cfRule>
    <cfRule type="cellIs" dxfId="1950" priority="453" stopIfTrue="1" operator="equal">
      <formula>"PI"</formula>
    </cfRule>
    <cfRule type="expression" dxfId="1949" priority="454" stopIfTrue="1">
      <formula>OR($R52="LI",$R52="Yellow",$R52="Medium")</formula>
    </cfRule>
    <cfRule type="expression" dxfId="1948" priority="455" stopIfTrue="1">
      <formula>OR($R52="NY",$R52="Not Yet")</formula>
    </cfRule>
    <cfRule type="cellIs" dxfId="1947" priority="456" stopIfTrue="1" operator="equal">
      <formula>"Out of Scope"</formula>
    </cfRule>
  </conditionalFormatting>
  <conditionalFormatting sqref="H65:L65">
    <cfRule type="expression" dxfId="1946" priority="445" stopIfTrue="1">
      <formula>OR(H65="FI",H65="Green",H65="High")</formula>
    </cfRule>
    <cfRule type="expression" dxfId="1945" priority="446" stopIfTrue="1">
      <formula>OR(H65="NI",H65="Red",H65="Low")</formula>
    </cfRule>
    <cfRule type="cellIs" dxfId="1944" priority="447" stopIfTrue="1" operator="equal">
      <formula>"PI"</formula>
    </cfRule>
    <cfRule type="expression" dxfId="1943" priority="448" stopIfTrue="1">
      <formula>OR(H65="LI",H65="Yellow",H65="Medium")</formula>
    </cfRule>
    <cfRule type="expression" dxfId="1942" priority="449" stopIfTrue="1">
      <formula>OR(H65="NY",H65="Not Yet")</formula>
    </cfRule>
    <cfRule type="cellIs" dxfId="1941" priority="450" stopIfTrue="1" operator="equal">
      <formula>"Out of Scope"</formula>
    </cfRule>
  </conditionalFormatting>
  <conditionalFormatting sqref="I65">
    <cfRule type="expression" dxfId="1940" priority="439" stopIfTrue="1">
      <formula>OR($R65="FI",$R65="Green",$R65="High")</formula>
    </cfRule>
    <cfRule type="expression" dxfId="1939" priority="440" stopIfTrue="1">
      <formula>OR($R65="NI",$R65="Red",$R65="Low")</formula>
    </cfRule>
    <cfRule type="cellIs" dxfId="1938" priority="441" stopIfTrue="1" operator="equal">
      <formula>"PI"</formula>
    </cfRule>
    <cfRule type="expression" dxfId="1937" priority="442" stopIfTrue="1">
      <formula>OR($R65="LI",$R65="Yellow",$R65="Medium")</formula>
    </cfRule>
    <cfRule type="expression" dxfId="1936" priority="443" stopIfTrue="1">
      <formula>OR($R65="NY",$R65="Not Yet")</formula>
    </cfRule>
    <cfRule type="cellIs" dxfId="1935" priority="444" stopIfTrue="1" operator="equal">
      <formula>"Out of Scope"</formula>
    </cfRule>
  </conditionalFormatting>
  <conditionalFormatting sqref="J65">
    <cfRule type="expression" dxfId="1934" priority="433" stopIfTrue="1">
      <formula>OR($R65="FI",$R65="Green",$R65="High")</formula>
    </cfRule>
    <cfRule type="expression" dxfId="1933" priority="434" stopIfTrue="1">
      <formula>OR($R65="NI",$R65="Red",$R65="Low")</formula>
    </cfRule>
    <cfRule type="cellIs" dxfId="1932" priority="435" stopIfTrue="1" operator="equal">
      <formula>"PI"</formula>
    </cfRule>
    <cfRule type="expression" dxfId="1931" priority="436" stopIfTrue="1">
      <formula>OR($R65="LI",$R65="Yellow",$R65="Medium")</formula>
    </cfRule>
    <cfRule type="expression" dxfId="1930" priority="437" stopIfTrue="1">
      <formula>OR($R65="NY",$R65="Not Yet")</formula>
    </cfRule>
    <cfRule type="cellIs" dxfId="1929" priority="438" stopIfTrue="1" operator="equal">
      <formula>"Out of Scope"</formula>
    </cfRule>
  </conditionalFormatting>
  <conditionalFormatting sqref="K65">
    <cfRule type="expression" dxfId="1928" priority="427" stopIfTrue="1">
      <formula>OR($R65="FI",$R65="Green",$R65="High")</formula>
    </cfRule>
    <cfRule type="expression" dxfId="1927" priority="428" stopIfTrue="1">
      <formula>OR($R65="NI",$R65="Red",$R65="Low")</formula>
    </cfRule>
    <cfRule type="cellIs" dxfId="1926" priority="429" stopIfTrue="1" operator="equal">
      <formula>"PI"</formula>
    </cfRule>
    <cfRule type="expression" dxfId="1925" priority="430" stopIfTrue="1">
      <formula>OR($R65="LI",$R65="Yellow",$R65="Medium")</formula>
    </cfRule>
    <cfRule type="expression" dxfId="1924" priority="431" stopIfTrue="1">
      <formula>OR($R65="NY",$R65="Not Yet")</formula>
    </cfRule>
    <cfRule type="cellIs" dxfId="1923" priority="432" stopIfTrue="1" operator="equal">
      <formula>"Out of Scope"</formula>
    </cfRule>
  </conditionalFormatting>
  <conditionalFormatting sqref="L65">
    <cfRule type="expression" dxfId="1922" priority="421" stopIfTrue="1">
      <formula>OR($R65="FI",$R65="Green",$R65="High")</formula>
    </cfRule>
    <cfRule type="expression" dxfId="1921" priority="422" stopIfTrue="1">
      <formula>OR($R65="NI",$R65="Red",$R65="Low")</formula>
    </cfRule>
    <cfRule type="cellIs" dxfId="1920" priority="423" stopIfTrue="1" operator="equal">
      <formula>"PI"</formula>
    </cfRule>
    <cfRule type="expression" dxfId="1919" priority="424" stopIfTrue="1">
      <formula>OR($R65="LI",$R65="Yellow",$R65="Medium")</formula>
    </cfRule>
    <cfRule type="expression" dxfId="1918" priority="425" stopIfTrue="1">
      <formula>OR($R65="NY",$R65="Not Yet")</formula>
    </cfRule>
    <cfRule type="cellIs" dxfId="1917" priority="426" stopIfTrue="1" operator="equal">
      <formula>"Out of Scope"</formula>
    </cfRule>
  </conditionalFormatting>
  <conditionalFormatting sqref="H77:L77">
    <cfRule type="expression" dxfId="1916" priority="415" stopIfTrue="1">
      <formula>OR(H77="FI",H77="Green",H77="High")</formula>
    </cfRule>
    <cfRule type="expression" dxfId="1915" priority="416" stopIfTrue="1">
      <formula>OR(H77="NI",H77="Red",H77="Low")</formula>
    </cfRule>
    <cfRule type="cellIs" dxfId="1914" priority="417" stopIfTrue="1" operator="equal">
      <formula>"PI"</formula>
    </cfRule>
    <cfRule type="expression" dxfId="1913" priority="418" stopIfTrue="1">
      <formula>OR(H77="LI",H77="Yellow",H77="Medium")</formula>
    </cfRule>
    <cfRule type="expression" dxfId="1912" priority="419" stopIfTrue="1">
      <formula>OR(H77="NY",H77="Not Yet")</formula>
    </cfRule>
    <cfRule type="cellIs" dxfId="1911" priority="420" stopIfTrue="1" operator="equal">
      <formula>"Out of Scope"</formula>
    </cfRule>
  </conditionalFormatting>
  <conditionalFormatting sqref="I77">
    <cfRule type="expression" dxfId="1910" priority="409" stopIfTrue="1">
      <formula>OR($R77="FI",$R77="Green",$R77="High")</formula>
    </cfRule>
    <cfRule type="expression" dxfId="1909" priority="410" stopIfTrue="1">
      <formula>OR($R77="NI",$R77="Red",$R77="Low")</formula>
    </cfRule>
    <cfRule type="cellIs" dxfId="1908" priority="411" stopIfTrue="1" operator="equal">
      <formula>"PI"</formula>
    </cfRule>
    <cfRule type="expression" dxfId="1907" priority="412" stopIfTrue="1">
      <formula>OR($R77="LI",$R77="Yellow",$R77="Medium")</formula>
    </cfRule>
    <cfRule type="expression" dxfId="1906" priority="413" stopIfTrue="1">
      <formula>OR($R77="NY",$R77="Not Yet")</formula>
    </cfRule>
    <cfRule type="cellIs" dxfId="1905" priority="414" stopIfTrue="1" operator="equal">
      <formula>"Out of Scope"</formula>
    </cfRule>
  </conditionalFormatting>
  <conditionalFormatting sqref="J77">
    <cfRule type="expression" dxfId="1904" priority="403" stopIfTrue="1">
      <formula>OR($R77="FI",$R77="Green",$R77="High")</formula>
    </cfRule>
    <cfRule type="expression" dxfId="1903" priority="404" stopIfTrue="1">
      <formula>OR($R77="NI",$R77="Red",$R77="Low")</formula>
    </cfRule>
    <cfRule type="cellIs" dxfId="1902" priority="405" stopIfTrue="1" operator="equal">
      <formula>"PI"</formula>
    </cfRule>
    <cfRule type="expression" dxfId="1901" priority="406" stopIfTrue="1">
      <formula>OR($R77="LI",$R77="Yellow",$R77="Medium")</formula>
    </cfRule>
    <cfRule type="expression" dxfId="1900" priority="407" stopIfTrue="1">
      <formula>OR($R77="NY",$R77="Not Yet")</formula>
    </cfRule>
    <cfRule type="cellIs" dxfId="1899" priority="408" stopIfTrue="1" operator="equal">
      <formula>"Out of Scope"</formula>
    </cfRule>
  </conditionalFormatting>
  <conditionalFormatting sqref="K77">
    <cfRule type="expression" dxfId="1898" priority="397" stopIfTrue="1">
      <formula>OR($R77="FI",$R77="Green",$R77="High")</formula>
    </cfRule>
    <cfRule type="expression" dxfId="1897" priority="398" stopIfTrue="1">
      <formula>OR($R77="NI",$R77="Red",$R77="Low")</formula>
    </cfRule>
    <cfRule type="cellIs" dxfId="1896" priority="399" stopIfTrue="1" operator="equal">
      <formula>"PI"</formula>
    </cfRule>
    <cfRule type="expression" dxfId="1895" priority="400" stopIfTrue="1">
      <formula>OR($R77="LI",$R77="Yellow",$R77="Medium")</formula>
    </cfRule>
    <cfRule type="expression" dxfId="1894" priority="401" stopIfTrue="1">
      <formula>OR($R77="NY",$R77="Not Yet")</formula>
    </cfRule>
    <cfRule type="cellIs" dxfId="1893" priority="402" stopIfTrue="1" operator="equal">
      <formula>"Out of Scope"</formula>
    </cfRule>
  </conditionalFormatting>
  <conditionalFormatting sqref="L77">
    <cfRule type="expression" dxfId="1892" priority="391" stopIfTrue="1">
      <formula>OR($R77="FI",$R77="Green",$R77="High")</formula>
    </cfRule>
    <cfRule type="expression" dxfId="1891" priority="392" stopIfTrue="1">
      <formula>OR($R77="NI",$R77="Red",$R77="Low")</formula>
    </cfRule>
    <cfRule type="cellIs" dxfId="1890" priority="393" stopIfTrue="1" operator="equal">
      <formula>"PI"</formula>
    </cfRule>
    <cfRule type="expression" dxfId="1889" priority="394" stopIfTrue="1">
      <formula>OR($R77="LI",$R77="Yellow",$R77="Medium")</formula>
    </cfRule>
    <cfRule type="expression" dxfId="1888" priority="395" stopIfTrue="1">
      <formula>OR($R77="NY",$R77="Not Yet")</formula>
    </cfRule>
    <cfRule type="cellIs" dxfId="1887" priority="396" stopIfTrue="1" operator="equal">
      <formula>"Out of Scope"</formula>
    </cfRule>
  </conditionalFormatting>
  <conditionalFormatting sqref="H89:L89">
    <cfRule type="expression" dxfId="1886" priority="385" stopIfTrue="1">
      <formula>OR(H89="FI",H89="Green",H89="High")</formula>
    </cfRule>
    <cfRule type="expression" dxfId="1885" priority="386" stopIfTrue="1">
      <formula>OR(H89="NI",H89="Red",H89="Low")</formula>
    </cfRule>
    <cfRule type="cellIs" dxfId="1884" priority="387" stopIfTrue="1" operator="equal">
      <formula>"PI"</formula>
    </cfRule>
    <cfRule type="expression" dxfId="1883" priority="388" stopIfTrue="1">
      <formula>OR(H89="LI",H89="Yellow",H89="Medium")</formula>
    </cfRule>
    <cfRule type="expression" dxfId="1882" priority="389" stopIfTrue="1">
      <formula>OR(H89="NY",H89="Not Yet")</formula>
    </cfRule>
    <cfRule type="cellIs" dxfId="1881" priority="390" stopIfTrue="1" operator="equal">
      <formula>"Out of Scope"</formula>
    </cfRule>
  </conditionalFormatting>
  <conditionalFormatting sqref="I89">
    <cfRule type="expression" dxfId="1880" priority="379" stopIfTrue="1">
      <formula>OR($R89="FI",$R89="Green",$R89="High")</formula>
    </cfRule>
    <cfRule type="expression" dxfId="1879" priority="380" stopIfTrue="1">
      <formula>OR($R89="NI",$R89="Red",$R89="Low")</formula>
    </cfRule>
    <cfRule type="cellIs" dxfId="1878" priority="381" stopIfTrue="1" operator="equal">
      <formula>"PI"</formula>
    </cfRule>
    <cfRule type="expression" dxfId="1877" priority="382" stopIfTrue="1">
      <formula>OR($R89="LI",$R89="Yellow",$R89="Medium")</formula>
    </cfRule>
    <cfRule type="expression" dxfId="1876" priority="383" stopIfTrue="1">
      <formula>OR($R89="NY",$R89="Not Yet")</formula>
    </cfRule>
    <cfRule type="cellIs" dxfId="1875" priority="384" stopIfTrue="1" operator="equal">
      <formula>"Out of Scope"</formula>
    </cfRule>
  </conditionalFormatting>
  <conditionalFormatting sqref="J89">
    <cfRule type="expression" dxfId="1874" priority="373" stopIfTrue="1">
      <formula>OR($R89="FI",$R89="Green",$R89="High")</formula>
    </cfRule>
    <cfRule type="expression" dxfId="1873" priority="374" stopIfTrue="1">
      <formula>OR($R89="NI",$R89="Red",$R89="Low")</formula>
    </cfRule>
    <cfRule type="cellIs" dxfId="1872" priority="375" stopIfTrue="1" operator="equal">
      <formula>"PI"</formula>
    </cfRule>
    <cfRule type="expression" dxfId="1871" priority="376" stopIfTrue="1">
      <formula>OR($R89="LI",$R89="Yellow",$R89="Medium")</formula>
    </cfRule>
    <cfRule type="expression" dxfId="1870" priority="377" stopIfTrue="1">
      <formula>OR($R89="NY",$R89="Not Yet")</formula>
    </cfRule>
    <cfRule type="cellIs" dxfId="1869" priority="378" stopIfTrue="1" operator="equal">
      <formula>"Out of Scope"</formula>
    </cfRule>
  </conditionalFormatting>
  <conditionalFormatting sqref="K89">
    <cfRule type="expression" dxfId="1868" priority="367" stopIfTrue="1">
      <formula>OR($R89="FI",$R89="Green",$R89="High")</formula>
    </cfRule>
    <cfRule type="expression" dxfId="1867" priority="368" stopIfTrue="1">
      <formula>OR($R89="NI",$R89="Red",$R89="Low")</formula>
    </cfRule>
    <cfRule type="cellIs" dxfId="1866" priority="369" stopIfTrue="1" operator="equal">
      <formula>"PI"</formula>
    </cfRule>
    <cfRule type="expression" dxfId="1865" priority="370" stopIfTrue="1">
      <formula>OR($R89="LI",$R89="Yellow",$R89="Medium")</formula>
    </cfRule>
    <cfRule type="expression" dxfId="1864" priority="371" stopIfTrue="1">
      <formula>OR($R89="NY",$R89="Not Yet")</formula>
    </cfRule>
    <cfRule type="cellIs" dxfId="1863" priority="372" stopIfTrue="1" operator="equal">
      <formula>"Out of Scope"</formula>
    </cfRule>
  </conditionalFormatting>
  <conditionalFormatting sqref="L89">
    <cfRule type="expression" dxfId="1862" priority="361" stopIfTrue="1">
      <formula>OR($R89="FI",$R89="Green",$R89="High")</formula>
    </cfRule>
    <cfRule type="expression" dxfId="1861" priority="362" stopIfTrue="1">
      <formula>OR($R89="NI",$R89="Red",$R89="Low")</formula>
    </cfRule>
    <cfRule type="cellIs" dxfId="1860" priority="363" stopIfTrue="1" operator="equal">
      <formula>"PI"</formula>
    </cfRule>
    <cfRule type="expression" dxfId="1859" priority="364" stopIfTrue="1">
      <formula>OR($R89="LI",$R89="Yellow",$R89="Medium")</formula>
    </cfRule>
    <cfRule type="expression" dxfId="1858" priority="365" stopIfTrue="1">
      <formula>OR($R89="NY",$R89="Not Yet")</formula>
    </cfRule>
    <cfRule type="cellIs" dxfId="1857" priority="366" stopIfTrue="1" operator="equal">
      <formula>"Out of Scope"</formula>
    </cfRule>
  </conditionalFormatting>
  <conditionalFormatting sqref="H101:L101">
    <cfRule type="expression" dxfId="1856" priority="355" stopIfTrue="1">
      <formula>OR(H101="FI",H101="Green",H101="High")</formula>
    </cfRule>
    <cfRule type="expression" dxfId="1855" priority="356" stopIfTrue="1">
      <formula>OR(H101="NI",H101="Red",H101="Low")</formula>
    </cfRule>
    <cfRule type="cellIs" dxfId="1854" priority="357" stopIfTrue="1" operator="equal">
      <formula>"PI"</formula>
    </cfRule>
    <cfRule type="expression" dxfId="1853" priority="358" stopIfTrue="1">
      <formula>OR(H101="LI",H101="Yellow",H101="Medium")</formula>
    </cfRule>
    <cfRule type="expression" dxfId="1852" priority="359" stopIfTrue="1">
      <formula>OR(H101="NY",H101="Not Yet")</formula>
    </cfRule>
    <cfRule type="cellIs" dxfId="1851" priority="360" stopIfTrue="1" operator="equal">
      <formula>"Out of Scope"</formula>
    </cfRule>
  </conditionalFormatting>
  <conditionalFormatting sqref="I101">
    <cfRule type="expression" dxfId="1850" priority="349" stopIfTrue="1">
      <formula>OR($R101="FI",$R101="Green",$R101="High")</formula>
    </cfRule>
    <cfRule type="expression" dxfId="1849" priority="350" stopIfTrue="1">
      <formula>OR($R101="NI",$R101="Red",$R101="Low")</formula>
    </cfRule>
    <cfRule type="cellIs" dxfId="1848" priority="351" stopIfTrue="1" operator="equal">
      <formula>"PI"</formula>
    </cfRule>
    <cfRule type="expression" dxfId="1847" priority="352" stopIfTrue="1">
      <formula>OR($R101="LI",$R101="Yellow",$R101="Medium")</formula>
    </cfRule>
    <cfRule type="expression" dxfId="1846" priority="353" stopIfTrue="1">
      <formula>OR($R101="NY",$R101="Not Yet")</formula>
    </cfRule>
    <cfRule type="cellIs" dxfId="1845" priority="354" stopIfTrue="1" operator="equal">
      <formula>"Out of Scope"</formula>
    </cfRule>
  </conditionalFormatting>
  <conditionalFormatting sqref="J101">
    <cfRule type="expression" dxfId="1844" priority="343" stopIfTrue="1">
      <formula>OR($R101="FI",$R101="Green",$R101="High")</formula>
    </cfRule>
    <cfRule type="expression" dxfId="1843" priority="344" stopIfTrue="1">
      <formula>OR($R101="NI",$R101="Red",$R101="Low")</formula>
    </cfRule>
    <cfRule type="cellIs" dxfId="1842" priority="345" stopIfTrue="1" operator="equal">
      <formula>"PI"</formula>
    </cfRule>
    <cfRule type="expression" dxfId="1841" priority="346" stopIfTrue="1">
      <formula>OR($R101="LI",$R101="Yellow",$R101="Medium")</formula>
    </cfRule>
    <cfRule type="expression" dxfId="1840" priority="347" stopIfTrue="1">
      <formula>OR($R101="NY",$R101="Not Yet")</formula>
    </cfRule>
    <cfRule type="cellIs" dxfId="1839" priority="348" stopIfTrue="1" operator="equal">
      <formula>"Out of Scope"</formula>
    </cfRule>
  </conditionalFormatting>
  <conditionalFormatting sqref="K101">
    <cfRule type="expression" dxfId="1838" priority="337" stopIfTrue="1">
      <formula>OR($R101="FI",$R101="Green",$R101="High")</formula>
    </cfRule>
    <cfRule type="expression" dxfId="1837" priority="338" stopIfTrue="1">
      <formula>OR($R101="NI",$R101="Red",$R101="Low")</formula>
    </cfRule>
    <cfRule type="cellIs" dxfId="1836" priority="339" stopIfTrue="1" operator="equal">
      <formula>"PI"</formula>
    </cfRule>
    <cfRule type="expression" dxfId="1835" priority="340" stopIfTrue="1">
      <formula>OR($R101="LI",$R101="Yellow",$R101="Medium")</formula>
    </cfRule>
    <cfRule type="expression" dxfId="1834" priority="341" stopIfTrue="1">
      <formula>OR($R101="NY",$R101="Not Yet")</formula>
    </cfRule>
    <cfRule type="cellIs" dxfId="1833" priority="342" stopIfTrue="1" operator="equal">
      <formula>"Out of Scope"</formula>
    </cfRule>
  </conditionalFormatting>
  <conditionalFormatting sqref="L101">
    <cfRule type="expression" dxfId="1832" priority="331" stopIfTrue="1">
      <formula>OR($R101="FI",$R101="Green",$R101="High")</formula>
    </cfRule>
    <cfRule type="expression" dxfId="1831" priority="332" stopIfTrue="1">
      <formula>OR($R101="NI",$R101="Red",$R101="Low")</formula>
    </cfRule>
    <cfRule type="cellIs" dxfId="1830" priority="333" stopIfTrue="1" operator="equal">
      <formula>"PI"</formula>
    </cfRule>
    <cfRule type="expression" dxfId="1829" priority="334" stopIfTrue="1">
      <formula>OR($R101="LI",$R101="Yellow",$R101="Medium")</formula>
    </cfRule>
    <cfRule type="expression" dxfId="1828" priority="335" stopIfTrue="1">
      <formula>OR($R101="NY",$R101="Not Yet")</formula>
    </cfRule>
    <cfRule type="cellIs" dxfId="1827" priority="336" stopIfTrue="1" operator="equal">
      <formula>"Out of Scope"</formula>
    </cfRule>
  </conditionalFormatting>
  <conditionalFormatting sqref="H112:L112">
    <cfRule type="expression" dxfId="1826" priority="325" stopIfTrue="1">
      <formula>OR(H112="FI",H112="Green",H112="High")</formula>
    </cfRule>
    <cfRule type="expression" dxfId="1825" priority="326" stopIfTrue="1">
      <formula>OR(H112="NI",H112="Red",H112="Low")</formula>
    </cfRule>
    <cfRule type="cellIs" dxfId="1824" priority="327" stopIfTrue="1" operator="equal">
      <formula>"PI"</formula>
    </cfRule>
    <cfRule type="expression" dxfId="1823" priority="328" stopIfTrue="1">
      <formula>OR(H112="LI",H112="Yellow",H112="Medium")</formula>
    </cfRule>
    <cfRule type="expression" dxfId="1822" priority="329" stopIfTrue="1">
      <formula>OR(H112="NY",H112="Not Yet")</formula>
    </cfRule>
    <cfRule type="cellIs" dxfId="1821" priority="330" stopIfTrue="1" operator="equal">
      <formula>"Out of Scope"</formula>
    </cfRule>
  </conditionalFormatting>
  <conditionalFormatting sqref="I112">
    <cfRule type="expression" dxfId="1820" priority="319" stopIfTrue="1">
      <formula>OR($R112="FI",$R112="Green",$R112="High")</formula>
    </cfRule>
    <cfRule type="expression" dxfId="1819" priority="320" stopIfTrue="1">
      <formula>OR($R112="NI",$R112="Red",$R112="Low")</formula>
    </cfRule>
    <cfRule type="cellIs" dxfId="1818" priority="321" stopIfTrue="1" operator="equal">
      <formula>"PI"</formula>
    </cfRule>
    <cfRule type="expression" dxfId="1817" priority="322" stopIfTrue="1">
      <formula>OR($R112="LI",$R112="Yellow",$R112="Medium")</formula>
    </cfRule>
    <cfRule type="expression" dxfId="1816" priority="323" stopIfTrue="1">
      <formula>OR($R112="NY",$R112="Not Yet")</formula>
    </cfRule>
    <cfRule type="cellIs" dxfId="1815" priority="324" stopIfTrue="1" operator="equal">
      <formula>"Out of Scope"</formula>
    </cfRule>
  </conditionalFormatting>
  <conditionalFormatting sqref="J112">
    <cfRule type="expression" dxfId="1814" priority="313" stopIfTrue="1">
      <formula>OR($R112="FI",$R112="Green",$R112="High")</formula>
    </cfRule>
    <cfRule type="expression" dxfId="1813" priority="314" stopIfTrue="1">
      <formula>OR($R112="NI",$R112="Red",$R112="Low")</formula>
    </cfRule>
    <cfRule type="cellIs" dxfId="1812" priority="315" stopIfTrue="1" operator="equal">
      <formula>"PI"</formula>
    </cfRule>
    <cfRule type="expression" dxfId="1811" priority="316" stopIfTrue="1">
      <formula>OR($R112="LI",$R112="Yellow",$R112="Medium")</formula>
    </cfRule>
    <cfRule type="expression" dxfId="1810" priority="317" stopIfTrue="1">
      <formula>OR($R112="NY",$R112="Not Yet")</formula>
    </cfRule>
    <cfRule type="cellIs" dxfId="1809" priority="318" stopIfTrue="1" operator="equal">
      <formula>"Out of Scope"</formula>
    </cfRule>
  </conditionalFormatting>
  <conditionalFormatting sqref="K112">
    <cfRule type="expression" dxfId="1808" priority="307" stopIfTrue="1">
      <formula>OR($R112="FI",$R112="Green",$R112="High")</formula>
    </cfRule>
    <cfRule type="expression" dxfId="1807" priority="308" stopIfTrue="1">
      <formula>OR($R112="NI",$R112="Red",$R112="Low")</formula>
    </cfRule>
    <cfRule type="cellIs" dxfId="1806" priority="309" stopIfTrue="1" operator="equal">
      <formula>"PI"</formula>
    </cfRule>
    <cfRule type="expression" dxfId="1805" priority="310" stopIfTrue="1">
      <formula>OR($R112="LI",$R112="Yellow",$R112="Medium")</formula>
    </cfRule>
    <cfRule type="expression" dxfId="1804" priority="311" stopIfTrue="1">
      <formula>OR($R112="NY",$R112="Not Yet")</formula>
    </cfRule>
    <cfRule type="cellIs" dxfId="1803" priority="312" stopIfTrue="1" operator="equal">
      <formula>"Out of Scope"</formula>
    </cfRule>
  </conditionalFormatting>
  <conditionalFormatting sqref="L112">
    <cfRule type="expression" dxfId="1802" priority="301" stopIfTrue="1">
      <formula>OR($R112="FI",$R112="Green",$R112="High")</formula>
    </cfRule>
    <cfRule type="expression" dxfId="1801" priority="302" stopIfTrue="1">
      <formula>OR($R112="NI",$R112="Red",$R112="Low")</formula>
    </cfRule>
    <cfRule type="cellIs" dxfId="1800" priority="303" stopIfTrue="1" operator="equal">
      <formula>"PI"</formula>
    </cfRule>
    <cfRule type="expression" dxfId="1799" priority="304" stopIfTrue="1">
      <formula>OR($R112="LI",$R112="Yellow",$R112="Medium")</formula>
    </cfRule>
    <cfRule type="expression" dxfId="1798" priority="305" stopIfTrue="1">
      <formula>OR($R112="NY",$R112="Not Yet")</formula>
    </cfRule>
    <cfRule type="cellIs" dxfId="1797" priority="306" stopIfTrue="1" operator="equal">
      <formula>"Out of Scope"</formula>
    </cfRule>
  </conditionalFormatting>
  <conditionalFormatting sqref="H123:L123">
    <cfRule type="expression" dxfId="1796" priority="295" stopIfTrue="1">
      <formula>OR(H123="FI",H123="Green",H123="High")</formula>
    </cfRule>
    <cfRule type="expression" dxfId="1795" priority="296" stopIfTrue="1">
      <formula>OR(H123="NI",H123="Red",H123="Low")</formula>
    </cfRule>
    <cfRule type="cellIs" dxfId="1794" priority="297" stopIfTrue="1" operator="equal">
      <formula>"PI"</formula>
    </cfRule>
    <cfRule type="expression" dxfId="1793" priority="298" stopIfTrue="1">
      <formula>OR(H123="LI",H123="Yellow",H123="Medium")</formula>
    </cfRule>
    <cfRule type="expression" dxfId="1792" priority="299" stopIfTrue="1">
      <formula>OR(H123="NY",H123="Not Yet")</formula>
    </cfRule>
    <cfRule type="cellIs" dxfId="1791" priority="300" stopIfTrue="1" operator="equal">
      <formula>"Out of Scope"</formula>
    </cfRule>
  </conditionalFormatting>
  <conditionalFormatting sqref="I123">
    <cfRule type="expression" dxfId="1790" priority="289" stopIfTrue="1">
      <formula>OR($R123="FI",$R123="Green",$R123="High")</formula>
    </cfRule>
    <cfRule type="expression" dxfId="1789" priority="290" stopIfTrue="1">
      <formula>OR($R123="NI",$R123="Red",$R123="Low")</formula>
    </cfRule>
    <cfRule type="cellIs" dxfId="1788" priority="291" stopIfTrue="1" operator="equal">
      <formula>"PI"</formula>
    </cfRule>
    <cfRule type="expression" dxfId="1787" priority="292" stopIfTrue="1">
      <formula>OR($R123="LI",$R123="Yellow",$R123="Medium")</formula>
    </cfRule>
    <cfRule type="expression" dxfId="1786" priority="293" stopIfTrue="1">
      <formula>OR($R123="NY",$R123="Not Yet")</formula>
    </cfRule>
    <cfRule type="cellIs" dxfId="1785" priority="294" stopIfTrue="1" operator="equal">
      <formula>"Out of Scope"</formula>
    </cfRule>
  </conditionalFormatting>
  <conditionalFormatting sqref="J123">
    <cfRule type="expression" dxfId="1784" priority="283" stopIfTrue="1">
      <formula>OR($R123="FI",$R123="Green",$R123="High")</formula>
    </cfRule>
    <cfRule type="expression" dxfId="1783" priority="284" stopIfTrue="1">
      <formula>OR($R123="NI",$R123="Red",$R123="Low")</formula>
    </cfRule>
    <cfRule type="cellIs" dxfId="1782" priority="285" stopIfTrue="1" operator="equal">
      <formula>"PI"</formula>
    </cfRule>
    <cfRule type="expression" dxfId="1781" priority="286" stopIfTrue="1">
      <formula>OR($R123="LI",$R123="Yellow",$R123="Medium")</formula>
    </cfRule>
    <cfRule type="expression" dxfId="1780" priority="287" stopIfTrue="1">
      <formula>OR($R123="NY",$R123="Not Yet")</formula>
    </cfRule>
    <cfRule type="cellIs" dxfId="1779" priority="288" stopIfTrue="1" operator="equal">
      <formula>"Out of Scope"</formula>
    </cfRule>
  </conditionalFormatting>
  <conditionalFormatting sqref="K123">
    <cfRule type="expression" dxfId="1778" priority="277" stopIfTrue="1">
      <formula>OR($R123="FI",$R123="Green",$R123="High")</formula>
    </cfRule>
    <cfRule type="expression" dxfId="1777" priority="278" stopIfTrue="1">
      <formula>OR($R123="NI",$R123="Red",$R123="Low")</formula>
    </cfRule>
    <cfRule type="cellIs" dxfId="1776" priority="279" stopIfTrue="1" operator="equal">
      <formula>"PI"</formula>
    </cfRule>
    <cfRule type="expression" dxfId="1775" priority="280" stopIfTrue="1">
      <formula>OR($R123="LI",$R123="Yellow",$R123="Medium")</formula>
    </cfRule>
    <cfRule type="expression" dxfId="1774" priority="281" stopIfTrue="1">
      <formula>OR($R123="NY",$R123="Not Yet")</formula>
    </cfRule>
    <cfRule type="cellIs" dxfId="1773" priority="282" stopIfTrue="1" operator="equal">
      <formula>"Out of Scope"</formula>
    </cfRule>
  </conditionalFormatting>
  <conditionalFormatting sqref="L123">
    <cfRule type="expression" dxfId="1772" priority="271" stopIfTrue="1">
      <formula>OR($R123="FI",$R123="Green",$R123="High")</formula>
    </cfRule>
    <cfRule type="expression" dxfId="1771" priority="272" stopIfTrue="1">
      <formula>OR($R123="NI",$R123="Red",$R123="Low")</formula>
    </cfRule>
    <cfRule type="cellIs" dxfId="1770" priority="273" stopIfTrue="1" operator="equal">
      <formula>"PI"</formula>
    </cfRule>
    <cfRule type="expression" dxfId="1769" priority="274" stopIfTrue="1">
      <formula>OR($R123="LI",$R123="Yellow",$R123="Medium")</formula>
    </cfRule>
    <cfRule type="expression" dxfId="1768" priority="275" stopIfTrue="1">
      <formula>OR($R123="NY",$R123="Not Yet")</formula>
    </cfRule>
    <cfRule type="cellIs" dxfId="1767" priority="276" stopIfTrue="1" operator="equal">
      <formula>"Out of Scope"</formula>
    </cfRule>
  </conditionalFormatting>
  <conditionalFormatting sqref="H134:L134">
    <cfRule type="expression" dxfId="1766" priority="265" stopIfTrue="1">
      <formula>OR(H134="FI",H134="Green",H134="High")</formula>
    </cfRule>
    <cfRule type="expression" dxfId="1765" priority="266" stopIfTrue="1">
      <formula>OR(H134="NI",H134="Red",H134="Low")</formula>
    </cfRule>
    <cfRule type="cellIs" dxfId="1764" priority="267" stopIfTrue="1" operator="equal">
      <formula>"PI"</formula>
    </cfRule>
    <cfRule type="expression" dxfId="1763" priority="268" stopIfTrue="1">
      <formula>OR(H134="LI",H134="Yellow",H134="Medium")</formula>
    </cfRule>
    <cfRule type="expression" dxfId="1762" priority="269" stopIfTrue="1">
      <formula>OR(H134="NY",H134="Not Yet")</formula>
    </cfRule>
    <cfRule type="cellIs" dxfId="1761" priority="270" stopIfTrue="1" operator="equal">
      <formula>"Out of Scope"</formula>
    </cfRule>
  </conditionalFormatting>
  <conditionalFormatting sqref="I134">
    <cfRule type="expression" dxfId="1760" priority="259" stopIfTrue="1">
      <formula>OR($R134="FI",$R134="Green",$R134="High")</formula>
    </cfRule>
    <cfRule type="expression" dxfId="1759" priority="260" stopIfTrue="1">
      <formula>OR($R134="NI",$R134="Red",$R134="Low")</formula>
    </cfRule>
    <cfRule type="cellIs" dxfId="1758" priority="261" stopIfTrue="1" operator="equal">
      <formula>"PI"</formula>
    </cfRule>
    <cfRule type="expression" dxfId="1757" priority="262" stopIfTrue="1">
      <formula>OR($R134="LI",$R134="Yellow",$R134="Medium")</formula>
    </cfRule>
    <cfRule type="expression" dxfId="1756" priority="263" stopIfTrue="1">
      <formula>OR($R134="NY",$R134="Not Yet")</formula>
    </cfRule>
    <cfRule type="cellIs" dxfId="1755" priority="264" stopIfTrue="1" operator="equal">
      <formula>"Out of Scope"</formula>
    </cfRule>
  </conditionalFormatting>
  <conditionalFormatting sqref="J134">
    <cfRule type="expression" dxfId="1754" priority="253" stopIfTrue="1">
      <formula>OR($R134="FI",$R134="Green",$R134="High")</formula>
    </cfRule>
    <cfRule type="expression" dxfId="1753" priority="254" stopIfTrue="1">
      <formula>OR($R134="NI",$R134="Red",$R134="Low")</formula>
    </cfRule>
    <cfRule type="cellIs" dxfId="1752" priority="255" stopIfTrue="1" operator="equal">
      <formula>"PI"</formula>
    </cfRule>
    <cfRule type="expression" dxfId="1751" priority="256" stopIfTrue="1">
      <formula>OR($R134="LI",$R134="Yellow",$R134="Medium")</formula>
    </cfRule>
    <cfRule type="expression" dxfId="1750" priority="257" stopIfTrue="1">
      <formula>OR($R134="NY",$R134="Not Yet")</formula>
    </cfRule>
    <cfRule type="cellIs" dxfId="1749" priority="258" stopIfTrue="1" operator="equal">
      <formula>"Out of Scope"</formula>
    </cfRule>
  </conditionalFormatting>
  <conditionalFormatting sqref="K134">
    <cfRule type="expression" dxfId="1748" priority="247" stopIfTrue="1">
      <formula>OR($R134="FI",$R134="Green",$R134="High")</formula>
    </cfRule>
    <cfRule type="expression" dxfId="1747" priority="248" stopIfTrue="1">
      <formula>OR($R134="NI",$R134="Red",$R134="Low")</formula>
    </cfRule>
    <cfRule type="cellIs" dxfId="1746" priority="249" stopIfTrue="1" operator="equal">
      <formula>"PI"</formula>
    </cfRule>
    <cfRule type="expression" dxfId="1745" priority="250" stopIfTrue="1">
      <formula>OR($R134="LI",$R134="Yellow",$R134="Medium")</formula>
    </cfRule>
    <cfRule type="expression" dxfId="1744" priority="251" stopIfTrue="1">
      <formula>OR($R134="NY",$R134="Not Yet")</formula>
    </cfRule>
    <cfRule type="cellIs" dxfId="1743" priority="252" stopIfTrue="1" operator="equal">
      <formula>"Out of Scope"</formula>
    </cfRule>
  </conditionalFormatting>
  <conditionalFormatting sqref="L134">
    <cfRule type="expression" dxfId="1742" priority="241" stopIfTrue="1">
      <formula>OR($R134="FI",$R134="Green",$R134="High")</formula>
    </cfRule>
    <cfRule type="expression" dxfId="1741" priority="242" stopIfTrue="1">
      <formula>OR($R134="NI",$R134="Red",$R134="Low")</formula>
    </cfRule>
    <cfRule type="cellIs" dxfId="1740" priority="243" stopIfTrue="1" operator="equal">
      <formula>"PI"</formula>
    </cfRule>
    <cfRule type="expression" dxfId="1739" priority="244" stopIfTrue="1">
      <formula>OR($R134="LI",$R134="Yellow",$R134="Medium")</formula>
    </cfRule>
    <cfRule type="expression" dxfId="1738" priority="245" stopIfTrue="1">
      <formula>OR($R134="NY",$R134="Not Yet")</formula>
    </cfRule>
    <cfRule type="cellIs" dxfId="1737" priority="246" stopIfTrue="1" operator="equal">
      <formula>"Out of Scope"</formula>
    </cfRule>
  </conditionalFormatting>
  <conditionalFormatting sqref="H144:L144">
    <cfRule type="expression" dxfId="1736" priority="235" stopIfTrue="1">
      <formula>OR(H144="FI",H144="Green",H144="High")</formula>
    </cfRule>
    <cfRule type="expression" dxfId="1735" priority="236" stopIfTrue="1">
      <formula>OR(H144="NI",H144="Red",H144="Low")</formula>
    </cfRule>
    <cfRule type="cellIs" dxfId="1734" priority="237" stopIfTrue="1" operator="equal">
      <formula>"PI"</formula>
    </cfRule>
    <cfRule type="expression" dxfId="1733" priority="238" stopIfTrue="1">
      <formula>OR(H144="LI",H144="Yellow",H144="Medium")</formula>
    </cfRule>
    <cfRule type="expression" dxfId="1732" priority="239" stopIfTrue="1">
      <formula>OR(H144="NY",H144="Not Yet")</formula>
    </cfRule>
    <cfRule type="cellIs" dxfId="1731" priority="240" stopIfTrue="1" operator="equal">
      <formula>"Out of Scope"</formula>
    </cfRule>
  </conditionalFormatting>
  <conditionalFormatting sqref="I144">
    <cfRule type="expression" dxfId="1730" priority="229" stopIfTrue="1">
      <formula>OR($R144="FI",$R144="Green",$R144="High")</formula>
    </cfRule>
    <cfRule type="expression" dxfId="1729" priority="230" stopIfTrue="1">
      <formula>OR($R144="NI",$R144="Red",$R144="Low")</formula>
    </cfRule>
    <cfRule type="cellIs" dxfId="1728" priority="231" stopIfTrue="1" operator="equal">
      <formula>"PI"</formula>
    </cfRule>
    <cfRule type="expression" dxfId="1727" priority="232" stopIfTrue="1">
      <formula>OR($R144="LI",$R144="Yellow",$R144="Medium")</formula>
    </cfRule>
    <cfRule type="expression" dxfId="1726" priority="233" stopIfTrue="1">
      <formula>OR($R144="NY",$R144="Not Yet")</formula>
    </cfRule>
    <cfRule type="cellIs" dxfId="1725" priority="234" stopIfTrue="1" operator="equal">
      <formula>"Out of Scope"</formula>
    </cfRule>
  </conditionalFormatting>
  <conditionalFormatting sqref="J144">
    <cfRule type="expression" dxfId="1724" priority="223" stopIfTrue="1">
      <formula>OR($R144="FI",$R144="Green",$R144="High")</formula>
    </cfRule>
    <cfRule type="expression" dxfId="1723" priority="224" stopIfTrue="1">
      <formula>OR($R144="NI",$R144="Red",$R144="Low")</formula>
    </cfRule>
    <cfRule type="cellIs" dxfId="1722" priority="225" stopIfTrue="1" operator="equal">
      <formula>"PI"</formula>
    </cfRule>
    <cfRule type="expression" dxfId="1721" priority="226" stopIfTrue="1">
      <formula>OR($R144="LI",$R144="Yellow",$R144="Medium")</formula>
    </cfRule>
    <cfRule type="expression" dxfId="1720" priority="227" stopIfTrue="1">
      <formula>OR($R144="NY",$R144="Not Yet")</formula>
    </cfRule>
    <cfRule type="cellIs" dxfId="1719" priority="228" stopIfTrue="1" operator="equal">
      <formula>"Out of Scope"</formula>
    </cfRule>
  </conditionalFormatting>
  <conditionalFormatting sqref="K144">
    <cfRule type="expression" dxfId="1718" priority="217" stopIfTrue="1">
      <formula>OR($R144="FI",$R144="Green",$R144="High")</formula>
    </cfRule>
    <cfRule type="expression" dxfId="1717" priority="218" stopIfTrue="1">
      <formula>OR($R144="NI",$R144="Red",$R144="Low")</formula>
    </cfRule>
    <cfRule type="cellIs" dxfId="1716" priority="219" stopIfTrue="1" operator="equal">
      <formula>"PI"</formula>
    </cfRule>
    <cfRule type="expression" dxfId="1715" priority="220" stopIfTrue="1">
      <formula>OR($R144="LI",$R144="Yellow",$R144="Medium")</formula>
    </cfRule>
    <cfRule type="expression" dxfId="1714" priority="221" stopIfTrue="1">
      <formula>OR($R144="NY",$R144="Not Yet")</formula>
    </cfRule>
    <cfRule type="cellIs" dxfId="1713" priority="222" stopIfTrue="1" operator="equal">
      <formula>"Out of Scope"</formula>
    </cfRule>
  </conditionalFormatting>
  <conditionalFormatting sqref="L144">
    <cfRule type="expression" dxfId="1712" priority="211" stopIfTrue="1">
      <formula>OR($R144="FI",$R144="Green",$R144="High")</formula>
    </cfRule>
    <cfRule type="expression" dxfId="1711" priority="212" stopIfTrue="1">
      <formula>OR($R144="NI",$R144="Red",$R144="Low")</formula>
    </cfRule>
    <cfRule type="cellIs" dxfId="1710" priority="213" stopIfTrue="1" operator="equal">
      <formula>"PI"</formula>
    </cfRule>
    <cfRule type="expression" dxfId="1709" priority="214" stopIfTrue="1">
      <formula>OR($R144="LI",$R144="Yellow",$R144="Medium")</formula>
    </cfRule>
    <cfRule type="expression" dxfId="1708" priority="215" stopIfTrue="1">
      <formula>OR($R144="NY",$R144="Not Yet")</formula>
    </cfRule>
    <cfRule type="cellIs" dxfId="1707" priority="216" stopIfTrue="1" operator="equal">
      <formula>"Out of Scope"</formula>
    </cfRule>
  </conditionalFormatting>
  <conditionalFormatting sqref="H154:L154">
    <cfRule type="expression" dxfId="1706" priority="205" stopIfTrue="1">
      <formula>OR(H154="FI",H154="Green",H154="High")</formula>
    </cfRule>
    <cfRule type="expression" dxfId="1705" priority="206" stopIfTrue="1">
      <formula>OR(H154="NI",H154="Red",H154="Low")</formula>
    </cfRule>
    <cfRule type="cellIs" dxfId="1704" priority="207" stopIfTrue="1" operator="equal">
      <formula>"PI"</formula>
    </cfRule>
    <cfRule type="expression" dxfId="1703" priority="208" stopIfTrue="1">
      <formula>OR(H154="LI",H154="Yellow",H154="Medium")</formula>
    </cfRule>
    <cfRule type="expression" dxfId="1702" priority="209" stopIfTrue="1">
      <formula>OR(H154="NY",H154="Not Yet")</formula>
    </cfRule>
    <cfRule type="cellIs" dxfId="1701" priority="210" stopIfTrue="1" operator="equal">
      <formula>"Out of Scope"</formula>
    </cfRule>
  </conditionalFormatting>
  <conditionalFormatting sqref="I154">
    <cfRule type="expression" dxfId="1700" priority="199" stopIfTrue="1">
      <formula>OR($R154="FI",$R154="Green",$R154="High")</formula>
    </cfRule>
    <cfRule type="expression" dxfId="1699" priority="200" stopIfTrue="1">
      <formula>OR($R154="NI",$R154="Red",$R154="Low")</formula>
    </cfRule>
    <cfRule type="cellIs" dxfId="1698" priority="201" stopIfTrue="1" operator="equal">
      <formula>"PI"</formula>
    </cfRule>
    <cfRule type="expression" dxfId="1697" priority="202" stopIfTrue="1">
      <formula>OR($R154="LI",$R154="Yellow",$R154="Medium")</formula>
    </cfRule>
    <cfRule type="expression" dxfId="1696" priority="203" stopIfTrue="1">
      <formula>OR($R154="NY",$R154="Not Yet")</formula>
    </cfRule>
    <cfRule type="cellIs" dxfId="1695" priority="204" stopIfTrue="1" operator="equal">
      <formula>"Out of Scope"</formula>
    </cfRule>
  </conditionalFormatting>
  <conditionalFormatting sqref="J154">
    <cfRule type="expression" dxfId="1694" priority="193" stopIfTrue="1">
      <formula>OR($R154="FI",$R154="Green",$R154="High")</formula>
    </cfRule>
    <cfRule type="expression" dxfId="1693" priority="194" stopIfTrue="1">
      <formula>OR($R154="NI",$R154="Red",$R154="Low")</formula>
    </cfRule>
    <cfRule type="cellIs" dxfId="1692" priority="195" stopIfTrue="1" operator="equal">
      <formula>"PI"</formula>
    </cfRule>
    <cfRule type="expression" dxfId="1691" priority="196" stopIfTrue="1">
      <formula>OR($R154="LI",$R154="Yellow",$R154="Medium")</formula>
    </cfRule>
    <cfRule type="expression" dxfId="1690" priority="197" stopIfTrue="1">
      <formula>OR($R154="NY",$R154="Not Yet")</formula>
    </cfRule>
    <cfRule type="cellIs" dxfId="1689" priority="198" stopIfTrue="1" operator="equal">
      <formula>"Out of Scope"</formula>
    </cfRule>
  </conditionalFormatting>
  <conditionalFormatting sqref="K154">
    <cfRule type="expression" dxfId="1688" priority="187" stopIfTrue="1">
      <formula>OR($R154="FI",$R154="Green",$R154="High")</formula>
    </cfRule>
    <cfRule type="expression" dxfId="1687" priority="188" stopIfTrue="1">
      <formula>OR($R154="NI",$R154="Red",$R154="Low")</formula>
    </cfRule>
    <cfRule type="cellIs" dxfId="1686" priority="189" stopIfTrue="1" operator="equal">
      <formula>"PI"</formula>
    </cfRule>
    <cfRule type="expression" dxfId="1685" priority="190" stopIfTrue="1">
      <formula>OR($R154="LI",$R154="Yellow",$R154="Medium")</formula>
    </cfRule>
    <cfRule type="expression" dxfId="1684" priority="191" stopIfTrue="1">
      <formula>OR($R154="NY",$R154="Not Yet")</formula>
    </cfRule>
    <cfRule type="cellIs" dxfId="1683" priority="192" stopIfTrue="1" operator="equal">
      <formula>"Out of Scope"</formula>
    </cfRule>
  </conditionalFormatting>
  <conditionalFormatting sqref="L154">
    <cfRule type="expression" dxfId="1682" priority="181" stopIfTrue="1">
      <formula>OR($R154="FI",$R154="Green",$R154="High")</formula>
    </cfRule>
    <cfRule type="expression" dxfId="1681" priority="182" stopIfTrue="1">
      <formula>OR($R154="NI",$R154="Red",$R154="Low")</formula>
    </cfRule>
    <cfRule type="cellIs" dxfId="1680" priority="183" stopIfTrue="1" operator="equal">
      <formula>"PI"</formula>
    </cfRule>
    <cfRule type="expression" dxfId="1679" priority="184" stopIfTrue="1">
      <formula>OR($R154="LI",$R154="Yellow",$R154="Medium")</formula>
    </cfRule>
    <cfRule type="expression" dxfId="1678" priority="185" stopIfTrue="1">
      <formula>OR($R154="NY",$R154="Not Yet")</formula>
    </cfRule>
    <cfRule type="cellIs" dxfId="1677" priority="186" stopIfTrue="1" operator="equal">
      <formula>"Out of Scope"</formula>
    </cfRule>
  </conditionalFormatting>
  <conditionalFormatting sqref="H165:L165">
    <cfRule type="expression" dxfId="1676" priority="175" stopIfTrue="1">
      <formula>OR(H165="FI",H165="Green",H165="High")</formula>
    </cfRule>
    <cfRule type="expression" dxfId="1675" priority="176" stopIfTrue="1">
      <formula>OR(H165="NI",H165="Red",H165="Low")</formula>
    </cfRule>
    <cfRule type="cellIs" dxfId="1674" priority="177" stopIfTrue="1" operator="equal">
      <formula>"PI"</formula>
    </cfRule>
    <cfRule type="expression" dxfId="1673" priority="178" stopIfTrue="1">
      <formula>OR(H165="LI",H165="Yellow",H165="Medium")</formula>
    </cfRule>
    <cfRule type="expression" dxfId="1672" priority="179" stopIfTrue="1">
      <formula>OR(H165="NY",H165="Not Yet")</formula>
    </cfRule>
    <cfRule type="cellIs" dxfId="1671" priority="180" stopIfTrue="1" operator="equal">
      <formula>"Out of Scope"</formula>
    </cfRule>
  </conditionalFormatting>
  <conditionalFormatting sqref="I165">
    <cfRule type="expression" dxfId="1670" priority="169" stopIfTrue="1">
      <formula>OR($R165="FI",$R165="Green",$R165="High")</formula>
    </cfRule>
    <cfRule type="expression" dxfId="1669" priority="170" stopIfTrue="1">
      <formula>OR($R165="NI",$R165="Red",$R165="Low")</formula>
    </cfRule>
    <cfRule type="cellIs" dxfId="1668" priority="171" stopIfTrue="1" operator="equal">
      <formula>"PI"</formula>
    </cfRule>
    <cfRule type="expression" dxfId="1667" priority="172" stopIfTrue="1">
      <formula>OR($R165="LI",$R165="Yellow",$R165="Medium")</formula>
    </cfRule>
    <cfRule type="expression" dxfId="1666" priority="173" stopIfTrue="1">
      <formula>OR($R165="NY",$R165="Not Yet")</formula>
    </cfRule>
    <cfRule type="cellIs" dxfId="1665" priority="174" stopIfTrue="1" operator="equal">
      <formula>"Out of Scope"</formula>
    </cfRule>
  </conditionalFormatting>
  <conditionalFormatting sqref="J165">
    <cfRule type="expression" dxfId="1664" priority="163" stopIfTrue="1">
      <formula>OR($R165="FI",$R165="Green",$R165="High")</formula>
    </cfRule>
    <cfRule type="expression" dxfId="1663" priority="164" stopIfTrue="1">
      <formula>OR($R165="NI",$R165="Red",$R165="Low")</formula>
    </cfRule>
    <cfRule type="cellIs" dxfId="1662" priority="165" stopIfTrue="1" operator="equal">
      <formula>"PI"</formula>
    </cfRule>
    <cfRule type="expression" dxfId="1661" priority="166" stopIfTrue="1">
      <formula>OR($R165="LI",$R165="Yellow",$R165="Medium")</formula>
    </cfRule>
    <cfRule type="expression" dxfId="1660" priority="167" stopIfTrue="1">
      <formula>OR($R165="NY",$R165="Not Yet")</formula>
    </cfRule>
    <cfRule type="cellIs" dxfId="1659" priority="168" stopIfTrue="1" operator="equal">
      <formula>"Out of Scope"</formula>
    </cfRule>
  </conditionalFormatting>
  <conditionalFormatting sqref="K165">
    <cfRule type="expression" dxfId="1658" priority="157" stopIfTrue="1">
      <formula>OR($R165="FI",$R165="Green",$R165="High")</formula>
    </cfRule>
    <cfRule type="expression" dxfId="1657" priority="158" stopIfTrue="1">
      <formula>OR($R165="NI",$R165="Red",$R165="Low")</formula>
    </cfRule>
    <cfRule type="cellIs" dxfId="1656" priority="159" stopIfTrue="1" operator="equal">
      <formula>"PI"</formula>
    </cfRule>
    <cfRule type="expression" dxfId="1655" priority="160" stopIfTrue="1">
      <formula>OR($R165="LI",$R165="Yellow",$R165="Medium")</formula>
    </cfRule>
    <cfRule type="expression" dxfId="1654" priority="161" stopIfTrue="1">
      <formula>OR($R165="NY",$R165="Not Yet")</formula>
    </cfRule>
    <cfRule type="cellIs" dxfId="1653" priority="162" stopIfTrue="1" operator="equal">
      <formula>"Out of Scope"</formula>
    </cfRule>
  </conditionalFormatting>
  <conditionalFormatting sqref="L165">
    <cfRule type="expression" dxfId="1652" priority="151" stopIfTrue="1">
      <formula>OR($R165="FI",$R165="Green",$R165="High")</formula>
    </cfRule>
    <cfRule type="expression" dxfId="1651" priority="152" stopIfTrue="1">
      <formula>OR($R165="NI",$R165="Red",$R165="Low")</formula>
    </cfRule>
    <cfRule type="cellIs" dxfId="1650" priority="153" stopIfTrue="1" operator="equal">
      <formula>"PI"</formula>
    </cfRule>
    <cfRule type="expression" dxfId="1649" priority="154" stopIfTrue="1">
      <formula>OR($R165="LI",$R165="Yellow",$R165="Medium")</formula>
    </cfRule>
    <cfRule type="expression" dxfId="1648" priority="155" stopIfTrue="1">
      <formula>OR($R165="NY",$R165="Not Yet")</formula>
    </cfRule>
    <cfRule type="cellIs" dxfId="1647" priority="156" stopIfTrue="1" operator="equal">
      <formula>"Out of Scope"</formula>
    </cfRule>
  </conditionalFormatting>
  <conditionalFormatting sqref="H176:L176">
    <cfRule type="expression" dxfId="1646" priority="145" stopIfTrue="1">
      <formula>OR(H176="FI",H176="Green",H176="High")</formula>
    </cfRule>
    <cfRule type="expression" dxfId="1645" priority="146" stopIfTrue="1">
      <formula>OR(H176="NI",H176="Red",H176="Low")</formula>
    </cfRule>
    <cfRule type="cellIs" dxfId="1644" priority="147" stopIfTrue="1" operator="equal">
      <formula>"PI"</formula>
    </cfRule>
    <cfRule type="expression" dxfId="1643" priority="148" stopIfTrue="1">
      <formula>OR(H176="LI",H176="Yellow",H176="Medium")</formula>
    </cfRule>
    <cfRule type="expression" dxfId="1642" priority="149" stopIfTrue="1">
      <formula>OR(H176="NY",H176="Not Yet")</formula>
    </cfRule>
    <cfRule type="cellIs" dxfId="1641" priority="150" stopIfTrue="1" operator="equal">
      <formula>"Out of Scope"</formula>
    </cfRule>
  </conditionalFormatting>
  <conditionalFormatting sqref="I176">
    <cfRule type="expression" dxfId="1640" priority="139" stopIfTrue="1">
      <formula>OR($R176="FI",$R176="Green",$R176="High")</formula>
    </cfRule>
    <cfRule type="expression" dxfId="1639" priority="140" stopIfTrue="1">
      <formula>OR($R176="NI",$R176="Red",$R176="Low")</formula>
    </cfRule>
    <cfRule type="cellIs" dxfId="1638" priority="141" stopIfTrue="1" operator="equal">
      <formula>"PI"</formula>
    </cfRule>
    <cfRule type="expression" dxfId="1637" priority="142" stopIfTrue="1">
      <formula>OR($R176="LI",$R176="Yellow",$R176="Medium")</formula>
    </cfRule>
    <cfRule type="expression" dxfId="1636" priority="143" stopIfTrue="1">
      <formula>OR($R176="NY",$R176="Not Yet")</formula>
    </cfRule>
    <cfRule type="cellIs" dxfId="1635" priority="144" stopIfTrue="1" operator="equal">
      <formula>"Out of Scope"</formula>
    </cfRule>
  </conditionalFormatting>
  <conditionalFormatting sqref="J176">
    <cfRule type="expression" dxfId="1634" priority="133" stopIfTrue="1">
      <formula>OR($R176="FI",$R176="Green",$R176="High")</formula>
    </cfRule>
    <cfRule type="expression" dxfId="1633" priority="134" stopIfTrue="1">
      <formula>OR($R176="NI",$R176="Red",$R176="Low")</formula>
    </cfRule>
    <cfRule type="cellIs" dxfId="1632" priority="135" stopIfTrue="1" operator="equal">
      <formula>"PI"</formula>
    </cfRule>
    <cfRule type="expression" dxfId="1631" priority="136" stopIfTrue="1">
      <formula>OR($R176="LI",$R176="Yellow",$R176="Medium")</formula>
    </cfRule>
    <cfRule type="expression" dxfId="1630" priority="137" stopIfTrue="1">
      <formula>OR($R176="NY",$R176="Not Yet")</formula>
    </cfRule>
    <cfRule type="cellIs" dxfId="1629" priority="138" stopIfTrue="1" operator="equal">
      <formula>"Out of Scope"</formula>
    </cfRule>
  </conditionalFormatting>
  <conditionalFormatting sqref="K176">
    <cfRule type="expression" dxfId="1628" priority="127" stopIfTrue="1">
      <formula>OR($R176="FI",$R176="Green",$R176="High")</formula>
    </cfRule>
    <cfRule type="expression" dxfId="1627" priority="128" stopIfTrue="1">
      <formula>OR($R176="NI",$R176="Red",$R176="Low")</formula>
    </cfRule>
    <cfRule type="cellIs" dxfId="1626" priority="129" stopIfTrue="1" operator="equal">
      <formula>"PI"</formula>
    </cfRule>
    <cfRule type="expression" dxfId="1625" priority="130" stopIfTrue="1">
      <formula>OR($R176="LI",$R176="Yellow",$R176="Medium")</formula>
    </cfRule>
    <cfRule type="expression" dxfId="1624" priority="131" stopIfTrue="1">
      <formula>OR($R176="NY",$R176="Not Yet")</formula>
    </cfRule>
    <cfRule type="cellIs" dxfId="1623" priority="132" stopIfTrue="1" operator="equal">
      <formula>"Out of Scope"</formula>
    </cfRule>
  </conditionalFormatting>
  <conditionalFormatting sqref="L176">
    <cfRule type="expression" dxfId="1622" priority="121" stopIfTrue="1">
      <formula>OR($R176="FI",$R176="Green",$R176="High")</formula>
    </cfRule>
    <cfRule type="expression" dxfId="1621" priority="122" stopIfTrue="1">
      <formula>OR($R176="NI",$R176="Red",$R176="Low")</formula>
    </cfRule>
    <cfRule type="cellIs" dxfId="1620" priority="123" stopIfTrue="1" operator="equal">
      <formula>"PI"</formula>
    </cfRule>
    <cfRule type="expression" dxfId="1619" priority="124" stopIfTrue="1">
      <formula>OR($R176="LI",$R176="Yellow",$R176="Medium")</formula>
    </cfRule>
    <cfRule type="expression" dxfId="1618" priority="125" stopIfTrue="1">
      <formula>OR($R176="NY",$R176="Not Yet")</formula>
    </cfRule>
    <cfRule type="cellIs" dxfId="1617" priority="126" stopIfTrue="1" operator="equal">
      <formula>"Out of Scope"</formula>
    </cfRule>
  </conditionalFormatting>
  <conditionalFormatting sqref="H186:L186">
    <cfRule type="expression" dxfId="1616" priority="115" stopIfTrue="1">
      <formula>OR(H186="FI",H186="Green",H186="High")</formula>
    </cfRule>
    <cfRule type="expression" dxfId="1615" priority="116" stopIfTrue="1">
      <formula>OR(H186="NI",H186="Red",H186="Low")</formula>
    </cfRule>
    <cfRule type="cellIs" dxfId="1614" priority="117" stopIfTrue="1" operator="equal">
      <formula>"PI"</formula>
    </cfRule>
    <cfRule type="expression" dxfId="1613" priority="118" stopIfTrue="1">
      <formula>OR(H186="LI",H186="Yellow",H186="Medium")</formula>
    </cfRule>
    <cfRule type="expression" dxfId="1612" priority="119" stopIfTrue="1">
      <formula>OR(H186="NY",H186="Not Yet")</formula>
    </cfRule>
    <cfRule type="cellIs" dxfId="1611" priority="120" stopIfTrue="1" operator="equal">
      <formula>"Out of Scope"</formula>
    </cfRule>
  </conditionalFormatting>
  <conditionalFormatting sqref="I186">
    <cfRule type="expression" dxfId="1610" priority="109" stopIfTrue="1">
      <formula>OR($R186="FI",$R186="Green",$R186="High")</formula>
    </cfRule>
    <cfRule type="expression" dxfId="1609" priority="110" stopIfTrue="1">
      <formula>OR($R186="NI",$R186="Red",$R186="Low")</formula>
    </cfRule>
    <cfRule type="cellIs" dxfId="1608" priority="111" stopIfTrue="1" operator="equal">
      <formula>"PI"</formula>
    </cfRule>
    <cfRule type="expression" dxfId="1607" priority="112" stopIfTrue="1">
      <formula>OR($R186="LI",$R186="Yellow",$R186="Medium")</formula>
    </cfRule>
    <cfRule type="expression" dxfId="1606" priority="113" stopIfTrue="1">
      <formula>OR($R186="NY",$R186="Not Yet")</formula>
    </cfRule>
    <cfRule type="cellIs" dxfId="1605" priority="114" stopIfTrue="1" operator="equal">
      <formula>"Out of Scope"</formula>
    </cfRule>
  </conditionalFormatting>
  <conditionalFormatting sqref="J186">
    <cfRule type="expression" dxfId="1604" priority="103" stopIfTrue="1">
      <formula>OR($R186="FI",$R186="Green",$R186="High")</formula>
    </cfRule>
    <cfRule type="expression" dxfId="1603" priority="104" stopIfTrue="1">
      <formula>OR($R186="NI",$R186="Red",$R186="Low")</formula>
    </cfRule>
    <cfRule type="cellIs" dxfId="1602" priority="105" stopIfTrue="1" operator="equal">
      <formula>"PI"</formula>
    </cfRule>
    <cfRule type="expression" dxfId="1601" priority="106" stopIfTrue="1">
      <formula>OR($R186="LI",$R186="Yellow",$R186="Medium")</formula>
    </cfRule>
    <cfRule type="expression" dxfId="1600" priority="107" stopIfTrue="1">
      <formula>OR($R186="NY",$R186="Not Yet")</formula>
    </cfRule>
    <cfRule type="cellIs" dxfId="1599" priority="108" stopIfTrue="1" operator="equal">
      <formula>"Out of Scope"</formula>
    </cfRule>
  </conditionalFormatting>
  <conditionalFormatting sqref="K186">
    <cfRule type="expression" dxfId="1598" priority="97" stopIfTrue="1">
      <formula>OR($R186="FI",$R186="Green",$R186="High")</formula>
    </cfRule>
    <cfRule type="expression" dxfId="1597" priority="98" stopIfTrue="1">
      <formula>OR($R186="NI",$R186="Red",$R186="Low")</formula>
    </cfRule>
    <cfRule type="cellIs" dxfId="1596" priority="99" stopIfTrue="1" operator="equal">
      <formula>"PI"</formula>
    </cfRule>
    <cfRule type="expression" dxfId="1595" priority="100" stopIfTrue="1">
      <formula>OR($R186="LI",$R186="Yellow",$R186="Medium")</formula>
    </cfRule>
    <cfRule type="expression" dxfId="1594" priority="101" stopIfTrue="1">
      <formula>OR($R186="NY",$R186="Not Yet")</formula>
    </cfRule>
    <cfRule type="cellIs" dxfId="1593" priority="102" stopIfTrue="1" operator="equal">
      <formula>"Out of Scope"</formula>
    </cfRule>
  </conditionalFormatting>
  <conditionalFormatting sqref="L186">
    <cfRule type="expression" dxfId="1592" priority="91" stopIfTrue="1">
      <formula>OR($R186="FI",$R186="Green",$R186="High")</formula>
    </cfRule>
    <cfRule type="expression" dxfId="1591" priority="92" stopIfTrue="1">
      <formula>OR($R186="NI",$R186="Red",$R186="Low")</formula>
    </cfRule>
    <cfRule type="cellIs" dxfId="1590" priority="93" stopIfTrue="1" operator="equal">
      <formula>"PI"</formula>
    </cfRule>
    <cfRule type="expression" dxfId="1589" priority="94" stopIfTrue="1">
      <formula>OR($R186="LI",$R186="Yellow",$R186="Medium")</formula>
    </cfRule>
    <cfRule type="expression" dxfId="1588" priority="95" stopIfTrue="1">
      <formula>OR($R186="NY",$R186="Not Yet")</formula>
    </cfRule>
    <cfRule type="cellIs" dxfId="1587" priority="96" stopIfTrue="1" operator="equal">
      <formula>"Out of Scope"</formula>
    </cfRule>
  </conditionalFormatting>
  <conditionalFormatting sqref="H196:L196">
    <cfRule type="expression" dxfId="1586" priority="85" stopIfTrue="1">
      <formula>OR(H196="FI",H196="Green",H196="High")</formula>
    </cfRule>
    <cfRule type="expression" dxfId="1585" priority="86" stopIfTrue="1">
      <formula>OR(H196="NI",H196="Red",H196="Low")</formula>
    </cfRule>
    <cfRule type="cellIs" dxfId="1584" priority="87" stopIfTrue="1" operator="equal">
      <formula>"PI"</formula>
    </cfRule>
    <cfRule type="expression" dxfId="1583" priority="88" stopIfTrue="1">
      <formula>OR(H196="LI",H196="Yellow",H196="Medium")</formula>
    </cfRule>
    <cfRule type="expression" dxfId="1582" priority="89" stopIfTrue="1">
      <formula>OR(H196="NY",H196="Not Yet")</formula>
    </cfRule>
    <cfRule type="cellIs" dxfId="1581" priority="90" stopIfTrue="1" operator="equal">
      <formula>"Out of Scope"</formula>
    </cfRule>
  </conditionalFormatting>
  <conditionalFormatting sqref="I196">
    <cfRule type="expression" dxfId="1580" priority="79" stopIfTrue="1">
      <formula>OR($R196="FI",$R196="Green",$R196="High")</formula>
    </cfRule>
    <cfRule type="expression" dxfId="1579" priority="80" stopIfTrue="1">
      <formula>OR($R196="NI",$R196="Red",$R196="Low")</formula>
    </cfRule>
    <cfRule type="cellIs" dxfId="1578" priority="81" stopIfTrue="1" operator="equal">
      <formula>"PI"</formula>
    </cfRule>
    <cfRule type="expression" dxfId="1577" priority="82" stopIfTrue="1">
      <formula>OR($R196="LI",$R196="Yellow",$R196="Medium")</formula>
    </cfRule>
    <cfRule type="expression" dxfId="1576" priority="83" stopIfTrue="1">
      <formula>OR($R196="NY",$R196="Not Yet")</formula>
    </cfRule>
    <cfRule type="cellIs" dxfId="1575" priority="84" stopIfTrue="1" operator="equal">
      <formula>"Out of Scope"</formula>
    </cfRule>
  </conditionalFormatting>
  <conditionalFormatting sqref="J196">
    <cfRule type="expression" dxfId="1574" priority="73" stopIfTrue="1">
      <formula>OR($R196="FI",$R196="Green",$R196="High")</formula>
    </cfRule>
    <cfRule type="expression" dxfId="1573" priority="74" stopIfTrue="1">
      <formula>OR($R196="NI",$R196="Red",$R196="Low")</formula>
    </cfRule>
    <cfRule type="cellIs" dxfId="1572" priority="75" stopIfTrue="1" operator="equal">
      <formula>"PI"</formula>
    </cfRule>
    <cfRule type="expression" dxfId="1571" priority="76" stopIfTrue="1">
      <formula>OR($R196="LI",$R196="Yellow",$R196="Medium")</formula>
    </cfRule>
    <cfRule type="expression" dxfId="1570" priority="77" stopIfTrue="1">
      <formula>OR($R196="NY",$R196="Not Yet")</formula>
    </cfRule>
    <cfRule type="cellIs" dxfId="1569" priority="78" stopIfTrue="1" operator="equal">
      <formula>"Out of Scope"</formula>
    </cfRule>
  </conditionalFormatting>
  <conditionalFormatting sqref="K196">
    <cfRule type="expression" dxfId="1568" priority="67" stopIfTrue="1">
      <formula>OR($R196="FI",$R196="Green",$R196="High")</formula>
    </cfRule>
    <cfRule type="expression" dxfId="1567" priority="68" stopIfTrue="1">
      <formula>OR($R196="NI",$R196="Red",$R196="Low")</formula>
    </cfRule>
    <cfRule type="cellIs" dxfId="1566" priority="69" stopIfTrue="1" operator="equal">
      <formula>"PI"</formula>
    </cfRule>
    <cfRule type="expression" dxfId="1565" priority="70" stopIfTrue="1">
      <formula>OR($R196="LI",$R196="Yellow",$R196="Medium")</formula>
    </cfRule>
    <cfRule type="expression" dxfId="1564" priority="71" stopIfTrue="1">
      <formula>OR($R196="NY",$R196="Not Yet")</formula>
    </cfRule>
    <cfRule type="cellIs" dxfId="1563" priority="72" stopIfTrue="1" operator="equal">
      <formula>"Out of Scope"</formula>
    </cfRule>
  </conditionalFormatting>
  <conditionalFormatting sqref="L196">
    <cfRule type="expression" dxfId="1562" priority="61" stopIfTrue="1">
      <formula>OR($R196="FI",$R196="Green",$R196="High")</formula>
    </cfRule>
    <cfRule type="expression" dxfId="1561" priority="62" stopIfTrue="1">
      <formula>OR($R196="NI",$R196="Red",$R196="Low")</formula>
    </cfRule>
    <cfRule type="cellIs" dxfId="1560" priority="63" stopIfTrue="1" operator="equal">
      <formula>"PI"</formula>
    </cfRule>
    <cfRule type="expression" dxfId="1559" priority="64" stopIfTrue="1">
      <formula>OR($R196="LI",$R196="Yellow",$R196="Medium")</formula>
    </cfRule>
    <cfRule type="expression" dxfId="1558" priority="65" stopIfTrue="1">
      <formula>OR($R196="NY",$R196="Not Yet")</formula>
    </cfRule>
    <cfRule type="cellIs" dxfId="1557" priority="66" stopIfTrue="1" operator="equal">
      <formula>"Out of Scope"</formula>
    </cfRule>
  </conditionalFormatting>
  <conditionalFormatting sqref="H208:L208">
    <cfRule type="expression" dxfId="1556" priority="55" stopIfTrue="1">
      <formula>OR(H208="FI",H208="Green",H208="High")</formula>
    </cfRule>
    <cfRule type="expression" dxfId="1555" priority="56" stopIfTrue="1">
      <formula>OR(H208="NI",H208="Red",H208="Low")</formula>
    </cfRule>
    <cfRule type="cellIs" dxfId="1554" priority="57" stopIfTrue="1" operator="equal">
      <formula>"PI"</formula>
    </cfRule>
    <cfRule type="expression" dxfId="1553" priority="58" stopIfTrue="1">
      <formula>OR(H208="LI",H208="Yellow",H208="Medium")</formula>
    </cfRule>
    <cfRule type="expression" dxfId="1552" priority="59" stopIfTrue="1">
      <formula>OR(H208="NY",H208="Not Yet")</formula>
    </cfRule>
    <cfRule type="cellIs" dxfId="1551" priority="60" stopIfTrue="1" operator="equal">
      <formula>"Out of Scope"</formula>
    </cfRule>
  </conditionalFormatting>
  <conditionalFormatting sqref="I208">
    <cfRule type="expression" dxfId="1550" priority="49" stopIfTrue="1">
      <formula>OR($R208="FI",$R208="Green",$R208="High")</formula>
    </cfRule>
    <cfRule type="expression" dxfId="1549" priority="50" stopIfTrue="1">
      <formula>OR($R208="NI",$R208="Red",$R208="Low")</formula>
    </cfRule>
    <cfRule type="cellIs" dxfId="1548" priority="51" stopIfTrue="1" operator="equal">
      <formula>"PI"</formula>
    </cfRule>
    <cfRule type="expression" dxfId="1547" priority="52" stopIfTrue="1">
      <formula>OR($R208="LI",$R208="Yellow",$R208="Medium")</formula>
    </cfRule>
    <cfRule type="expression" dxfId="1546" priority="53" stopIfTrue="1">
      <formula>OR($R208="NY",$R208="Not Yet")</formula>
    </cfRule>
    <cfRule type="cellIs" dxfId="1545" priority="54" stopIfTrue="1" operator="equal">
      <formula>"Out of Scope"</formula>
    </cfRule>
  </conditionalFormatting>
  <conditionalFormatting sqref="J208">
    <cfRule type="expression" dxfId="1544" priority="43" stopIfTrue="1">
      <formula>OR($R208="FI",$R208="Green",$R208="High")</formula>
    </cfRule>
    <cfRule type="expression" dxfId="1543" priority="44" stopIfTrue="1">
      <formula>OR($R208="NI",$R208="Red",$R208="Low")</formula>
    </cfRule>
    <cfRule type="cellIs" dxfId="1542" priority="45" stopIfTrue="1" operator="equal">
      <formula>"PI"</formula>
    </cfRule>
    <cfRule type="expression" dxfId="1541" priority="46" stopIfTrue="1">
      <formula>OR($R208="LI",$R208="Yellow",$R208="Medium")</formula>
    </cfRule>
    <cfRule type="expression" dxfId="1540" priority="47" stopIfTrue="1">
      <formula>OR($R208="NY",$R208="Not Yet")</formula>
    </cfRule>
    <cfRule type="cellIs" dxfId="1539" priority="48" stopIfTrue="1" operator="equal">
      <formula>"Out of Scope"</formula>
    </cfRule>
  </conditionalFormatting>
  <conditionalFormatting sqref="K208">
    <cfRule type="expression" dxfId="1538" priority="37" stopIfTrue="1">
      <formula>OR($R208="FI",$R208="Green",$R208="High")</formula>
    </cfRule>
    <cfRule type="expression" dxfId="1537" priority="38" stopIfTrue="1">
      <formula>OR($R208="NI",$R208="Red",$R208="Low")</formula>
    </cfRule>
    <cfRule type="cellIs" dxfId="1536" priority="39" stopIfTrue="1" operator="equal">
      <formula>"PI"</formula>
    </cfRule>
    <cfRule type="expression" dxfId="1535" priority="40" stopIfTrue="1">
      <formula>OR($R208="LI",$R208="Yellow",$R208="Medium")</formula>
    </cfRule>
    <cfRule type="expression" dxfId="1534" priority="41" stopIfTrue="1">
      <formula>OR($R208="NY",$R208="Not Yet")</formula>
    </cfRule>
    <cfRule type="cellIs" dxfId="1533" priority="42" stopIfTrue="1" operator="equal">
      <formula>"Out of Scope"</formula>
    </cfRule>
  </conditionalFormatting>
  <conditionalFormatting sqref="L208">
    <cfRule type="expression" dxfId="1532" priority="31" stopIfTrue="1">
      <formula>OR($R208="FI",$R208="Green",$R208="High")</formula>
    </cfRule>
    <cfRule type="expression" dxfId="1531" priority="32" stopIfTrue="1">
      <formula>OR($R208="NI",$R208="Red",$R208="Low")</formula>
    </cfRule>
    <cfRule type="cellIs" dxfId="1530" priority="33" stopIfTrue="1" operator="equal">
      <formula>"PI"</formula>
    </cfRule>
    <cfRule type="expression" dxfId="1529" priority="34" stopIfTrue="1">
      <formula>OR($R208="LI",$R208="Yellow",$R208="Medium")</formula>
    </cfRule>
    <cfRule type="expression" dxfId="1528" priority="35" stopIfTrue="1">
      <formula>OR($R208="NY",$R208="Not Yet")</formula>
    </cfRule>
    <cfRule type="cellIs" dxfId="1527" priority="36" stopIfTrue="1" operator="equal">
      <formula>"Out of Scope"</formula>
    </cfRule>
  </conditionalFormatting>
  <conditionalFormatting sqref="H219:L219">
    <cfRule type="expression" dxfId="1526" priority="25" stopIfTrue="1">
      <formula>OR(H219="FI",H219="Green",H219="High")</formula>
    </cfRule>
    <cfRule type="expression" dxfId="1525" priority="26" stopIfTrue="1">
      <formula>OR(H219="NI",H219="Red",H219="Low")</formula>
    </cfRule>
    <cfRule type="cellIs" dxfId="1524" priority="27" stopIfTrue="1" operator="equal">
      <formula>"PI"</formula>
    </cfRule>
    <cfRule type="expression" dxfId="1523" priority="28" stopIfTrue="1">
      <formula>OR(H219="LI",H219="Yellow",H219="Medium")</formula>
    </cfRule>
    <cfRule type="expression" dxfId="1522" priority="29" stopIfTrue="1">
      <formula>OR(H219="NY",H219="Not Yet")</formula>
    </cfRule>
    <cfRule type="cellIs" dxfId="1521" priority="30" stopIfTrue="1" operator="equal">
      <formula>"Out of Scope"</formula>
    </cfRule>
  </conditionalFormatting>
  <conditionalFormatting sqref="I219">
    <cfRule type="expression" dxfId="1520" priority="19" stopIfTrue="1">
      <formula>OR($R219="FI",$R219="Green",$R219="High")</formula>
    </cfRule>
    <cfRule type="expression" dxfId="1519" priority="20" stopIfTrue="1">
      <formula>OR($R219="NI",$R219="Red",$R219="Low")</formula>
    </cfRule>
    <cfRule type="cellIs" dxfId="1518" priority="21" stopIfTrue="1" operator="equal">
      <formula>"PI"</formula>
    </cfRule>
    <cfRule type="expression" dxfId="1517" priority="22" stopIfTrue="1">
      <formula>OR($R219="LI",$R219="Yellow",$R219="Medium")</formula>
    </cfRule>
    <cfRule type="expression" dxfId="1516" priority="23" stopIfTrue="1">
      <formula>OR($R219="NY",$R219="Not Yet")</formula>
    </cfRule>
    <cfRule type="cellIs" dxfId="1515" priority="24" stopIfTrue="1" operator="equal">
      <formula>"Out of Scope"</formula>
    </cfRule>
  </conditionalFormatting>
  <conditionalFormatting sqref="J219">
    <cfRule type="expression" dxfId="1514" priority="13" stopIfTrue="1">
      <formula>OR($R219="FI",$R219="Green",$R219="High")</formula>
    </cfRule>
    <cfRule type="expression" dxfId="1513" priority="14" stopIfTrue="1">
      <formula>OR($R219="NI",$R219="Red",$R219="Low")</formula>
    </cfRule>
    <cfRule type="cellIs" dxfId="1512" priority="15" stopIfTrue="1" operator="equal">
      <formula>"PI"</formula>
    </cfRule>
    <cfRule type="expression" dxfId="1511" priority="16" stopIfTrue="1">
      <formula>OR($R219="LI",$R219="Yellow",$R219="Medium")</formula>
    </cfRule>
    <cfRule type="expression" dxfId="1510" priority="17" stopIfTrue="1">
      <formula>OR($R219="NY",$R219="Not Yet")</formula>
    </cfRule>
    <cfRule type="cellIs" dxfId="1509" priority="18" stopIfTrue="1" operator="equal">
      <formula>"Out of Scope"</formula>
    </cfRule>
  </conditionalFormatting>
  <conditionalFormatting sqref="K219">
    <cfRule type="expression" dxfId="1508" priority="7" stopIfTrue="1">
      <formula>OR($R219="FI",$R219="Green",$R219="High")</formula>
    </cfRule>
    <cfRule type="expression" dxfId="1507" priority="8" stopIfTrue="1">
      <formula>OR($R219="NI",$R219="Red",$R219="Low")</formula>
    </cfRule>
    <cfRule type="cellIs" dxfId="1506" priority="9" stopIfTrue="1" operator="equal">
      <formula>"PI"</formula>
    </cfRule>
    <cfRule type="expression" dxfId="1505" priority="10" stopIfTrue="1">
      <formula>OR($R219="LI",$R219="Yellow",$R219="Medium")</formula>
    </cfRule>
    <cfRule type="expression" dxfId="1504" priority="11" stopIfTrue="1">
      <formula>OR($R219="NY",$R219="Not Yet")</formula>
    </cfRule>
    <cfRule type="cellIs" dxfId="1503" priority="12" stopIfTrue="1" operator="equal">
      <formula>"Out of Scope"</formula>
    </cfRule>
  </conditionalFormatting>
  <conditionalFormatting sqref="L219">
    <cfRule type="expression" dxfId="1502" priority="1" stopIfTrue="1">
      <formula>OR($R219="FI",$R219="Green",$R219="High")</formula>
    </cfRule>
    <cfRule type="expression" dxfId="1501" priority="2" stopIfTrue="1">
      <formula>OR($R219="NI",$R219="Red",$R219="Low")</formula>
    </cfRule>
    <cfRule type="cellIs" dxfId="1500" priority="3" stopIfTrue="1" operator="equal">
      <formula>"PI"</formula>
    </cfRule>
    <cfRule type="expression" dxfId="1499" priority="4" stopIfTrue="1">
      <formula>OR($R219="LI",$R219="Yellow",$R219="Medium")</formula>
    </cfRule>
    <cfRule type="expression" dxfId="1498" priority="5" stopIfTrue="1">
      <formula>OR($R219="NY",$R219="Not Yet")</formula>
    </cfRule>
    <cfRule type="cellIs" dxfId="1497" priority="6" stopIfTrue="1" operator="equal">
      <formula>"Out of Scope"</formula>
    </cfRule>
  </conditionalFormatting>
  <dataValidations count="10">
    <dataValidation type="list" allowBlank="1" showInputMessage="1" showErrorMessage="1" sqref="R210">
      <formula1>M226:M230</formula1>
    </dataValidation>
    <dataValidation type="list" allowBlank="1" showInputMessage="1" showErrorMessage="1" sqref="N201:N207 N70:N76 N58:N64 N45:N51 N33:N39 N82:N88 N94:N100 N105:N111 N116:N122 N147:N153 N158:N164 N189:N195 N127:N133 N137:N143 N169:N175 N179:N185">
      <formula1>B35:B37</formula1>
    </dataValidation>
    <dataValidation type="list" allowBlank="1" showInputMessage="1" showErrorMessage="1" sqref="O201:O207 O70:O76 O58:O64 O45:O51 O33:O39 O82:O88 O94:O100 O105:O111 O116:O122 O147:O153 O158:O164 O189:O195 O127:O133 O137:O143 O169:O175 O179:O185">
      <formula1>D35:D37</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6085" r:id="rId6" name="Button 5">
              <controlPr defaultSize="0" print="0" autoFill="0" autoPict="0" macro="[0]!DeleteLine">
                <anchor moveWithCells="1" sizeWithCells="1">
                  <from>
                    <xdr:col>2</xdr:col>
                    <xdr:colOff>5762625</xdr:colOff>
                    <xdr:row>0</xdr:row>
                    <xdr:rowOff>57150</xdr:rowOff>
                  </from>
                  <to>
                    <xdr:col>2</xdr:col>
                    <xdr:colOff>6238875</xdr:colOff>
                    <xdr:row>0</xdr:row>
                    <xdr:rowOff>495300</xdr:rowOff>
                  </to>
                </anchor>
              </controlPr>
            </control>
          </mc:Choice>
        </mc:AlternateContent>
        <mc:AlternateContent xmlns:mc="http://schemas.openxmlformats.org/markup-compatibility/2006">
          <mc:Choice Requires="x14">
            <control shapeId="46086"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46087" r:id="rId8" name="Button 7">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46088" r:id="rId9" name="Button 8">
              <controlPr defaultSize="0" print="0" autoFill="0" autoPict="0" macro="[0]!InsertLine">
                <anchor moveWithCells="1" sizeWithCells="1">
                  <from>
                    <xdr:col>2</xdr:col>
                    <xdr:colOff>5172075</xdr:colOff>
                    <xdr:row>0</xdr:row>
                    <xdr:rowOff>57150</xdr:rowOff>
                  </from>
                  <to>
                    <xdr:col>2</xdr:col>
                    <xdr:colOff>5676900</xdr:colOff>
                    <xdr:row>0</xdr:row>
                    <xdr:rowOff>495300</xdr:rowOff>
                  </to>
                </anchor>
              </controlPr>
            </control>
          </mc:Choice>
        </mc:AlternateContent>
        <mc:AlternateContent xmlns:mc="http://schemas.openxmlformats.org/markup-compatibility/2006">
          <mc:Choice Requires="x14">
            <control shapeId="46090" r:id="rId10" name="Button 10">
              <controlPr defaultSize="0" print="0" autoFill="0" autoPict="0" macro="[0]!Set_Filter">
                <anchor moveWithCells="1" sizeWithCells="1">
                  <from>
                    <xdr:col>2</xdr:col>
                    <xdr:colOff>4610100</xdr:colOff>
                    <xdr:row>0</xdr:row>
                    <xdr:rowOff>57150</xdr:rowOff>
                  </from>
                  <to>
                    <xdr:col>2</xdr:col>
                    <xdr:colOff>5086350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14:formula1>
            <xm:f>Instructions!B259:B261</xm:f>
          </x14:formula1>
          <xm:sqref>N212:N218</xm:sqref>
        </x14:dataValidation>
        <x14:dataValidation type="list" allowBlank="1" showInputMessage="1" showErrorMessage="1">
          <x14:formula1>
            <xm:f>Instructions!D259:D261</xm:f>
          </x14:formula1>
          <xm:sqref>O212:O218</xm:sqref>
        </x14:dataValidation>
        <x14:dataValidation type="list" allowBlank="1" showInputMessage="1" showErrorMessage="1">
          <x14:formula1>
            <xm:f>Instructions!M258:M262</xm:f>
          </x14:formula1>
          <xm:sqref>R199</xm:sqref>
        </x14:dataValidation>
        <x14:dataValidation type="list" allowBlank="1" showInputMessage="1" showErrorMessage="1">
          <x14:formula1>
            <xm:f>Instructions!B29:B31</xm:f>
          </x14:formula1>
          <xm:sqref>N21:N27</xm:sqref>
        </x14:dataValidation>
        <x14:dataValidation type="list" allowBlank="1" showInputMessage="1" showErrorMessage="1">
          <x14:formula1>
            <xm:f>Instructions!D29:D31</xm:f>
          </x14:formula1>
          <xm:sqref>O21:O27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Instructions!B15:B17</xm:f>
          </x14:formula1>
          <xm:sqref>N9:N15</xm:sqref>
        </x14:dataValidation>
        <x14:dataValidation type="list" allowBlank="1" showInputMessage="1" showErrorMessage="1">
          <x14:formula1>
            <xm:f>Instructions!D15:D17</xm:f>
          </x14:formula1>
          <xm:sqref>O9:O15</xm:sqref>
        </x14:dataValidation>
        <x14:dataValidation type="list" allowBlank="1" showInputMessage="1" showErrorMessage="1">
          <x14:formula1>
            <xm:f>Instructions!M26:M30</xm:f>
          </x14:formula1>
          <xm:sqref>R6:R7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tabColor indexed="29"/>
    <outlinePr summaryBelow="0" summaryRight="0"/>
    <pageSetUpPr fitToPage="1"/>
  </sheetPr>
  <dimension ref="A1:T256"/>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570312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20" width="4.140625" style="319" customWidth="1"/>
    <col min="21" max="21" width="2.85546875" style="319" customWidth="1"/>
    <col min="22" max="16384" width="11.42578125" style="319"/>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3"/>
    </row>
    <row r="2" spans="1:20" s="305" customFormat="1" ht="49.5" hidden="1" customHeight="1" outlineLevel="2">
      <c r="A2" s="503" t="s">
        <v>977</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4"/>
    </row>
    <row r="4" spans="1:20" ht="72">
      <c r="A4" s="268"/>
      <c r="B4" s="353" t="s">
        <v>420</v>
      </c>
      <c r="C4" s="333" t="s">
        <v>1501</v>
      </c>
      <c r="D4" s="240"/>
      <c r="E4" s="235"/>
      <c r="F4" s="235"/>
      <c r="G4" s="242"/>
      <c r="H4" s="347">
        <f>SUM(H5,H17,H29)</f>
        <v>0</v>
      </c>
      <c r="I4" s="347">
        <f>SUM(I5,I17,I29)</f>
        <v>0</v>
      </c>
      <c r="J4" s="347">
        <f>SUM(J5,J17,J29)</f>
        <v>0</v>
      </c>
      <c r="K4" s="347">
        <f>SUM(K5,K17,K29)</f>
        <v>0</v>
      </c>
      <c r="L4" s="347">
        <f>SUM(L5,L17,L29)</f>
        <v>0</v>
      </c>
      <c r="M4" s="237"/>
      <c r="N4" s="237"/>
      <c r="O4" s="348">
        <f>SUM(H4:L4)/(COUNT(H4:L4)*4)</f>
        <v>0</v>
      </c>
      <c r="P4" s="242"/>
      <c r="Q4" s="235"/>
      <c r="R4" s="228"/>
      <c r="S4" s="349">
        <f>AVERAGE(S5:S41)</f>
        <v>0</v>
      </c>
      <c r="T4" s="374"/>
    </row>
    <row r="5" spans="1:20" ht="31.5" collapsed="1">
      <c r="A5" s="269"/>
      <c r="B5" s="341" t="s">
        <v>364</v>
      </c>
      <c r="C5" s="335" t="s">
        <v>1345</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74"/>
    </row>
    <row r="6" spans="1:20" s="310" customFormat="1" ht="89.25" hidden="1" outlineLevel="2">
      <c r="A6" s="2"/>
      <c r="B6" s="2"/>
      <c r="C6" s="337" t="s">
        <v>1502</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52" t="s">
        <v>1503</v>
      </c>
      <c r="D7" s="191"/>
      <c r="E7" s="192"/>
      <c r="F7" s="192"/>
      <c r="G7" s="279"/>
      <c r="H7" s="193"/>
      <c r="I7" s="193"/>
      <c r="J7" s="193"/>
      <c r="K7" s="193"/>
      <c r="L7" s="193"/>
      <c r="M7" s="279"/>
      <c r="N7" s="193"/>
      <c r="O7" s="193"/>
      <c r="P7" s="279"/>
      <c r="Q7" s="192"/>
      <c r="R7" s="194"/>
      <c r="S7" s="382"/>
      <c r="T7" s="383"/>
    </row>
    <row r="8" spans="1:20" ht="25.5" hidden="1" outlineLevel="2">
      <c r="A8" s="180"/>
      <c r="B8" s="4"/>
      <c r="C8" s="337" t="s">
        <v>770</v>
      </c>
      <c r="D8" s="168"/>
      <c r="E8" s="181"/>
      <c r="F8" s="181"/>
      <c r="G8" s="257"/>
      <c r="H8" s="170"/>
      <c r="I8" s="170"/>
      <c r="J8" s="170"/>
      <c r="K8" s="170"/>
      <c r="L8" s="170"/>
      <c r="M8" s="245"/>
      <c r="N8" s="170"/>
      <c r="O8" s="170"/>
      <c r="P8" s="245"/>
      <c r="Q8" s="169"/>
      <c r="R8" s="171"/>
      <c r="S8" s="374"/>
      <c r="T8" s="374"/>
    </row>
    <row r="9" spans="1:20" ht="15" hidden="1" outlineLevel="1">
      <c r="A9" s="174"/>
      <c r="B9" s="336">
        <v>1</v>
      </c>
      <c r="C9" s="175"/>
      <c r="D9" s="168"/>
      <c r="E9" s="169"/>
      <c r="F9" s="172"/>
      <c r="G9" s="257"/>
      <c r="H9" s="170"/>
      <c r="I9" s="170"/>
      <c r="J9" s="170"/>
      <c r="K9" s="170"/>
      <c r="L9" s="170"/>
      <c r="M9" s="245"/>
      <c r="N9" s="170"/>
      <c r="O9" s="170"/>
      <c r="P9" s="245"/>
      <c r="Q9" s="169"/>
      <c r="R9" s="171"/>
      <c r="S9" s="374"/>
      <c r="T9" s="374"/>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74"/>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74"/>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74"/>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74"/>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74"/>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74"/>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74"/>
    </row>
    <row r="17" spans="1:20" ht="31.5" collapsed="1">
      <c r="A17" s="269"/>
      <c r="B17" s="341" t="s">
        <v>365</v>
      </c>
      <c r="C17" s="335" t="s">
        <v>1504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74"/>
    </row>
    <row r="18" spans="1:20" s="310" customFormat="1" ht="51" hidden="1" outlineLevel="2">
      <c r="A18" s="2"/>
      <c r="B18" s="2"/>
      <c r="C18" s="337" t="s">
        <v>1346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1505</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770</v>
      </c>
      <c r="D20" s="168"/>
      <c r="E20" s="184"/>
      <c r="F20" s="184"/>
      <c r="G20" s="257"/>
      <c r="H20" s="173"/>
      <c r="I20" s="173"/>
      <c r="J20" s="173"/>
      <c r="K20" s="173"/>
      <c r="L20" s="173"/>
      <c r="M20" s="245"/>
      <c r="N20" s="170"/>
      <c r="O20" s="170"/>
      <c r="P20" s="245"/>
      <c r="Q20" s="169"/>
      <c r="R20" s="171"/>
      <c r="S20" s="374"/>
      <c r="T20" s="374"/>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74"/>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74"/>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74"/>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74"/>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74"/>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74"/>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74"/>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74"/>
    </row>
    <row r="29" spans="1:20" ht="30.75" customHeight="1" collapsed="1">
      <c r="A29" s="269"/>
      <c r="B29" s="341" t="s">
        <v>366</v>
      </c>
      <c r="C29" s="335" t="s">
        <v>1347</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74"/>
    </row>
    <row r="30" spans="1:20" s="310" customFormat="1" ht="25.5" hidden="1" outlineLevel="2">
      <c r="A30" s="2"/>
      <c r="B30" s="2"/>
      <c r="C30" s="337" t="s">
        <v>1348</v>
      </c>
      <c r="D30" s="191"/>
      <c r="E30" s="192"/>
      <c r="F30" s="192"/>
      <c r="G30" s="279"/>
      <c r="H30" s="193"/>
      <c r="I30" s="193"/>
      <c r="J30" s="193"/>
      <c r="K30" s="193"/>
      <c r="L30" s="193"/>
      <c r="M30" s="279"/>
      <c r="N30" s="193"/>
      <c r="O30" s="193"/>
      <c r="P30" s="279"/>
      <c r="Q30" s="192"/>
      <c r="R30" s="194"/>
      <c r="S30" s="382"/>
      <c r="T30" s="383"/>
    </row>
    <row r="31" spans="1:20" s="310" customFormat="1" ht="89.25" hidden="1" outlineLevel="2">
      <c r="A31" s="2"/>
      <c r="B31" s="2"/>
      <c r="C31" s="337" t="s">
        <v>1506</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770</v>
      </c>
      <c r="D32" s="168"/>
      <c r="E32" s="184"/>
      <c r="F32" s="184"/>
      <c r="G32" s="257"/>
      <c r="H32" s="173"/>
      <c r="I32" s="173"/>
      <c r="J32" s="173"/>
      <c r="K32" s="173"/>
      <c r="L32" s="173"/>
      <c r="M32" s="245"/>
      <c r="N32" s="170"/>
      <c r="O32" s="170"/>
      <c r="P32" s="245"/>
      <c r="Q32" s="169"/>
      <c r="R32" s="171"/>
      <c r="S32" s="374"/>
      <c r="T32" s="374"/>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74"/>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74"/>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74"/>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74"/>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74"/>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74"/>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74"/>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74"/>
    </row>
    <row r="41" spans="1:20" ht="72">
      <c r="A41" s="268"/>
      <c r="B41" s="353" t="s">
        <v>354</v>
      </c>
      <c r="C41" s="333" t="s">
        <v>1507</v>
      </c>
      <c r="D41" s="240"/>
      <c r="E41" s="235"/>
      <c r="F41" s="235"/>
      <c r="G41" s="242"/>
      <c r="H41" s="347">
        <f>SUM(H42,H54,H66,H78)</f>
        <v>0</v>
      </c>
      <c r="I41" s="347">
        <f>SUM(I42,I54,I66,I78)</f>
        <v>0</v>
      </c>
      <c r="J41" s="347">
        <f>SUM(J42,J54,J66,J78)</f>
        <v>0</v>
      </c>
      <c r="K41" s="347">
        <f>SUM(K42,K54,K66,K78)</f>
        <v>0</v>
      </c>
      <c r="L41" s="347">
        <f>SUM(L42,L54,L66,L78)</f>
        <v>0</v>
      </c>
      <c r="M41" s="237"/>
      <c r="N41" s="237"/>
      <c r="O41" s="348">
        <f>SUM(H41:L41)/(COUNT(H41:L41)*4)</f>
        <v>0</v>
      </c>
      <c r="P41" s="242"/>
      <c r="Q41" s="235"/>
      <c r="R41" s="228"/>
      <c r="S41" s="349">
        <f>AVERAGE(S42:S78)</f>
        <v>0</v>
      </c>
      <c r="T41" s="374"/>
    </row>
    <row r="42" spans="1:20" ht="20.25" collapsed="1">
      <c r="A42" s="269"/>
      <c r="B42" s="341" t="s">
        <v>368</v>
      </c>
      <c r="C42" s="335" t="s">
        <v>1349</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74"/>
    </row>
    <row r="43" spans="1:20" s="310" customFormat="1" ht="38.25" hidden="1" outlineLevel="2">
      <c r="A43" s="2"/>
      <c r="B43" s="2"/>
      <c r="C43" s="337" t="s">
        <v>1350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2"/>
      <c r="C44" s="352" t="s">
        <v>1508</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857</v>
      </c>
      <c r="D45" s="168"/>
      <c r="E45" s="181"/>
      <c r="F45" s="181"/>
      <c r="G45" s="257"/>
      <c r="H45" s="170"/>
      <c r="I45" s="170"/>
      <c r="J45" s="170"/>
      <c r="K45" s="170"/>
      <c r="L45" s="170"/>
      <c r="M45" s="245"/>
      <c r="N45" s="170"/>
      <c r="O45" s="170"/>
      <c r="P45" s="245"/>
      <c r="Q45" s="169"/>
      <c r="R45" s="171"/>
      <c r="S45" s="374"/>
      <c r="T45" s="374"/>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74"/>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74"/>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74"/>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74"/>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74"/>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74"/>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74"/>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74"/>
    </row>
    <row r="54" spans="1:20" ht="31.5" collapsed="1">
      <c r="A54" s="269"/>
      <c r="B54" s="341" t="s">
        <v>369</v>
      </c>
      <c r="C54" s="335" t="s">
        <v>1509</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74"/>
    </row>
    <row r="55" spans="1:20" s="310" customFormat="1" ht="38.25" hidden="1" outlineLevel="2">
      <c r="A55" s="2"/>
      <c r="B55" s="2"/>
      <c r="C55" s="337" t="s">
        <v>1351</v>
      </c>
      <c r="D55" s="191"/>
      <c r="E55" s="192"/>
      <c r="F55" s="192"/>
      <c r="G55" s="279"/>
      <c r="H55" s="193"/>
      <c r="I55" s="193"/>
      <c r="J55" s="193"/>
      <c r="K55" s="193"/>
      <c r="L55" s="193"/>
      <c r="M55" s="279"/>
      <c r="N55" s="193"/>
      <c r="O55" s="193"/>
      <c r="P55" s="279"/>
      <c r="Q55" s="192"/>
      <c r="R55" s="194"/>
      <c r="S55" s="382"/>
      <c r="T55" s="383"/>
    </row>
    <row r="56" spans="1:20" s="310" customFormat="1" ht="165.75" hidden="1" outlineLevel="2">
      <c r="A56" s="2"/>
      <c r="B56" s="2"/>
      <c r="C56" s="337" t="s">
        <v>1352</v>
      </c>
      <c r="D56" s="191"/>
      <c r="E56" s="192"/>
      <c r="F56" s="192"/>
      <c r="G56" s="279"/>
      <c r="H56" s="193"/>
      <c r="I56" s="193"/>
      <c r="J56" s="193"/>
      <c r="K56" s="193"/>
      <c r="L56" s="193"/>
      <c r="M56" s="279"/>
      <c r="N56" s="193"/>
      <c r="O56" s="193"/>
      <c r="P56" s="279"/>
      <c r="Q56" s="192"/>
      <c r="R56" s="194"/>
      <c r="S56" s="382"/>
      <c r="T56" s="383"/>
    </row>
    <row r="57" spans="1:20" ht="63.75" hidden="1" outlineLevel="2">
      <c r="A57" s="182"/>
      <c r="B57" s="183"/>
      <c r="C57" s="337" t="s">
        <v>858</v>
      </c>
      <c r="D57" s="168"/>
      <c r="E57" s="184"/>
      <c r="F57" s="184"/>
      <c r="G57" s="257"/>
      <c r="H57" s="173"/>
      <c r="I57" s="173"/>
      <c r="J57" s="173"/>
      <c r="K57" s="173"/>
      <c r="L57" s="173"/>
      <c r="M57" s="245"/>
      <c r="N57" s="170"/>
      <c r="O57" s="170"/>
      <c r="P57" s="245"/>
      <c r="Q57" s="169"/>
      <c r="R57" s="171"/>
      <c r="S57" s="374"/>
      <c r="T57" s="374"/>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74"/>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74"/>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74"/>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74"/>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74"/>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74"/>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74"/>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4"/>
    </row>
    <row r="66" spans="1:20" ht="30.75" customHeight="1" collapsed="1">
      <c r="A66" s="269"/>
      <c r="B66" s="341" t="s">
        <v>370</v>
      </c>
      <c r="C66" s="335" t="s">
        <v>1353</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74"/>
    </row>
    <row r="67" spans="1:20" s="310" customFormat="1" ht="51" hidden="1" outlineLevel="2">
      <c r="A67" s="2"/>
      <c r="B67" s="2"/>
      <c r="C67" s="337" t="s">
        <v>1354</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1355</v>
      </c>
      <c r="D68" s="191"/>
      <c r="E68" s="192"/>
      <c r="F68" s="192"/>
      <c r="G68" s="279"/>
      <c r="H68" s="193"/>
      <c r="I68" s="193"/>
      <c r="J68" s="193"/>
      <c r="K68" s="193"/>
      <c r="L68" s="193"/>
      <c r="M68" s="279"/>
      <c r="N68" s="193"/>
      <c r="O68" s="193"/>
      <c r="P68" s="279"/>
      <c r="Q68" s="192"/>
      <c r="R68" s="194"/>
      <c r="S68" s="382"/>
      <c r="T68" s="383"/>
    </row>
    <row r="69" spans="1:20" ht="51" hidden="1" outlineLevel="2">
      <c r="A69" s="180"/>
      <c r="B69" s="4"/>
      <c r="C69" s="337" t="s">
        <v>859</v>
      </c>
      <c r="D69" s="168"/>
      <c r="E69" s="184"/>
      <c r="F69" s="184"/>
      <c r="G69" s="257"/>
      <c r="H69" s="173"/>
      <c r="I69" s="173"/>
      <c r="J69" s="173"/>
      <c r="K69" s="173"/>
      <c r="L69" s="173"/>
      <c r="M69" s="245"/>
      <c r="N69" s="170"/>
      <c r="O69" s="170"/>
      <c r="P69" s="245"/>
      <c r="Q69" s="169"/>
      <c r="R69" s="171"/>
      <c r="S69" s="374"/>
      <c r="T69" s="374"/>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74"/>
    </row>
    <row r="71" spans="1:20" ht="15" hidden="1" outlineLevel="1">
      <c r="A71" s="174"/>
      <c r="B71" s="336">
        <v>2</v>
      </c>
      <c r="C71" s="175"/>
      <c r="D71" s="168"/>
      <c r="E71" s="169"/>
      <c r="F71" s="172"/>
      <c r="G71" s="257"/>
      <c r="H71" s="170"/>
      <c r="I71" s="170"/>
      <c r="J71" s="170"/>
      <c r="K71" s="170"/>
      <c r="L71" s="170"/>
      <c r="M71" s="232"/>
      <c r="N71" s="170"/>
      <c r="O71" s="170"/>
      <c r="P71" s="232"/>
      <c r="Q71" s="169"/>
      <c r="R71" s="171"/>
      <c r="S71" s="374"/>
      <c r="T71" s="374"/>
    </row>
    <row r="72" spans="1:20" ht="15" hidden="1" outlineLevel="1">
      <c r="A72" s="174"/>
      <c r="B72" s="336">
        <v>3</v>
      </c>
      <c r="C72" s="175"/>
      <c r="D72" s="168"/>
      <c r="E72" s="169"/>
      <c r="F72" s="169"/>
      <c r="G72" s="257"/>
      <c r="H72" s="170"/>
      <c r="I72" s="170"/>
      <c r="J72" s="170"/>
      <c r="K72" s="170"/>
      <c r="L72" s="170"/>
      <c r="M72" s="232"/>
      <c r="N72" s="170"/>
      <c r="O72" s="170"/>
      <c r="P72" s="232"/>
      <c r="Q72" s="169"/>
      <c r="R72" s="171"/>
      <c r="S72" s="374"/>
      <c r="T72" s="374"/>
    </row>
    <row r="73" spans="1:20" ht="15" hidden="1" outlineLevel="1">
      <c r="A73" s="174"/>
      <c r="B73" s="336">
        <v>4</v>
      </c>
      <c r="C73" s="175"/>
      <c r="D73" s="168"/>
      <c r="E73" s="169"/>
      <c r="F73" s="172"/>
      <c r="G73" s="257"/>
      <c r="H73" s="170"/>
      <c r="I73" s="170"/>
      <c r="J73" s="170"/>
      <c r="K73" s="170"/>
      <c r="L73" s="170"/>
      <c r="M73" s="232"/>
      <c r="N73" s="170"/>
      <c r="O73" s="170"/>
      <c r="P73" s="232"/>
      <c r="Q73" s="169"/>
      <c r="R73" s="171"/>
      <c r="S73" s="374"/>
      <c r="T73" s="374"/>
    </row>
    <row r="74" spans="1:20" ht="15" hidden="1" outlineLevel="1">
      <c r="A74" s="174"/>
      <c r="B74" s="336">
        <v>5</v>
      </c>
      <c r="C74" s="175"/>
      <c r="D74" s="168"/>
      <c r="E74" s="169"/>
      <c r="F74" s="169"/>
      <c r="G74" s="257"/>
      <c r="H74" s="170"/>
      <c r="I74" s="170"/>
      <c r="J74" s="170"/>
      <c r="K74" s="170"/>
      <c r="L74" s="170"/>
      <c r="M74" s="232"/>
      <c r="N74" s="170"/>
      <c r="O74" s="170"/>
      <c r="P74" s="232"/>
      <c r="Q74" s="169"/>
      <c r="R74" s="171"/>
      <c r="S74" s="374"/>
      <c r="T74" s="374"/>
    </row>
    <row r="75" spans="1:20" ht="15" hidden="1" outlineLevel="1">
      <c r="A75" s="174"/>
      <c r="B75" s="336">
        <v>6</v>
      </c>
      <c r="C75" s="175"/>
      <c r="D75" s="168"/>
      <c r="E75" s="169"/>
      <c r="F75" s="169"/>
      <c r="G75" s="257"/>
      <c r="H75" s="170"/>
      <c r="I75" s="170"/>
      <c r="J75" s="170"/>
      <c r="K75" s="170"/>
      <c r="L75" s="170"/>
      <c r="M75" s="232"/>
      <c r="N75" s="170"/>
      <c r="O75" s="170"/>
      <c r="P75" s="232"/>
      <c r="Q75" s="169"/>
      <c r="R75" s="171"/>
      <c r="S75" s="374"/>
      <c r="T75" s="374"/>
    </row>
    <row r="76" spans="1:20" ht="15" hidden="1" outlineLevel="1">
      <c r="A76" s="174"/>
      <c r="B76" s="336">
        <v>7</v>
      </c>
      <c r="C76" s="175"/>
      <c r="D76" s="168"/>
      <c r="E76" s="169"/>
      <c r="F76" s="169"/>
      <c r="G76" s="257"/>
      <c r="H76" s="170"/>
      <c r="I76" s="170"/>
      <c r="J76" s="170"/>
      <c r="K76" s="170"/>
      <c r="L76" s="170"/>
      <c r="M76" s="232"/>
      <c r="N76" s="170"/>
      <c r="O76" s="170"/>
      <c r="P76" s="232"/>
      <c r="Q76" s="169"/>
      <c r="R76" s="171"/>
      <c r="S76" s="374"/>
      <c r="T76" s="374"/>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74"/>
    </row>
    <row r="78" spans="1:20" ht="31.5" collapsed="1">
      <c r="A78" s="269"/>
      <c r="B78" s="341" t="s">
        <v>371</v>
      </c>
      <c r="C78" s="335" t="s">
        <v>1356</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74"/>
    </row>
    <row r="79" spans="1:20" s="310" customFormat="1" ht="38.25" hidden="1" outlineLevel="2">
      <c r="A79" s="2"/>
      <c r="B79" s="2"/>
      <c r="C79" s="337" t="s">
        <v>1357</v>
      </c>
      <c r="D79" s="191"/>
      <c r="E79" s="192"/>
      <c r="F79" s="192"/>
      <c r="G79" s="279"/>
      <c r="H79" s="193"/>
      <c r="I79" s="193"/>
      <c r="J79" s="193"/>
      <c r="K79" s="193"/>
      <c r="L79" s="193"/>
      <c r="M79" s="279"/>
      <c r="N79" s="193"/>
      <c r="O79" s="193"/>
      <c r="P79" s="279"/>
      <c r="Q79" s="192"/>
      <c r="R79" s="194"/>
      <c r="S79" s="382"/>
      <c r="T79" s="383"/>
    </row>
    <row r="80" spans="1:20" s="310" customFormat="1" ht="89.25" hidden="1" outlineLevel="2">
      <c r="A80" s="2"/>
      <c r="B80" s="2"/>
      <c r="C80" s="337" t="s">
        <v>1358</v>
      </c>
      <c r="D80" s="191"/>
      <c r="E80" s="192"/>
      <c r="F80" s="192"/>
      <c r="G80" s="279"/>
      <c r="H80" s="193"/>
      <c r="I80" s="193"/>
      <c r="J80" s="193"/>
      <c r="K80" s="193"/>
      <c r="L80" s="193"/>
      <c r="M80" s="279"/>
      <c r="N80" s="193"/>
      <c r="O80" s="193"/>
      <c r="P80" s="279"/>
      <c r="Q80" s="192"/>
      <c r="R80" s="194"/>
      <c r="S80" s="382"/>
      <c r="T80" s="383"/>
    </row>
    <row r="81" spans="1:20" ht="51" hidden="1" outlineLevel="2">
      <c r="A81" s="180"/>
      <c r="B81" s="4"/>
      <c r="C81" s="337" t="s">
        <v>860</v>
      </c>
      <c r="D81" s="168"/>
      <c r="E81" s="184"/>
      <c r="F81" s="184"/>
      <c r="G81" s="257"/>
      <c r="H81" s="173"/>
      <c r="I81" s="173"/>
      <c r="J81" s="173"/>
      <c r="K81" s="173"/>
      <c r="L81" s="173"/>
      <c r="M81" s="245"/>
      <c r="N81" s="170"/>
      <c r="O81" s="170"/>
      <c r="P81" s="245"/>
      <c r="Q81" s="169"/>
      <c r="R81" s="171"/>
      <c r="S81" s="374"/>
      <c r="T81" s="374"/>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74"/>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74"/>
    </row>
    <row r="84" spans="1:20" ht="15" hidden="1" outlineLevel="1">
      <c r="A84" s="174"/>
      <c r="B84" s="336">
        <v>3</v>
      </c>
      <c r="C84" s="175"/>
      <c r="D84" s="168"/>
      <c r="E84" s="169"/>
      <c r="F84" s="169"/>
      <c r="G84" s="257"/>
      <c r="H84" s="170"/>
      <c r="I84" s="170"/>
      <c r="J84" s="170"/>
      <c r="K84" s="170"/>
      <c r="L84" s="170"/>
      <c r="M84" s="232"/>
      <c r="N84" s="170"/>
      <c r="O84" s="170"/>
      <c r="P84" s="232"/>
      <c r="Q84" s="169"/>
      <c r="R84" s="171"/>
      <c r="S84" s="374"/>
      <c r="T84" s="374"/>
    </row>
    <row r="85" spans="1:20" ht="15" hidden="1" outlineLevel="1">
      <c r="A85" s="174"/>
      <c r="B85" s="336">
        <v>4</v>
      </c>
      <c r="C85" s="175"/>
      <c r="D85" s="168"/>
      <c r="E85" s="169"/>
      <c r="F85" s="172"/>
      <c r="G85" s="257"/>
      <c r="H85" s="170"/>
      <c r="I85" s="170"/>
      <c r="J85" s="170"/>
      <c r="K85" s="170"/>
      <c r="L85" s="170"/>
      <c r="M85" s="232"/>
      <c r="N85" s="170"/>
      <c r="O85" s="170"/>
      <c r="P85" s="232"/>
      <c r="Q85" s="169"/>
      <c r="R85" s="171"/>
      <c r="S85" s="374"/>
      <c r="T85" s="374"/>
    </row>
    <row r="86" spans="1:20" ht="15" hidden="1" outlineLevel="1">
      <c r="A86" s="174"/>
      <c r="B86" s="336">
        <v>5</v>
      </c>
      <c r="C86" s="175"/>
      <c r="D86" s="168"/>
      <c r="E86" s="169"/>
      <c r="F86" s="169"/>
      <c r="G86" s="257"/>
      <c r="H86" s="170"/>
      <c r="I86" s="170"/>
      <c r="J86" s="170"/>
      <c r="K86" s="170"/>
      <c r="L86" s="170"/>
      <c r="M86" s="232"/>
      <c r="N86" s="170"/>
      <c r="O86" s="170"/>
      <c r="P86" s="232"/>
      <c r="Q86" s="169"/>
      <c r="R86" s="171"/>
      <c r="S86" s="374"/>
      <c r="T86" s="374"/>
    </row>
    <row r="87" spans="1:20" ht="15" hidden="1" outlineLevel="1">
      <c r="A87" s="174"/>
      <c r="B87" s="336">
        <v>6</v>
      </c>
      <c r="C87" s="175"/>
      <c r="D87" s="168"/>
      <c r="E87" s="169"/>
      <c r="F87" s="169"/>
      <c r="G87" s="257"/>
      <c r="H87" s="170"/>
      <c r="I87" s="170"/>
      <c r="J87" s="170"/>
      <c r="K87" s="170"/>
      <c r="L87" s="170"/>
      <c r="M87" s="232"/>
      <c r="N87" s="170"/>
      <c r="O87" s="170"/>
      <c r="P87" s="232"/>
      <c r="Q87" s="169"/>
      <c r="R87" s="171"/>
      <c r="S87" s="374"/>
      <c r="T87" s="374"/>
    </row>
    <row r="88" spans="1:20" ht="15" hidden="1" outlineLevel="1">
      <c r="A88" s="174"/>
      <c r="B88" s="336">
        <v>7</v>
      </c>
      <c r="C88" s="175"/>
      <c r="D88" s="168"/>
      <c r="E88" s="169"/>
      <c r="F88" s="169"/>
      <c r="G88" s="257"/>
      <c r="H88" s="170"/>
      <c r="I88" s="170"/>
      <c r="J88" s="170"/>
      <c r="K88" s="170"/>
      <c r="L88" s="170"/>
      <c r="M88" s="232"/>
      <c r="N88" s="170"/>
      <c r="O88" s="170"/>
      <c r="P88" s="232"/>
      <c r="Q88" s="169"/>
      <c r="R88" s="171"/>
      <c r="S88" s="374"/>
      <c r="T88" s="374"/>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74"/>
    </row>
    <row r="90" spans="1:20" ht="54">
      <c r="A90" s="268"/>
      <c r="B90" s="353" t="s">
        <v>355</v>
      </c>
      <c r="C90" s="333" t="s">
        <v>1359</v>
      </c>
      <c r="D90" s="234"/>
      <c r="E90" s="235"/>
      <c r="F90" s="235"/>
      <c r="G90" s="270"/>
      <c r="H90" s="347">
        <f>SUM(H91,H103,H114)</f>
        <v>0</v>
      </c>
      <c r="I90" s="347">
        <f>SUM(I91,I103,I114)</f>
        <v>0</v>
      </c>
      <c r="J90" s="347">
        <f>SUM(J91,J103,J114)</f>
        <v>0</v>
      </c>
      <c r="K90" s="347">
        <f>SUM(K91,K103,K114)</f>
        <v>0</v>
      </c>
      <c r="L90" s="347">
        <f>SUM(L91,L103,L114)</f>
        <v>0</v>
      </c>
      <c r="M90" s="237"/>
      <c r="N90" s="237"/>
      <c r="O90" s="348">
        <f>SUM(H90:L90)/(COUNT(H90:L90)*3)</f>
        <v>0</v>
      </c>
      <c r="P90" s="242"/>
      <c r="Q90" s="445"/>
      <c r="R90" s="228"/>
      <c r="S90" s="349">
        <f>AVERAGE(S91:S115)</f>
        <v>0</v>
      </c>
      <c r="T90" s="374"/>
    </row>
    <row r="91" spans="1:20" ht="20.25" collapsed="1">
      <c r="A91" s="269"/>
      <c r="B91" s="341" t="s">
        <v>374</v>
      </c>
      <c r="C91" s="335" t="s">
        <v>1360</v>
      </c>
      <c r="D91" s="251"/>
      <c r="E91" s="252"/>
      <c r="F91" s="252"/>
      <c r="G91" s="263"/>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54"/>
      <c r="Q91" s="443" t="str">
        <f>IF(COUNTA(Q94:Q102)=0,"",COUNTA(Q94:Q102))</f>
        <v/>
      </c>
      <c r="R91" s="229"/>
      <c r="S91" s="351">
        <f>IF(R91=Instructions!$B$25,Instructions!$C$25,IF(R91=Instructions!$B$26,Instructions!$C$26,IF(R91=Instructions!$B$27,Instructions!$C$27,0)))</f>
        <v>0</v>
      </c>
      <c r="T91" s="374"/>
    </row>
    <row r="92" spans="1:20" s="310" customFormat="1" ht="25.5" hidden="1" outlineLevel="2">
      <c r="A92" s="2"/>
      <c r="B92" s="2"/>
      <c r="C92" s="337" t="s">
        <v>1361</v>
      </c>
      <c r="D92" s="191"/>
      <c r="E92" s="192"/>
      <c r="F92" s="192"/>
      <c r="G92" s="279"/>
      <c r="H92" s="193"/>
      <c r="I92" s="193"/>
      <c r="J92" s="193"/>
      <c r="K92" s="193"/>
      <c r="L92" s="193"/>
      <c r="M92" s="279"/>
      <c r="N92" s="193"/>
      <c r="O92" s="193"/>
      <c r="P92" s="279"/>
      <c r="Q92" s="192"/>
      <c r="R92" s="194"/>
      <c r="S92" s="382"/>
      <c r="T92" s="383"/>
    </row>
    <row r="93" spans="1:20" s="310" customFormat="1" ht="127.5" hidden="1" outlineLevel="2">
      <c r="A93" s="2"/>
      <c r="B93" s="2"/>
      <c r="C93" s="337" t="s">
        <v>1362</v>
      </c>
      <c r="D93" s="191"/>
      <c r="E93" s="192"/>
      <c r="F93" s="192"/>
      <c r="G93" s="279"/>
      <c r="H93" s="193"/>
      <c r="I93" s="193"/>
      <c r="J93" s="193"/>
      <c r="K93" s="193"/>
      <c r="L93" s="193"/>
      <c r="M93" s="279"/>
      <c r="N93" s="193"/>
      <c r="O93" s="193"/>
      <c r="P93" s="279"/>
      <c r="Q93" s="192"/>
      <c r="R93" s="194"/>
      <c r="S93" s="382"/>
      <c r="T93" s="383"/>
    </row>
    <row r="94" spans="1:20" ht="114.75" hidden="1" outlineLevel="2">
      <c r="A94" s="180"/>
      <c r="B94" s="4"/>
      <c r="C94" s="337" t="s">
        <v>861</v>
      </c>
      <c r="D94" s="168"/>
      <c r="E94" s="184"/>
      <c r="F94" s="184"/>
      <c r="G94" s="257"/>
      <c r="H94" s="173"/>
      <c r="I94" s="173"/>
      <c r="J94" s="173"/>
      <c r="K94" s="173"/>
      <c r="L94" s="186"/>
      <c r="M94" s="245"/>
      <c r="N94" s="170"/>
      <c r="O94" s="170"/>
      <c r="P94" s="245"/>
      <c r="Q94" s="169"/>
      <c r="R94" s="171"/>
      <c r="S94" s="374"/>
      <c r="T94" s="374"/>
    </row>
    <row r="95" spans="1:20" ht="15" hidden="1" outlineLevel="1">
      <c r="A95" s="174"/>
      <c r="B95" s="336">
        <v>1</v>
      </c>
      <c r="C95" s="175"/>
      <c r="D95" s="168"/>
      <c r="E95" s="169"/>
      <c r="F95" s="172"/>
      <c r="G95" s="257"/>
      <c r="H95" s="170"/>
      <c r="I95" s="170"/>
      <c r="J95" s="170"/>
      <c r="K95" s="170"/>
      <c r="L95" s="170"/>
      <c r="M95" s="245"/>
      <c r="N95" s="170"/>
      <c r="O95" s="170"/>
      <c r="P95" s="245"/>
      <c r="Q95" s="169"/>
      <c r="R95" s="171"/>
      <c r="S95" s="374"/>
      <c r="T95" s="374"/>
    </row>
    <row r="96" spans="1:20" ht="15" hidden="1" outlineLevel="1">
      <c r="A96" s="174"/>
      <c r="B96" s="336">
        <v>2</v>
      </c>
      <c r="C96" s="175"/>
      <c r="D96" s="168"/>
      <c r="E96" s="169"/>
      <c r="F96" s="172"/>
      <c r="G96" s="257"/>
      <c r="H96" s="170"/>
      <c r="I96" s="170"/>
      <c r="J96" s="170"/>
      <c r="K96" s="170"/>
      <c r="L96" s="170"/>
      <c r="M96" s="245"/>
      <c r="N96" s="170"/>
      <c r="O96" s="170"/>
      <c r="P96" s="245"/>
      <c r="Q96" s="169"/>
      <c r="R96" s="171"/>
      <c r="S96" s="374"/>
      <c r="T96" s="374"/>
    </row>
    <row r="97" spans="1:20" ht="15" hidden="1" outlineLevel="1">
      <c r="A97" s="174"/>
      <c r="B97" s="336">
        <v>3</v>
      </c>
      <c r="C97" s="175"/>
      <c r="D97" s="168"/>
      <c r="E97" s="169"/>
      <c r="F97" s="169"/>
      <c r="G97" s="257"/>
      <c r="H97" s="170"/>
      <c r="I97" s="170"/>
      <c r="J97" s="170"/>
      <c r="K97" s="170"/>
      <c r="L97" s="170"/>
      <c r="M97" s="245"/>
      <c r="N97" s="170"/>
      <c r="O97" s="170"/>
      <c r="P97" s="245"/>
      <c r="Q97" s="169"/>
      <c r="R97" s="171"/>
      <c r="S97" s="374"/>
      <c r="T97" s="374"/>
    </row>
    <row r="98" spans="1:20" ht="15" hidden="1" outlineLevel="1">
      <c r="A98" s="174"/>
      <c r="B98" s="336">
        <v>4</v>
      </c>
      <c r="C98" s="175"/>
      <c r="D98" s="168"/>
      <c r="E98" s="169"/>
      <c r="F98" s="172"/>
      <c r="G98" s="257"/>
      <c r="H98" s="170"/>
      <c r="I98" s="170"/>
      <c r="J98" s="170"/>
      <c r="K98" s="170"/>
      <c r="L98" s="170"/>
      <c r="M98" s="245"/>
      <c r="N98" s="170"/>
      <c r="O98" s="170"/>
      <c r="P98" s="245"/>
      <c r="Q98" s="169"/>
      <c r="R98" s="171"/>
      <c r="S98" s="374"/>
      <c r="T98" s="374"/>
    </row>
    <row r="99" spans="1:20" ht="15" hidden="1" outlineLevel="1">
      <c r="A99" s="174"/>
      <c r="B99" s="336">
        <v>5</v>
      </c>
      <c r="C99" s="175"/>
      <c r="D99" s="168"/>
      <c r="E99" s="169"/>
      <c r="F99" s="169"/>
      <c r="G99" s="257"/>
      <c r="H99" s="170"/>
      <c r="I99" s="170"/>
      <c r="J99" s="170"/>
      <c r="K99" s="170"/>
      <c r="L99" s="170"/>
      <c r="M99" s="245"/>
      <c r="N99" s="170"/>
      <c r="O99" s="170"/>
      <c r="P99" s="245"/>
      <c r="Q99" s="169"/>
      <c r="R99" s="171"/>
      <c r="S99" s="374"/>
      <c r="T99" s="374"/>
    </row>
    <row r="100" spans="1:20" ht="15"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4"/>
    </row>
    <row r="101" spans="1:20" ht="15"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4"/>
    </row>
    <row r="102" spans="1:20"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4"/>
    </row>
    <row r="103" spans="1:20" ht="20.25" collapsed="1">
      <c r="A103" s="269"/>
      <c r="B103" s="341" t="s">
        <v>375</v>
      </c>
      <c r="C103" s="335" t="s">
        <v>1363</v>
      </c>
      <c r="D103" s="251"/>
      <c r="E103" s="252"/>
      <c r="F103" s="252"/>
      <c r="G103" s="263"/>
      <c r="H103" s="350" t="str">
        <f>IF(HasAffirmation(H107:H112,$O107:$O112),1,"")</f>
        <v/>
      </c>
      <c r="I103" s="350" t="str">
        <f>IF(HasAffirmation(I107:I112,$O107:$O112),1,"")</f>
        <v/>
      </c>
      <c r="J103" s="350" t="str">
        <f>IF(HasAffirmation(J107:J112,$O107:$O112),1,"")</f>
        <v/>
      </c>
      <c r="K103" s="350" t="str">
        <f>IF(HasAffirmation(K107:K112,$O107:$O112),1,"")</f>
        <v/>
      </c>
      <c r="L103" s="350" t="str">
        <f>IF(HasAffirmation(L107:L112,$O107:$O112),1,"")</f>
        <v/>
      </c>
      <c r="M103" s="254"/>
      <c r="N103" s="350">
        <f>COUNTA(N107:N112)</f>
        <v>0</v>
      </c>
      <c r="O103" s="350">
        <f>SUM(H103:L103)</f>
        <v>0</v>
      </c>
      <c r="P103" s="254"/>
      <c r="Q103" s="443" t="str">
        <f>IF(COUNTA(Q106:Q113)=0,"",COUNTA(Q106:Q113))</f>
        <v/>
      </c>
      <c r="R103" s="229"/>
      <c r="S103" s="351">
        <f>IF(R103=Instructions!$B$25,Instructions!$C$25,IF(R103=Instructions!$B$26,Instructions!$C$26,IF(R103=Instructions!$B$27,Instructions!$C$27,0)))</f>
        <v>0</v>
      </c>
      <c r="T103" s="374"/>
    </row>
    <row r="104" spans="1:20" s="310" customFormat="1" ht="51" hidden="1" outlineLevel="2">
      <c r="A104" s="2"/>
      <c r="B104" s="2"/>
      <c r="C104" s="337" t="s">
        <v>1364</v>
      </c>
      <c r="D104" s="191"/>
      <c r="E104" s="192"/>
      <c r="F104" s="192"/>
      <c r="G104" s="279"/>
      <c r="H104" s="193"/>
      <c r="I104" s="193"/>
      <c r="J104" s="193"/>
      <c r="K104" s="193"/>
      <c r="L104" s="193"/>
      <c r="M104" s="279"/>
      <c r="N104" s="193"/>
      <c r="O104" s="193"/>
      <c r="P104" s="279"/>
      <c r="Q104" s="192"/>
      <c r="R104" s="194"/>
      <c r="S104" s="382"/>
      <c r="T104" s="383"/>
    </row>
    <row r="105" spans="1:20" s="310" customFormat="1" ht="127.5" hidden="1" outlineLevel="2">
      <c r="A105" s="2"/>
      <c r="B105" s="2"/>
      <c r="C105" s="337" t="s">
        <v>1365</v>
      </c>
      <c r="D105" s="191"/>
      <c r="E105" s="192"/>
      <c r="F105" s="192"/>
      <c r="G105" s="279"/>
      <c r="H105" s="193"/>
      <c r="I105" s="193"/>
      <c r="J105" s="193"/>
      <c r="K105" s="193"/>
      <c r="L105" s="193"/>
      <c r="M105" s="279"/>
      <c r="N105" s="193"/>
      <c r="O105" s="193"/>
      <c r="P105" s="279"/>
      <c r="Q105" s="192"/>
      <c r="R105" s="194"/>
      <c r="S105" s="382"/>
      <c r="T105" s="383"/>
    </row>
    <row r="106" spans="1:20" ht="38.25" hidden="1" outlineLevel="2">
      <c r="A106" s="180"/>
      <c r="B106" s="4"/>
      <c r="C106" s="337" t="s">
        <v>862</v>
      </c>
      <c r="D106" s="168"/>
      <c r="E106" s="184"/>
      <c r="F106" s="184"/>
      <c r="G106" s="257"/>
      <c r="H106" s="173"/>
      <c r="I106" s="173"/>
      <c r="J106" s="173"/>
      <c r="K106" s="173"/>
      <c r="L106" s="173"/>
      <c r="M106" s="245"/>
      <c r="N106" s="170"/>
      <c r="O106" s="170"/>
      <c r="P106" s="245"/>
      <c r="Q106" s="169"/>
      <c r="R106" s="171"/>
      <c r="S106" s="374"/>
      <c r="T106" s="374"/>
    </row>
    <row r="107" spans="1:20" ht="15"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74"/>
    </row>
    <row r="108" spans="1:20" ht="15"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74"/>
    </row>
    <row r="109" spans="1:20" ht="15"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74"/>
    </row>
    <row r="110" spans="1:20" ht="15"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74"/>
    </row>
    <row r="111" spans="1:20" ht="15"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74"/>
    </row>
    <row r="112" spans="1:20" ht="15"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74"/>
    </row>
    <row r="113" spans="1:20" ht="15"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74"/>
    </row>
    <row r="114" spans="1:20"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74"/>
    </row>
    <row r="115" spans="1:20" ht="31.5" collapsed="1">
      <c r="A115" s="269"/>
      <c r="B115" s="341" t="s">
        <v>376</v>
      </c>
      <c r="C115" s="335" t="s">
        <v>1366</v>
      </c>
      <c r="D115" s="251"/>
      <c r="E115" s="252"/>
      <c r="F115" s="252"/>
      <c r="G115" s="263"/>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54"/>
      <c r="Q115" s="443" t="str">
        <f>IF(COUNTA(Q118:Q126)=0,"",COUNTA(Q118:Q126))</f>
        <v/>
      </c>
      <c r="R115" s="229"/>
      <c r="S115" s="351">
        <f>IF(R115=Instructions!$B$25,Instructions!$C$25,IF(R115=Instructions!$B$26,Instructions!$C$26,IF(R115=Instructions!$B$27,Instructions!$C$27,0)))</f>
        <v>0</v>
      </c>
      <c r="T115" s="374"/>
    </row>
    <row r="116" spans="1:20" s="310" customFormat="1" ht="25.5" hidden="1" outlineLevel="2">
      <c r="A116" s="2"/>
      <c r="B116" s="2"/>
      <c r="C116" s="337" t="s">
        <v>1367</v>
      </c>
      <c r="D116" s="191"/>
      <c r="E116" s="192"/>
      <c r="F116" s="192"/>
      <c r="G116" s="279"/>
      <c r="H116" s="193"/>
      <c r="I116" s="193"/>
      <c r="J116" s="193"/>
      <c r="K116" s="193"/>
      <c r="L116" s="193"/>
      <c r="M116" s="279"/>
      <c r="N116" s="193"/>
      <c r="O116" s="193"/>
      <c r="P116" s="279"/>
      <c r="Q116" s="192"/>
      <c r="R116" s="194"/>
      <c r="S116" s="382"/>
      <c r="T116" s="383"/>
    </row>
    <row r="117" spans="1:20" s="310" customFormat="1" ht="63.75" hidden="1" outlineLevel="2">
      <c r="A117" s="2"/>
      <c r="B117" s="2"/>
      <c r="C117" s="337" t="s">
        <v>1368</v>
      </c>
      <c r="D117" s="191"/>
      <c r="E117" s="192"/>
      <c r="F117" s="192"/>
      <c r="G117" s="279"/>
      <c r="H117" s="193"/>
      <c r="I117" s="193"/>
      <c r="J117" s="193"/>
      <c r="K117" s="193"/>
      <c r="L117" s="193"/>
      <c r="M117" s="279"/>
      <c r="N117" s="193"/>
      <c r="O117" s="193"/>
      <c r="P117" s="279"/>
      <c r="Q117" s="192"/>
      <c r="R117" s="194"/>
      <c r="S117" s="382"/>
      <c r="T117" s="383"/>
    </row>
    <row r="118" spans="1:20" ht="38.25" hidden="1" outlineLevel="2">
      <c r="A118" s="180"/>
      <c r="B118" s="4"/>
      <c r="C118" s="337" t="s">
        <v>863</v>
      </c>
      <c r="D118" s="168"/>
      <c r="E118" s="184"/>
      <c r="F118" s="184"/>
      <c r="G118" s="257"/>
      <c r="H118" s="173"/>
      <c r="I118" s="173"/>
      <c r="J118" s="173"/>
      <c r="K118" s="173"/>
      <c r="L118" s="173"/>
      <c r="M118" s="245"/>
      <c r="N118" s="170"/>
      <c r="O118" s="170"/>
      <c r="P118" s="245"/>
      <c r="Q118" s="169"/>
      <c r="R118" s="171"/>
      <c r="S118" s="374"/>
      <c r="T118" s="374"/>
    </row>
    <row r="119" spans="1:20" ht="15"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74"/>
    </row>
    <row r="120" spans="1:20" ht="15"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74"/>
    </row>
    <row r="121" spans="1:20" ht="15"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74"/>
    </row>
    <row r="122" spans="1:20" ht="15"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74"/>
    </row>
    <row r="123" spans="1:20" ht="15"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74"/>
    </row>
    <row r="124" spans="1:20" ht="15"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74"/>
    </row>
    <row r="125" spans="1:20" ht="15"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74"/>
    </row>
    <row r="126" spans="1:20"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74"/>
    </row>
    <row r="127" spans="1:20" ht="27.75">
      <c r="A127" s="239"/>
      <c r="B127" s="332" t="s">
        <v>490</v>
      </c>
      <c r="C127" s="333" t="s">
        <v>491</v>
      </c>
      <c r="D127" s="240"/>
      <c r="E127" s="241"/>
      <c r="F127" s="241"/>
      <c r="G127" s="242"/>
      <c r="H127" s="347">
        <f>SUM(H128,H139,H150,H160,H171,H181,H191,H202,H213,H223)</f>
        <v>0</v>
      </c>
      <c r="I127" s="347">
        <f>SUM(I128,I139,I150,I160,I171,I181,I191,I202,I213,I223)</f>
        <v>0</v>
      </c>
      <c r="J127" s="347">
        <f>SUM(J128,J139,J150,J160,J171,J181,J191,J202,J213,J223)</f>
        <v>0</v>
      </c>
      <c r="K127" s="347">
        <f>SUM(K128,K139,K150,K160,K171,K181,K191,K202,K213,K223)</f>
        <v>0</v>
      </c>
      <c r="L127" s="347">
        <f>SUM(L128,L139,L150,L160,L171,L181,L191,L202,L213,L223)</f>
        <v>0</v>
      </c>
      <c r="M127" s="237"/>
      <c r="N127" s="237"/>
      <c r="O127" s="348">
        <f>SUM(H127:L127)/(COUNT(H127:L127)*10)</f>
        <v>0</v>
      </c>
      <c r="P127" s="242"/>
      <c r="Q127" s="235"/>
      <c r="R127" s="228"/>
      <c r="S127" s="349">
        <f>AVERAGE(S128:S223)</f>
        <v>0</v>
      </c>
      <c r="T127" s="374"/>
    </row>
    <row r="128" spans="1:20" s="323" customFormat="1" ht="31.5" collapsed="1">
      <c r="A128" s="243"/>
      <c r="B128" s="341" t="s">
        <v>489</v>
      </c>
      <c r="C128" s="335" t="s">
        <v>540</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11"/>
    </row>
    <row r="129" spans="1:20" ht="63.75" hidden="1" outlineLevel="2">
      <c r="A129" s="178"/>
      <c r="B129" s="4"/>
      <c r="C129" s="337" t="s">
        <v>1395</v>
      </c>
      <c r="D129" s="168"/>
      <c r="E129" s="169"/>
      <c r="F129" s="169"/>
      <c r="G129" s="257"/>
      <c r="H129" s="170"/>
      <c r="I129" s="170"/>
      <c r="J129" s="170"/>
      <c r="K129" s="170"/>
      <c r="L129" s="170"/>
      <c r="M129" s="245"/>
      <c r="N129" s="170"/>
      <c r="O129" s="170"/>
      <c r="P129" s="245"/>
      <c r="Q129" s="456"/>
      <c r="R129" s="171"/>
      <c r="S129" s="374"/>
      <c r="T129" s="374"/>
    </row>
    <row r="130" spans="1:20" ht="207" hidden="1" customHeight="1" outlineLevel="2">
      <c r="A130" s="178"/>
      <c r="B130" s="4"/>
      <c r="C130" s="337" t="s">
        <v>864</v>
      </c>
      <c r="D130" s="168"/>
      <c r="E130" s="169"/>
      <c r="F130" s="169"/>
      <c r="G130" s="257"/>
      <c r="H130" s="170"/>
      <c r="I130" s="170"/>
      <c r="J130" s="170"/>
      <c r="K130" s="170"/>
      <c r="L130" s="170"/>
      <c r="M130" s="245"/>
      <c r="N130" s="170"/>
      <c r="O130" s="170"/>
      <c r="P130" s="245"/>
      <c r="Q130" s="169"/>
      <c r="R130" s="171"/>
      <c r="S130" s="374"/>
      <c r="T130" s="374"/>
    </row>
    <row r="131" spans="1:20" ht="15"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4"/>
    </row>
    <row r="132" spans="1:20" ht="15"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4"/>
    </row>
    <row r="133" spans="1:20" ht="15"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4"/>
    </row>
    <row r="134" spans="1:20" ht="15"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4"/>
    </row>
    <row r="135" spans="1:20" ht="15"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4"/>
    </row>
    <row r="136" spans="1:20" ht="15"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4"/>
    </row>
    <row r="137" spans="1:20" ht="15"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4"/>
    </row>
    <row r="138" spans="1:20"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4"/>
    </row>
    <row r="139" spans="1:20" s="323" customFormat="1" ht="31.5" collapsed="1">
      <c r="A139" s="243"/>
      <c r="B139" s="341" t="s">
        <v>380</v>
      </c>
      <c r="C139" s="335" t="s">
        <v>541</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11"/>
    </row>
    <row r="140" spans="1:20" s="305" customFormat="1" ht="89.25" hidden="1" outlineLevel="2">
      <c r="A140" s="178"/>
      <c r="B140" s="4"/>
      <c r="C140" s="363" t="s">
        <v>1417</v>
      </c>
      <c r="D140" s="168"/>
      <c r="E140" s="169"/>
      <c r="F140" s="169"/>
      <c r="G140" s="257"/>
      <c r="H140" s="170"/>
      <c r="I140" s="170"/>
      <c r="J140" s="170"/>
      <c r="K140" s="170"/>
      <c r="L140" s="170"/>
      <c r="M140" s="245"/>
      <c r="N140" s="170"/>
      <c r="O140" s="170"/>
      <c r="P140" s="245"/>
      <c r="Q140" s="169"/>
      <c r="R140" s="171"/>
      <c r="S140" s="374"/>
    </row>
    <row r="141" spans="1:20" ht="220.5" hidden="1" customHeight="1" outlineLevel="2">
      <c r="A141" s="178"/>
      <c r="B141" s="4"/>
      <c r="C141" s="337" t="s">
        <v>865</v>
      </c>
      <c r="D141" s="168"/>
      <c r="E141" s="169"/>
      <c r="F141" s="169"/>
      <c r="G141" s="257"/>
      <c r="H141" s="170"/>
      <c r="I141" s="170"/>
      <c r="J141" s="170"/>
      <c r="K141" s="170"/>
      <c r="L141" s="170"/>
      <c r="M141" s="245"/>
      <c r="N141" s="170"/>
      <c r="O141" s="170"/>
      <c r="P141" s="245"/>
      <c r="Q141" s="169"/>
      <c r="R141" s="171"/>
      <c r="S141" s="374"/>
      <c r="T141" s="374"/>
    </row>
    <row r="142" spans="1:20" ht="15"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4"/>
    </row>
    <row r="143" spans="1:20" ht="15"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4"/>
    </row>
    <row r="144" spans="1:20" ht="15"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4"/>
    </row>
    <row r="145" spans="1:20" ht="15"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4"/>
    </row>
    <row r="146" spans="1:20" ht="15"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4"/>
    </row>
    <row r="147" spans="1:20" ht="15"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4"/>
    </row>
    <row r="148" spans="1:20" ht="15"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4"/>
    </row>
    <row r="149" spans="1:20"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4"/>
    </row>
    <row r="150" spans="1:20" s="323" customFormat="1" ht="47.25" collapsed="1">
      <c r="A150" s="243"/>
      <c r="B150" s="341" t="s">
        <v>382</v>
      </c>
      <c r="C150" s="335" t="s">
        <v>542</v>
      </c>
      <c r="D150" s="251"/>
      <c r="E150" s="255"/>
      <c r="F150" s="255"/>
      <c r="G150" s="256"/>
      <c r="H150" s="350" t="str">
        <f>IF(HasAffirmation(H152:H158,$O152:$O158),1,"")</f>
        <v/>
      </c>
      <c r="I150" s="350" t="str">
        <f>IF(HasAffirmation(I152:I158,$O152:$O158),1,"")</f>
        <v/>
      </c>
      <c r="J150" s="350" t="str">
        <f>IF(HasAffirmation(J152:J158,$O152:$O158),1,"")</f>
        <v/>
      </c>
      <c r="K150" s="350" t="str">
        <f>IF(HasAffirmation(K152:K158,$O152:$O158),1,"")</f>
        <v/>
      </c>
      <c r="L150" s="350" t="str">
        <f>IF(HasAffirmation(L152:L158,$O152:$O158),1,"")</f>
        <v/>
      </c>
      <c r="M150" s="254"/>
      <c r="N150" s="350">
        <f>COUNTA(N152:N158)</f>
        <v>0</v>
      </c>
      <c r="O150" s="350">
        <f>SUM(H150:L150)</f>
        <v>0</v>
      </c>
      <c r="P150" s="244"/>
      <c r="Q150" s="443" t="str">
        <f>IF(COUNTA(Q151:Q159)=0,"",COUNTA(Q151:Q159))</f>
        <v/>
      </c>
      <c r="R150" s="229"/>
      <c r="S150" s="351">
        <f>IF(R150=Instructions!$B$25,Instructions!$C$25,IF(R150=Instructions!$B$26,Instructions!$C$26,IF(R150=Instructions!$B$27,Instructions!$C$27,0)))</f>
        <v>0</v>
      </c>
      <c r="T150" s="411"/>
    </row>
    <row r="151" spans="1:20" ht="161.25" hidden="1" customHeight="1" outlineLevel="2">
      <c r="A151" s="178"/>
      <c r="B151" s="4"/>
      <c r="C151" s="337" t="s">
        <v>576</v>
      </c>
      <c r="D151" s="168"/>
      <c r="E151" s="169"/>
      <c r="F151" s="169"/>
      <c r="G151" s="257"/>
      <c r="H151" s="170"/>
      <c r="I151" s="170"/>
      <c r="J151" s="170"/>
      <c r="K151" s="170"/>
      <c r="L151" s="170"/>
      <c r="M151" s="245"/>
      <c r="N151" s="170"/>
      <c r="O151" s="170"/>
      <c r="P151" s="245"/>
      <c r="Q151" s="169"/>
      <c r="R151" s="171"/>
      <c r="S151" s="374"/>
      <c r="T151" s="374"/>
    </row>
    <row r="152" spans="1:20" ht="15"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74"/>
    </row>
    <row r="153" spans="1:20" ht="15"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74"/>
    </row>
    <row r="154" spans="1:20" ht="15"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74"/>
    </row>
    <row r="155" spans="1:20" ht="15"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74"/>
    </row>
    <row r="156" spans="1:20" ht="15"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74"/>
    </row>
    <row r="157" spans="1:20" ht="15"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74"/>
    </row>
    <row r="158" spans="1:20" ht="15"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74"/>
    </row>
    <row r="159" spans="1:20"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74"/>
    </row>
    <row r="160" spans="1:20" s="323" customFormat="1" ht="47.25" collapsed="1">
      <c r="A160" s="243"/>
      <c r="B160" s="341" t="s">
        <v>384</v>
      </c>
      <c r="C160" s="335" t="s">
        <v>543</v>
      </c>
      <c r="D160" s="251"/>
      <c r="E160" s="255"/>
      <c r="F160" s="255"/>
      <c r="G160" s="256"/>
      <c r="H160" s="350" t="str">
        <f>IF(HasAffirmation(H163:H169,$O163:$O169),1,"")</f>
        <v/>
      </c>
      <c r="I160" s="350" t="str">
        <f>IF(HasAffirmation(I163:I169,$O163:$O169),1,"")</f>
        <v/>
      </c>
      <c r="J160" s="350" t="str">
        <f>IF(HasAffirmation(J163:J169,$O163:$O169),1,"")</f>
        <v/>
      </c>
      <c r="K160" s="350" t="str">
        <f>IF(HasAffirmation(K163:K169,$O163:$O169),1,"")</f>
        <v/>
      </c>
      <c r="L160" s="350" t="str">
        <f>IF(HasAffirmation(L163:L169,$O163:$O169),1,"")</f>
        <v/>
      </c>
      <c r="M160" s="254"/>
      <c r="N160" s="350">
        <f>COUNTA(N163:N169)</f>
        <v>0</v>
      </c>
      <c r="O160" s="350">
        <f>SUM(H160:L160)</f>
        <v>0</v>
      </c>
      <c r="P160" s="244"/>
      <c r="Q160" s="443" t="str">
        <f>IF(COUNTA(Q162:Q170)=0,"",COUNTA(Q162:Q170))</f>
        <v/>
      </c>
      <c r="R160" s="229"/>
      <c r="S160" s="351">
        <f>IF(R160=Instructions!$B$25,Instructions!$C$25,IF(R160=Instructions!$B$26,Instructions!$C$26,IF(R160=Instructions!$B$27,Instructions!$C$27,0)))</f>
        <v>0</v>
      </c>
      <c r="T160" s="411"/>
    </row>
    <row r="161" spans="1:20" s="305" customFormat="1" ht="51" hidden="1" outlineLevel="2">
      <c r="A161" s="178"/>
      <c r="B161" s="4"/>
      <c r="C161" s="337" t="s">
        <v>582</v>
      </c>
      <c r="D161" s="168"/>
      <c r="E161" s="169"/>
      <c r="F161" s="169"/>
      <c r="G161" s="257"/>
      <c r="H161" s="170"/>
      <c r="I161" s="170"/>
      <c r="J161" s="170"/>
      <c r="K161" s="170"/>
      <c r="L161" s="170"/>
      <c r="M161" s="245"/>
      <c r="N161" s="170"/>
      <c r="O161" s="170"/>
      <c r="P161" s="245"/>
      <c r="Q161" s="169"/>
      <c r="R161" s="171"/>
      <c r="S161" s="374"/>
      <c r="T161" s="385"/>
    </row>
    <row r="162" spans="1:20" ht="155.25" hidden="1" customHeight="1" outlineLevel="2">
      <c r="A162" s="178"/>
      <c r="B162" s="4"/>
      <c r="C162" s="337" t="s">
        <v>866</v>
      </c>
      <c r="D162" s="168"/>
      <c r="E162" s="169"/>
      <c r="F162" s="169"/>
      <c r="G162" s="257"/>
      <c r="H162" s="170"/>
      <c r="I162" s="170"/>
      <c r="J162" s="170"/>
      <c r="K162" s="170"/>
      <c r="L162" s="170"/>
      <c r="M162" s="245"/>
      <c r="N162" s="170"/>
      <c r="O162" s="170"/>
      <c r="P162" s="245"/>
      <c r="Q162" s="169"/>
      <c r="R162" s="171"/>
      <c r="S162" s="374"/>
      <c r="T162" s="374"/>
    </row>
    <row r="163" spans="1:20" ht="15"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74"/>
    </row>
    <row r="164" spans="1:20" ht="15"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74"/>
    </row>
    <row r="165" spans="1:20" ht="15"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74"/>
    </row>
    <row r="166" spans="1:20" ht="15"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74"/>
    </row>
    <row r="167" spans="1:20" ht="15"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74"/>
    </row>
    <row r="168" spans="1:20" ht="15"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74"/>
    </row>
    <row r="169" spans="1:20" ht="15"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74"/>
    </row>
    <row r="170" spans="1:20"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74"/>
    </row>
    <row r="171" spans="1:20" s="323" customFormat="1" ht="31.5" collapsed="1">
      <c r="A171" s="243"/>
      <c r="B171" s="341" t="s">
        <v>386</v>
      </c>
      <c r="C171" s="335" t="s">
        <v>544</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11"/>
    </row>
    <row r="172" spans="1:20" ht="274.5" hidden="1" customHeight="1" outlineLevel="2">
      <c r="A172" s="178"/>
      <c r="B172" s="4"/>
      <c r="C172" s="337" t="s">
        <v>867</v>
      </c>
      <c r="D172" s="168"/>
      <c r="E172" s="169"/>
      <c r="F172" s="169"/>
      <c r="G172" s="257"/>
      <c r="H172" s="170"/>
      <c r="I172" s="170"/>
      <c r="J172" s="170"/>
      <c r="K172" s="170"/>
      <c r="L172" s="170"/>
      <c r="M172" s="245"/>
      <c r="N172" s="170"/>
      <c r="O172" s="170"/>
      <c r="P172" s="245"/>
      <c r="Q172" s="169"/>
      <c r="R172" s="171"/>
      <c r="S172" s="374"/>
      <c r="T172" s="374"/>
    </row>
    <row r="173" spans="1:20" ht="15"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74"/>
    </row>
    <row r="174" spans="1:20" ht="15"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74"/>
    </row>
    <row r="175" spans="1:20" ht="15"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74"/>
    </row>
    <row r="176" spans="1:20" ht="15"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74"/>
    </row>
    <row r="177" spans="1:20" ht="15"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74"/>
    </row>
    <row r="178" spans="1:20" ht="15"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74"/>
    </row>
    <row r="179" spans="1:20" ht="15"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74"/>
    </row>
    <row r="180" spans="1:20"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74"/>
    </row>
    <row r="181" spans="1:20" s="323" customFormat="1" ht="15.75" collapsed="1">
      <c r="A181" s="243"/>
      <c r="B181" s="341" t="s">
        <v>388</v>
      </c>
      <c r="C181" s="335" t="s">
        <v>993</v>
      </c>
      <c r="D181" s="251"/>
      <c r="E181" s="255"/>
      <c r="F181" s="255"/>
      <c r="G181" s="256"/>
      <c r="H181" s="350" t="str">
        <f>IF(HasAffirmation(H183:H189,$O183:$O189),1,"")</f>
        <v/>
      </c>
      <c r="I181" s="350" t="str">
        <f>IF(HasAffirmation(I183:I189,$O183:$O189),1,"")</f>
        <v/>
      </c>
      <c r="J181" s="350" t="str">
        <f>IF(HasAffirmation(J183:J189,$O183:$O189),1,"")</f>
        <v/>
      </c>
      <c r="K181" s="350" t="str">
        <f>IF(HasAffirmation(K183:K189,$O183:$O189),1,"")</f>
        <v/>
      </c>
      <c r="L181" s="350" t="str">
        <f>IF(HasAffirmation(L183:L189,$O183:$O189),1,"")</f>
        <v/>
      </c>
      <c r="M181" s="254"/>
      <c r="N181" s="350">
        <f>COUNTA(N183:N189)</f>
        <v>0</v>
      </c>
      <c r="O181" s="350">
        <f>SUM(H181:L181)</f>
        <v>0</v>
      </c>
      <c r="P181" s="244"/>
      <c r="Q181" s="443" t="str">
        <f>IF(COUNTA(Q182:Q190)=0,"",COUNTA(Q182:Q190))</f>
        <v/>
      </c>
      <c r="R181" s="229"/>
      <c r="S181" s="351">
        <f>IF(R181=Instructions!$B$25,Instructions!$C$25,IF(R181=Instructions!$B$26,Instructions!$C$26,IF(R181=Instructions!$B$27,Instructions!$C$27,0)))</f>
        <v>0</v>
      </c>
      <c r="T181" s="411"/>
    </row>
    <row r="182" spans="1:20" ht="257.25" hidden="1" customHeight="1" outlineLevel="2">
      <c r="A182" s="178"/>
      <c r="B182" s="4"/>
      <c r="C182" s="337" t="s">
        <v>868</v>
      </c>
      <c r="D182" s="168"/>
      <c r="E182" s="169"/>
      <c r="F182" s="169"/>
      <c r="G182" s="257"/>
      <c r="H182" s="170"/>
      <c r="I182" s="170"/>
      <c r="J182" s="170"/>
      <c r="K182" s="170"/>
      <c r="L182" s="170"/>
      <c r="M182" s="245"/>
      <c r="N182" s="170"/>
      <c r="O182" s="170"/>
      <c r="P182" s="245"/>
      <c r="Q182" s="169"/>
      <c r="R182" s="171"/>
      <c r="S182" s="374"/>
      <c r="T182" s="374"/>
    </row>
    <row r="183" spans="1:20" ht="15"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74"/>
    </row>
    <row r="184" spans="1:20" ht="15"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74"/>
    </row>
    <row r="185" spans="1:20" ht="15"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74"/>
    </row>
    <row r="186" spans="1:20" ht="15"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74"/>
    </row>
    <row r="187" spans="1:20" ht="15"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74"/>
    </row>
    <row r="188" spans="1:20" ht="15"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74"/>
    </row>
    <row r="189" spans="1:20" ht="15"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74"/>
    </row>
    <row r="190" spans="1:20"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74"/>
    </row>
    <row r="191" spans="1:20" s="323" customFormat="1" ht="31.5" collapsed="1">
      <c r="A191" s="243"/>
      <c r="B191" s="341" t="s">
        <v>389</v>
      </c>
      <c r="C191" s="335" t="s">
        <v>217</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11"/>
    </row>
    <row r="192" spans="1:20" s="305" customFormat="1" ht="51" hidden="1" outlineLevel="2">
      <c r="A192" s="178"/>
      <c r="B192" s="4"/>
      <c r="C192" s="337" t="s">
        <v>643</v>
      </c>
      <c r="D192" s="168"/>
      <c r="E192" s="169"/>
      <c r="F192" s="169"/>
      <c r="G192" s="257"/>
      <c r="H192" s="170"/>
      <c r="I192" s="170"/>
      <c r="J192" s="170"/>
      <c r="K192" s="170"/>
      <c r="L192" s="170"/>
      <c r="M192" s="245"/>
      <c r="N192" s="170"/>
      <c r="O192" s="170"/>
      <c r="P192" s="245"/>
      <c r="Q192" s="169"/>
      <c r="R192" s="171"/>
      <c r="S192" s="374"/>
      <c r="T192" s="385"/>
    </row>
    <row r="193" spans="1:20" ht="274.5" hidden="1" customHeight="1" outlineLevel="2">
      <c r="A193" s="178"/>
      <c r="B193" s="4"/>
      <c r="C193" s="337" t="s">
        <v>869</v>
      </c>
      <c r="D193" s="168"/>
      <c r="E193" s="169"/>
      <c r="F193" s="169"/>
      <c r="G193" s="257"/>
      <c r="H193" s="170"/>
      <c r="I193" s="170"/>
      <c r="J193" s="170"/>
      <c r="K193" s="170"/>
      <c r="L193" s="170"/>
      <c r="M193" s="245"/>
      <c r="N193" s="170"/>
      <c r="O193" s="170"/>
      <c r="P193" s="245"/>
      <c r="Q193" s="169"/>
      <c r="R193" s="171"/>
      <c r="S193" s="374"/>
      <c r="T193" s="374"/>
    </row>
    <row r="194" spans="1:20" ht="15"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74"/>
    </row>
    <row r="195" spans="1:20" ht="15"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74"/>
    </row>
    <row r="196" spans="1:20" ht="15"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74"/>
    </row>
    <row r="197" spans="1:20" ht="15"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74"/>
    </row>
    <row r="198" spans="1:20" ht="15"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74"/>
    </row>
    <row r="199" spans="1:20" ht="15"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74"/>
    </row>
    <row r="200" spans="1:20" ht="15"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74"/>
    </row>
    <row r="201" spans="1:20"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74"/>
    </row>
    <row r="202" spans="1:20" s="323" customFormat="1" ht="31.5" collapsed="1">
      <c r="A202" s="243"/>
      <c r="B202" s="341" t="s">
        <v>391</v>
      </c>
      <c r="C202" s="335" t="s">
        <v>246</v>
      </c>
      <c r="D202" s="251"/>
      <c r="E202" s="255"/>
      <c r="F202" s="255"/>
      <c r="G202" s="256"/>
      <c r="H202" s="350" t="str">
        <f>IF(HasAffirmation(H205:H211,$O205:$O211),1,"")</f>
        <v/>
      </c>
      <c r="I202" s="350" t="str">
        <f>IF(HasAffirmation(I205:I211,$O205:$O211),1,"")</f>
        <v/>
      </c>
      <c r="J202" s="350" t="str">
        <f>IF(HasAffirmation(J205:J211,$O205:$O211),1,"")</f>
        <v/>
      </c>
      <c r="K202" s="350" t="str">
        <f>IF(HasAffirmation(K205:K211,$O205:$O211),1,"")</f>
        <v/>
      </c>
      <c r="L202" s="350" t="str">
        <f>IF(HasAffirmation(L205:L211,$O205:$O211),1,"")</f>
        <v/>
      </c>
      <c r="M202" s="254"/>
      <c r="N202" s="350">
        <f>COUNTA(N205:N211)</f>
        <v>0</v>
      </c>
      <c r="O202" s="350">
        <f>SUM(H202:L202)</f>
        <v>0</v>
      </c>
      <c r="P202" s="244"/>
      <c r="Q202" s="443" t="str">
        <f>IF(COUNTA(Q204:Q212)=0,"",COUNTA(Q204:Q212))</f>
        <v/>
      </c>
      <c r="R202" s="229"/>
      <c r="S202" s="351">
        <f>IF(R202=Instructions!$B$25,Instructions!$C$25,IF(R202=Instructions!$B$26,Instructions!$C$26,IF(R202=Instructions!$B$27,Instructions!$C$27,0)))</f>
        <v>0</v>
      </c>
      <c r="T202" s="411"/>
    </row>
    <row r="203" spans="1:20" s="305" customFormat="1" ht="127.5" hidden="1" outlineLevel="2">
      <c r="A203" s="178"/>
      <c r="B203" s="4"/>
      <c r="C203" s="337" t="s">
        <v>1447</v>
      </c>
      <c r="D203" s="168"/>
      <c r="E203" s="169"/>
      <c r="F203" s="169"/>
      <c r="G203" s="257"/>
      <c r="H203" s="170"/>
      <c r="I203" s="170"/>
      <c r="J203" s="170"/>
      <c r="K203" s="170"/>
      <c r="L203" s="170"/>
      <c r="M203" s="245"/>
      <c r="N203" s="170"/>
      <c r="O203" s="170"/>
      <c r="P203" s="245"/>
      <c r="Q203" s="169"/>
      <c r="R203" s="171"/>
      <c r="S203" s="374"/>
      <c r="T203" s="385"/>
    </row>
    <row r="204" spans="1:20" ht="262.5" hidden="1" customHeight="1" outlineLevel="2">
      <c r="A204" s="178"/>
      <c r="B204" s="4"/>
      <c r="C204" s="337" t="s">
        <v>870</v>
      </c>
      <c r="D204" s="168"/>
      <c r="E204" s="169"/>
      <c r="F204" s="169"/>
      <c r="G204" s="257"/>
      <c r="H204" s="170"/>
      <c r="I204" s="170"/>
      <c r="J204" s="170"/>
      <c r="K204" s="170"/>
      <c r="L204" s="170"/>
      <c r="M204" s="245"/>
      <c r="N204" s="170"/>
      <c r="O204" s="170"/>
      <c r="P204" s="245"/>
      <c r="Q204" s="169"/>
      <c r="R204" s="171"/>
      <c r="S204" s="374"/>
      <c r="T204" s="374"/>
    </row>
    <row r="205" spans="1:20" ht="15" hidden="1" outlineLevel="1">
      <c r="A205" s="174"/>
      <c r="B205" s="336">
        <v>1</v>
      </c>
      <c r="C205" s="175"/>
      <c r="D205" s="168"/>
      <c r="E205" s="169"/>
      <c r="F205" s="172"/>
      <c r="G205" s="257"/>
      <c r="H205" s="170"/>
      <c r="I205" s="170"/>
      <c r="J205" s="170"/>
      <c r="K205" s="170"/>
      <c r="L205" s="170"/>
      <c r="M205" s="245"/>
      <c r="N205" s="170"/>
      <c r="O205" s="170"/>
      <c r="P205" s="245"/>
      <c r="Q205" s="169"/>
      <c r="R205" s="171"/>
      <c r="S205" s="374"/>
      <c r="T205" s="374"/>
    </row>
    <row r="206" spans="1:20" ht="15" hidden="1" outlineLevel="1">
      <c r="A206" s="174"/>
      <c r="B206" s="336">
        <v>2</v>
      </c>
      <c r="C206" s="175"/>
      <c r="D206" s="168"/>
      <c r="E206" s="169"/>
      <c r="F206" s="172"/>
      <c r="G206" s="257"/>
      <c r="H206" s="170"/>
      <c r="I206" s="170"/>
      <c r="J206" s="170"/>
      <c r="K206" s="170"/>
      <c r="L206" s="170"/>
      <c r="M206" s="245"/>
      <c r="N206" s="170"/>
      <c r="O206" s="170"/>
      <c r="P206" s="245"/>
      <c r="Q206" s="169"/>
      <c r="R206" s="171"/>
      <c r="S206" s="374"/>
      <c r="T206" s="374"/>
    </row>
    <row r="207" spans="1:20" ht="15" hidden="1" outlineLevel="1">
      <c r="A207" s="174"/>
      <c r="B207" s="336">
        <v>3</v>
      </c>
      <c r="C207" s="175"/>
      <c r="D207" s="168"/>
      <c r="E207" s="169"/>
      <c r="F207" s="169"/>
      <c r="G207" s="257"/>
      <c r="H207" s="170"/>
      <c r="I207" s="170"/>
      <c r="J207" s="170"/>
      <c r="K207" s="170"/>
      <c r="L207" s="170"/>
      <c r="M207" s="245"/>
      <c r="N207" s="170"/>
      <c r="O207" s="170"/>
      <c r="P207" s="245"/>
      <c r="Q207" s="169"/>
      <c r="R207" s="171"/>
      <c r="S207" s="374"/>
      <c r="T207" s="374"/>
    </row>
    <row r="208" spans="1:20" ht="15" hidden="1" outlineLevel="1">
      <c r="A208" s="174"/>
      <c r="B208" s="336">
        <v>4</v>
      </c>
      <c r="C208" s="175"/>
      <c r="D208" s="168"/>
      <c r="E208" s="169"/>
      <c r="F208" s="172"/>
      <c r="G208" s="257"/>
      <c r="H208" s="170"/>
      <c r="I208" s="170"/>
      <c r="J208" s="170"/>
      <c r="K208" s="170"/>
      <c r="L208" s="170"/>
      <c r="M208" s="245"/>
      <c r="N208" s="170"/>
      <c r="O208" s="170"/>
      <c r="P208" s="245"/>
      <c r="Q208" s="169"/>
      <c r="R208" s="171"/>
      <c r="S208" s="374"/>
      <c r="T208" s="374"/>
    </row>
    <row r="209" spans="1:20" ht="15" hidden="1" outlineLevel="1">
      <c r="A209" s="174"/>
      <c r="B209" s="336">
        <v>5</v>
      </c>
      <c r="C209" s="175"/>
      <c r="D209" s="168"/>
      <c r="E209" s="169"/>
      <c r="F209" s="169"/>
      <c r="G209" s="257"/>
      <c r="H209" s="170"/>
      <c r="I209" s="170"/>
      <c r="J209" s="170"/>
      <c r="K209" s="170"/>
      <c r="L209" s="170"/>
      <c r="M209" s="245"/>
      <c r="N209" s="170"/>
      <c r="O209" s="170"/>
      <c r="P209" s="245"/>
      <c r="Q209" s="169"/>
      <c r="R209" s="171"/>
      <c r="S209" s="374"/>
      <c r="T209" s="374"/>
    </row>
    <row r="210" spans="1:20" ht="15" hidden="1" outlineLevel="1">
      <c r="A210" s="174"/>
      <c r="B210" s="336">
        <v>6</v>
      </c>
      <c r="C210" s="175"/>
      <c r="D210" s="168"/>
      <c r="E210" s="169"/>
      <c r="F210" s="169"/>
      <c r="G210" s="257"/>
      <c r="H210" s="170"/>
      <c r="I210" s="170"/>
      <c r="J210" s="170"/>
      <c r="K210" s="170"/>
      <c r="L210" s="170"/>
      <c r="M210" s="245"/>
      <c r="N210" s="170"/>
      <c r="O210" s="170"/>
      <c r="P210" s="245"/>
      <c r="Q210" s="169"/>
      <c r="R210" s="171"/>
      <c r="S210" s="374"/>
      <c r="T210" s="374"/>
    </row>
    <row r="211" spans="1:20" ht="15" hidden="1" outlineLevel="1">
      <c r="A211" s="174"/>
      <c r="B211" s="336">
        <v>7</v>
      </c>
      <c r="C211" s="175"/>
      <c r="D211" s="168"/>
      <c r="E211" s="169"/>
      <c r="F211" s="169"/>
      <c r="G211" s="257"/>
      <c r="H211" s="170"/>
      <c r="I211" s="170"/>
      <c r="J211" s="170"/>
      <c r="K211" s="170"/>
      <c r="L211" s="170"/>
      <c r="M211" s="245"/>
      <c r="N211" s="170"/>
      <c r="O211" s="170"/>
      <c r="P211" s="245"/>
      <c r="Q211" s="169"/>
      <c r="R211" s="171"/>
      <c r="S211" s="374"/>
      <c r="T211" s="374"/>
    </row>
    <row r="212" spans="1:20" ht="60" hidden="1" customHeight="1" outlineLevel="1">
      <c r="A212" s="174"/>
      <c r="B212" s="339" t="s">
        <v>353</v>
      </c>
      <c r="C212" s="175"/>
      <c r="D212" s="176"/>
      <c r="E212" s="169"/>
      <c r="F212" s="169"/>
      <c r="G212" s="265"/>
      <c r="H212" s="230"/>
      <c r="I212" s="230"/>
      <c r="J212" s="230"/>
      <c r="K212" s="230"/>
      <c r="L212" s="230"/>
      <c r="M212" s="238"/>
      <c r="N212" s="177"/>
      <c r="O212" s="177"/>
      <c r="P212" s="238"/>
      <c r="Q212" s="444"/>
      <c r="R212" s="171"/>
      <c r="S212" s="374"/>
      <c r="T212" s="374"/>
    </row>
    <row r="213" spans="1:20" s="323" customFormat="1" ht="31.5" collapsed="1">
      <c r="A213" s="243"/>
      <c r="B213" s="341" t="s">
        <v>392</v>
      </c>
      <c r="C213" s="335" t="s">
        <v>994</v>
      </c>
      <c r="D213" s="251"/>
      <c r="E213" s="255"/>
      <c r="F213" s="255"/>
      <c r="G213" s="256"/>
      <c r="H213" s="350" t="str">
        <f>IF(HasAffirmation(H215:H221,$O215:$O221),1,"")</f>
        <v/>
      </c>
      <c r="I213" s="350" t="str">
        <f>IF(HasAffirmation(I215:I221,$O215:$O221),1,"")</f>
        <v/>
      </c>
      <c r="J213" s="350" t="str">
        <f>IF(HasAffirmation(J215:J221,$O215:$O221),1,"")</f>
        <v/>
      </c>
      <c r="K213" s="350" t="str">
        <f>IF(HasAffirmation(K215:K221,$O215:$O221),1,"")</f>
        <v/>
      </c>
      <c r="L213" s="350" t="str">
        <f>IF(HasAffirmation(L215:L221,$O215:$O221),1,"")</f>
        <v/>
      </c>
      <c r="M213" s="254"/>
      <c r="N213" s="350">
        <f>COUNTA(N215:N221)</f>
        <v>0</v>
      </c>
      <c r="O213" s="350">
        <f>SUM(H213:L213)</f>
        <v>0</v>
      </c>
      <c r="P213" s="244"/>
      <c r="Q213" s="443" t="str">
        <f>IF(COUNTA(Q214:Q222)=0,"",COUNTA(Q214:Q222))</f>
        <v/>
      </c>
      <c r="R213" s="229"/>
      <c r="S213" s="351">
        <f>IF(R213=Instructions!$B$25,Instructions!$C$25,IF(R213=Instructions!$B$26,Instructions!$C$26,IF(R213=Instructions!$B$27,Instructions!$C$27,0)))</f>
        <v>0</v>
      </c>
      <c r="T213" s="411"/>
    </row>
    <row r="214" spans="1:20" ht="282.75" hidden="1" customHeight="1" outlineLevel="2">
      <c r="A214" s="178"/>
      <c r="B214" s="4"/>
      <c r="C214" s="337" t="s">
        <v>871</v>
      </c>
      <c r="D214" s="168"/>
      <c r="E214" s="169"/>
      <c r="F214" s="169"/>
      <c r="G214" s="257"/>
      <c r="H214" s="170"/>
      <c r="I214" s="170"/>
      <c r="J214" s="170"/>
      <c r="K214" s="170"/>
      <c r="L214" s="170"/>
      <c r="M214" s="245"/>
      <c r="N214" s="170"/>
      <c r="O214" s="170"/>
      <c r="P214" s="245"/>
      <c r="Q214" s="169"/>
      <c r="R214" s="171"/>
      <c r="S214" s="374"/>
      <c r="T214" s="374"/>
    </row>
    <row r="215" spans="1:20" ht="15"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74"/>
    </row>
    <row r="216" spans="1:20" ht="15"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74"/>
    </row>
    <row r="217" spans="1:20" ht="15"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74"/>
    </row>
    <row r="218" spans="1:20" ht="15"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74"/>
    </row>
    <row r="219" spans="1:20" ht="15"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74"/>
    </row>
    <row r="220" spans="1:20" ht="15"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74"/>
    </row>
    <row r="221" spans="1:20" ht="15"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74"/>
    </row>
    <row r="222" spans="1:20"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74"/>
    </row>
    <row r="223" spans="1:20" s="323" customFormat="1" ht="31.5" collapsed="1">
      <c r="A223" s="243"/>
      <c r="B223" s="341" t="s">
        <v>393</v>
      </c>
      <c r="C223" s="335" t="s">
        <v>218</v>
      </c>
      <c r="D223" s="251"/>
      <c r="E223" s="255"/>
      <c r="F223" s="255"/>
      <c r="G223" s="256"/>
      <c r="H223" s="350" t="str">
        <f>IF(HasAffirmation(H225:H231,$O225:$O231),1,"")</f>
        <v/>
      </c>
      <c r="I223" s="350" t="str">
        <f>IF(HasAffirmation(I225:I231,$O225:$O231),1,"")</f>
        <v/>
      </c>
      <c r="J223" s="350" t="str">
        <f>IF(HasAffirmation(J225:J231,$O225:$O231),1,"")</f>
        <v/>
      </c>
      <c r="K223" s="350" t="str">
        <f>IF(HasAffirmation(K225:K231,$O225:$O231),1,"")</f>
        <v/>
      </c>
      <c r="L223" s="350" t="str">
        <f>IF(HasAffirmation(L225:L231,$O225:$O231),1,"")</f>
        <v/>
      </c>
      <c r="M223" s="254"/>
      <c r="N223" s="350">
        <f>COUNTA(N225:N231)</f>
        <v>0</v>
      </c>
      <c r="O223" s="350">
        <f>SUM(H223:L223)</f>
        <v>0</v>
      </c>
      <c r="P223" s="244"/>
      <c r="Q223" s="443" t="str">
        <f>IF(COUNTA(Q224:Q232)=0,"",COUNTA(Q224:Q232))</f>
        <v/>
      </c>
      <c r="R223" s="229"/>
      <c r="S223" s="351">
        <f>IF(R223=Instructions!$B$25,Instructions!$C$25,IF(R223=Instructions!$B$26,Instructions!$C$26,IF(R223=Instructions!$B$27,Instructions!$C$27,0)))</f>
        <v>0</v>
      </c>
      <c r="T223" s="411"/>
    </row>
    <row r="224" spans="1:20" ht="141" hidden="1" customHeight="1" outlineLevel="2">
      <c r="A224" s="178"/>
      <c r="B224" s="4"/>
      <c r="C224" s="337" t="s">
        <v>626</v>
      </c>
      <c r="D224" s="168"/>
      <c r="E224" s="169"/>
      <c r="F224" s="169"/>
      <c r="G224" s="257"/>
      <c r="H224" s="170"/>
      <c r="I224" s="170"/>
      <c r="J224" s="170"/>
      <c r="K224" s="170"/>
      <c r="L224" s="170"/>
      <c r="M224" s="245"/>
      <c r="N224" s="170"/>
      <c r="O224" s="170"/>
      <c r="P224" s="245"/>
      <c r="Q224" s="169"/>
      <c r="R224" s="171"/>
      <c r="S224" s="374"/>
      <c r="T224" s="374"/>
    </row>
    <row r="225" spans="1:20" ht="15" hidden="1" outlineLevel="1">
      <c r="A225" s="174"/>
      <c r="B225" s="336">
        <v>1</v>
      </c>
      <c r="C225" s="175"/>
      <c r="D225" s="168"/>
      <c r="E225" s="169"/>
      <c r="F225" s="172"/>
      <c r="G225" s="257"/>
      <c r="H225" s="170"/>
      <c r="I225" s="170"/>
      <c r="J225" s="170"/>
      <c r="K225" s="170"/>
      <c r="L225" s="170"/>
      <c r="M225" s="245"/>
      <c r="N225" s="170"/>
      <c r="O225" s="170"/>
      <c r="P225" s="245"/>
      <c r="Q225" s="169"/>
      <c r="R225" s="171"/>
      <c r="S225" s="374"/>
      <c r="T225" s="374"/>
    </row>
    <row r="226" spans="1:20" ht="15" hidden="1" outlineLevel="1">
      <c r="A226" s="174"/>
      <c r="B226" s="336">
        <v>2</v>
      </c>
      <c r="C226" s="175"/>
      <c r="D226" s="168"/>
      <c r="E226" s="169"/>
      <c r="F226" s="172"/>
      <c r="G226" s="257"/>
      <c r="H226" s="170"/>
      <c r="I226" s="170"/>
      <c r="J226" s="170"/>
      <c r="K226" s="170"/>
      <c r="L226" s="170"/>
      <c r="M226" s="245"/>
      <c r="N226" s="170"/>
      <c r="O226" s="170"/>
      <c r="P226" s="245"/>
      <c r="Q226" s="169"/>
      <c r="R226" s="171"/>
      <c r="S226" s="374"/>
      <c r="T226" s="374"/>
    </row>
    <row r="227" spans="1:20" ht="15" hidden="1" outlineLevel="1">
      <c r="A227" s="174"/>
      <c r="B227" s="336">
        <v>3</v>
      </c>
      <c r="C227" s="175"/>
      <c r="D227" s="168"/>
      <c r="E227" s="169"/>
      <c r="F227" s="169"/>
      <c r="G227" s="257"/>
      <c r="H227" s="170"/>
      <c r="I227" s="170"/>
      <c r="J227" s="170"/>
      <c r="K227" s="170"/>
      <c r="L227" s="170"/>
      <c r="M227" s="245"/>
      <c r="N227" s="170"/>
      <c r="O227" s="170"/>
      <c r="P227" s="245"/>
      <c r="Q227" s="169"/>
      <c r="R227" s="171"/>
      <c r="S227" s="374"/>
      <c r="T227" s="374"/>
    </row>
    <row r="228" spans="1:20" ht="15" hidden="1" outlineLevel="1">
      <c r="A228" s="174"/>
      <c r="B228" s="336">
        <v>4</v>
      </c>
      <c r="C228" s="175"/>
      <c r="D228" s="168"/>
      <c r="E228" s="169"/>
      <c r="F228" s="172"/>
      <c r="G228" s="257"/>
      <c r="H228" s="170"/>
      <c r="I228" s="170"/>
      <c r="J228" s="170"/>
      <c r="K228" s="170"/>
      <c r="L228" s="170"/>
      <c r="M228" s="245"/>
      <c r="N228" s="170"/>
      <c r="O228" s="170"/>
      <c r="P228" s="245"/>
      <c r="Q228" s="169"/>
      <c r="R228" s="171"/>
      <c r="S228" s="374"/>
      <c r="T228" s="374"/>
    </row>
    <row r="229" spans="1:20" ht="15" hidden="1" outlineLevel="1">
      <c r="A229" s="174"/>
      <c r="B229" s="336">
        <v>5</v>
      </c>
      <c r="C229" s="175"/>
      <c r="D229" s="168"/>
      <c r="E229" s="169"/>
      <c r="F229" s="169"/>
      <c r="G229" s="257"/>
      <c r="H229" s="170"/>
      <c r="I229" s="170"/>
      <c r="J229" s="170"/>
      <c r="K229" s="170"/>
      <c r="L229" s="170"/>
      <c r="M229" s="245"/>
      <c r="N229" s="170"/>
      <c r="O229" s="170"/>
      <c r="P229" s="245"/>
      <c r="Q229" s="169"/>
      <c r="R229" s="171"/>
      <c r="S229" s="374"/>
      <c r="T229" s="374"/>
    </row>
    <row r="230" spans="1:20" ht="15" hidden="1" outlineLevel="1">
      <c r="A230" s="174"/>
      <c r="B230" s="336">
        <v>6</v>
      </c>
      <c r="C230" s="175"/>
      <c r="D230" s="168"/>
      <c r="E230" s="169"/>
      <c r="F230" s="169"/>
      <c r="G230" s="257"/>
      <c r="H230" s="170"/>
      <c r="I230" s="170"/>
      <c r="J230" s="170"/>
      <c r="K230" s="170"/>
      <c r="L230" s="170"/>
      <c r="M230" s="245"/>
      <c r="N230" s="170"/>
      <c r="O230" s="170"/>
      <c r="P230" s="245"/>
      <c r="Q230" s="169"/>
      <c r="R230" s="171"/>
      <c r="S230" s="374"/>
      <c r="T230" s="374"/>
    </row>
    <row r="231" spans="1:20" ht="15" hidden="1" outlineLevel="1">
      <c r="A231" s="174"/>
      <c r="B231" s="336">
        <v>7</v>
      </c>
      <c r="C231" s="175"/>
      <c r="D231" s="168"/>
      <c r="E231" s="169"/>
      <c r="F231" s="169"/>
      <c r="G231" s="257"/>
      <c r="H231" s="170"/>
      <c r="I231" s="170"/>
      <c r="J231" s="170"/>
      <c r="K231" s="170"/>
      <c r="L231" s="170"/>
      <c r="M231" s="245"/>
      <c r="N231" s="170"/>
      <c r="O231" s="170"/>
      <c r="P231" s="245"/>
      <c r="Q231" s="169"/>
      <c r="R231" s="171"/>
      <c r="S231" s="374"/>
      <c r="T231" s="374"/>
    </row>
    <row r="232" spans="1:20" ht="60" hidden="1" customHeight="1" outlineLevel="1">
      <c r="A232" s="174"/>
      <c r="B232" s="339" t="s">
        <v>353</v>
      </c>
      <c r="C232" s="175"/>
      <c r="D232" s="176"/>
      <c r="E232" s="169"/>
      <c r="F232" s="169"/>
      <c r="G232" s="265"/>
      <c r="H232" s="230"/>
      <c r="I232" s="230"/>
      <c r="J232" s="230"/>
      <c r="K232" s="230"/>
      <c r="L232" s="230"/>
      <c r="M232" s="238"/>
      <c r="N232" s="177"/>
      <c r="O232" s="177"/>
      <c r="P232" s="238"/>
      <c r="Q232" s="444"/>
      <c r="R232" s="171"/>
      <c r="S232" s="374"/>
      <c r="T232" s="374"/>
    </row>
    <row r="233" spans="1:20" ht="27.75">
      <c r="A233" s="239"/>
      <c r="B233" s="332" t="s">
        <v>399</v>
      </c>
      <c r="C233" s="333" t="s">
        <v>398</v>
      </c>
      <c r="D233" s="240"/>
      <c r="E233" s="241"/>
      <c r="F233" s="241"/>
      <c r="G233" s="242"/>
      <c r="H233" s="347">
        <f>SUM(H234,H245)</f>
        <v>0</v>
      </c>
      <c r="I233" s="347">
        <f>SUM(I234,I245)</f>
        <v>0</v>
      </c>
      <c r="J233" s="347">
        <f>SUM(J234,J245)</f>
        <v>0</v>
      </c>
      <c r="K233" s="347">
        <f>SUM(K234,K245)</f>
        <v>0</v>
      </c>
      <c r="L233" s="347">
        <f>SUM(L234,L245)</f>
        <v>0</v>
      </c>
      <c r="M233" s="237"/>
      <c r="N233" s="237"/>
      <c r="O233" s="348">
        <f>SUM(H233:L233)/(COUNT(H233:L233)*2)</f>
        <v>0</v>
      </c>
      <c r="P233" s="242"/>
      <c r="Q233" s="235"/>
      <c r="R233" s="228"/>
      <c r="S233" s="349">
        <f>AVERAGE(S234:S255)</f>
        <v>0</v>
      </c>
      <c r="T233" s="374"/>
    </row>
    <row r="234" spans="1:20" s="323" customFormat="1" ht="31.5" collapsed="1">
      <c r="A234" s="243"/>
      <c r="B234" s="341" t="s">
        <v>395</v>
      </c>
      <c r="C234" s="335" t="s">
        <v>219</v>
      </c>
      <c r="D234" s="251"/>
      <c r="E234" s="255"/>
      <c r="F234" s="255"/>
      <c r="G234" s="256"/>
      <c r="H234" s="350" t="str">
        <f>IF(HasAffirmation(H237:H243,$O237:$O243),1,"")</f>
        <v/>
      </c>
      <c r="I234" s="350" t="str">
        <f>IF(HasAffirmation(I237:I243,$O237:$O243),1,"")</f>
        <v/>
      </c>
      <c r="J234" s="350" t="str">
        <f>IF(HasAffirmation(J237:J243,$O237:$O243),1,"")</f>
        <v/>
      </c>
      <c r="K234" s="350" t="str">
        <f>IF(HasAffirmation(K237:K243,$O237:$O243),1,"")</f>
        <v/>
      </c>
      <c r="L234" s="350" t="str">
        <f>IF(HasAffirmation(L237:L243,$O237:$O243),1,"")</f>
        <v/>
      </c>
      <c r="M234" s="254"/>
      <c r="N234" s="350">
        <f>COUNTA(N237:N243)</f>
        <v>0</v>
      </c>
      <c r="O234" s="350">
        <f>SUM(H234:L234)</f>
        <v>0</v>
      </c>
      <c r="P234" s="244"/>
      <c r="Q234" s="443" t="str">
        <f>IF(COUNTA(Q236:Q244)=0,"",COUNTA(Q236:Q244))</f>
        <v/>
      </c>
      <c r="R234" s="229"/>
      <c r="S234" s="351">
        <f>IF(R234=Instructions!$B$25,Instructions!$C$25,IF(R234=Instructions!$B$26,Instructions!$C$26,IF(R234=Instructions!$B$27,Instructions!$C$27,0)))</f>
        <v>0</v>
      </c>
      <c r="T234" s="411"/>
    </row>
    <row r="235" spans="1:20" s="305" customFormat="1" ht="102" hidden="1" outlineLevel="2">
      <c r="A235" s="178"/>
      <c r="B235" s="4"/>
      <c r="C235" s="337" t="s">
        <v>583</v>
      </c>
      <c r="D235" s="168"/>
      <c r="E235" s="169"/>
      <c r="F235" s="169"/>
      <c r="G235" s="257"/>
      <c r="H235" s="170"/>
      <c r="I235" s="170"/>
      <c r="J235" s="170"/>
      <c r="K235" s="170"/>
      <c r="L235" s="170"/>
      <c r="M235" s="245"/>
      <c r="N235" s="170"/>
      <c r="O235" s="170"/>
      <c r="P235" s="245"/>
      <c r="Q235" s="169"/>
      <c r="R235" s="171"/>
      <c r="S235" s="374"/>
      <c r="T235" s="385"/>
    </row>
    <row r="236" spans="1:20" ht="223.5" hidden="1" customHeight="1" outlineLevel="2">
      <c r="A236" s="178"/>
      <c r="B236" s="4"/>
      <c r="C236" s="337" t="s">
        <v>872</v>
      </c>
      <c r="D236" s="168"/>
      <c r="E236" s="169"/>
      <c r="F236" s="169"/>
      <c r="G236" s="257"/>
      <c r="H236" s="170"/>
      <c r="I236" s="170"/>
      <c r="J236" s="170"/>
      <c r="K236" s="170"/>
      <c r="L236" s="170"/>
      <c r="M236" s="245"/>
      <c r="N236" s="170"/>
      <c r="O236" s="170"/>
      <c r="P236" s="245"/>
      <c r="Q236" s="169"/>
      <c r="R236" s="171"/>
      <c r="S236" s="374"/>
      <c r="T236" s="374"/>
    </row>
    <row r="237" spans="1:20" ht="15" hidden="1" outlineLevel="1">
      <c r="A237" s="174"/>
      <c r="B237" s="336">
        <v>1</v>
      </c>
      <c r="C237" s="175"/>
      <c r="D237" s="168"/>
      <c r="E237" s="169"/>
      <c r="F237" s="172"/>
      <c r="G237" s="257"/>
      <c r="H237" s="170"/>
      <c r="I237" s="170"/>
      <c r="J237" s="170"/>
      <c r="K237" s="170"/>
      <c r="L237" s="170"/>
      <c r="M237" s="245"/>
      <c r="N237" s="170"/>
      <c r="O237" s="170"/>
      <c r="P237" s="245"/>
      <c r="Q237" s="169"/>
      <c r="R237" s="171"/>
      <c r="S237" s="374"/>
      <c r="T237" s="374"/>
    </row>
    <row r="238" spans="1:20" ht="15" hidden="1" outlineLevel="1">
      <c r="A238" s="174"/>
      <c r="B238" s="336">
        <v>2</v>
      </c>
      <c r="C238" s="175"/>
      <c r="D238" s="168"/>
      <c r="E238" s="169"/>
      <c r="F238" s="172"/>
      <c r="G238" s="257"/>
      <c r="H238" s="170"/>
      <c r="I238" s="170"/>
      <c r="J238" s="170"/>
      <c r="K238" s="170"/>
      <c r="L238" s="170"/>
      <c r="M238" s="245"/>
      <c r="N238" s="170"/>
      <c r="O238" s="170"/>
      <c r="P238" s="245"/>
      <c r="Q238" s="169"/>
      <c r="R238" s="171"/>
      <c r="S238" s="374"/>
      <c r="T238" s="374"/>
    </row>
    <row r="239" spans="1:20" ht="15" hidden="1" outlineLevel="1">
      <c r="A239" s="174"/>
      <c r="B239" s="336">
        <v>3</v>
      </c>
      <c r="C239" s="175"/>
      <c r="D239" s="168"/>
      <c r="E239" s="169"/>
      <c r="F239" s="169"/>
      <c r="G239" s="257"/>
      <c r="H239" s="170"/>
      <c r="I239" s="170"/>
      <c r="J239" s="170"/>
      <c r="K239" s="170"/>
      <c r="L239" s="170"/>
      <c r="M239" s="245"/>
      <c r="N239" s="170"/>
      <c r="O239" s="170"/>
      <c r="P239" s="245"/>
      <c r="Q239" s="169"/>
      <c r="R239" s="171"/>
      <c r="S239" s="374"/>
      <c r="T239" s="374"/>
    </row>
    <row r="240" spans="1:20" ht="15" hidden="1" outlineLevel="1">
      <c r="A240" s="174"/>
      <c r="B240" s="336">
        <v>4</v>
      </c>
      <c r="C240" s="175"/>
      <c r="D240" s="168"/>
      <c r="E240" s="169"/>
      <c r="F240" s="172"/>
      <c r="G240" s="257"/>
      <c r="H240" s="170"/>
      <c r="I240" s="170"/>
      <c r="J240" s="170"/>
      <c r="K240" s="170"/>
      <c r="L240" s="170"/>
      <c r="M240" s="245"/>
      <c r="N240" s="170"/>
      <c r="O240" s="170"/>
      <c r="P240" s="245"/>
      <c r="Q240" s="169"/>
      <c r="R240" s="171"/>
      <c r="S240" s="374"/>
      <c r="T240" s="374"/>
    </row>
    <row r="241" spans="1:20" ht="15" hidden="1" outlineLevel="1">
      <c r="A241" s="174"/>
      <c r="B241" s="336">
        <v>5</v>
      </c>
      <c r="C241" s="175"/>
      <c r="D241" s="168"/>
      <c r="E241" s="169"/>
      <c r="F241" s="169"/>
      <c r="G241" s="257"/>
      <c r="H241" s="170"/>
      <c r="I241" s="170"/>
      <c r="J241" s="170"/>
      <c r="K241" s="170"/>
      <c r="L241" s="170"/>
      <c r="M241" s="245"/>
      <c r="N241" s="170"/>
      <c r="O241" s="170"/>
      <c r="P241" s="245"/>
      <c r="Q241" s="169"/>
      <c r="R241" s="171"/>
      <c r="S241" s="374"/>
      <c r="T241" s="374"/>
    </row>
    <row r="242" spans="1:20" ht="15" hidden="1" outlineLevel="1">
      <c r="A242" s="174"/>
      <c r="B242" s="336">
        <v>6</v>
      </c>
      <c r="C242" s="175"/>
      <c r="D242" s="168"/>
      <c r="E242" s="169"/>
      <c r="F242" s="169"/>
      <c r="G242" s="257"/>
      <c r="H242" s="170"/>
      <c r="I242" s="170"/>
      <c r="J242" s="170"/>
      <c r="K242" s="170"/>
      <c r="L242" s="170"/>
      <c r="M242" s="245"/>
      <c r="N242" s="170"/>
      <c r="O242" s="170"/>
      <c r="P242" s="245"/>
      <c r="Q242" s="169"/>
      <c r="R242" s="171"/>
      <c r="S242" s="374"/>
      <c r="T242" s="374"/>
    </row>
    <row r="243" spans="1:20" ht="15" hidden="1" outlineLevel="1">
      <c r="A243" s="174"/>
      <c r="B243" s="336">
        <v>7</v>
      </c>
      <c r="C243" s="175"/>
      <c r="D243" s="168"/>
      <c r="E243" s="169"/>
      <c r="F243" s="169"/>
      <c r="G243" s="257"/>
      <c r="H243" s="170"/>
      <c r="I243" s="170"/>
      <c r="J243" s="170"/>
      <c r="K243" s="170"/>
      <c r="L243" s="170"/>
      <c r="M243" s="245"/>
      <c r="N243" s="170"/>
      <c r="O243" s="170"/>
      <c r="P243" s="245"/>
      <c r="Q243" s="169"/>
      <c r="R243" s="171"/>
      <c r="S243" s="374"/>
      <c r="T243" s="374"/>
    </row>
    <row r="244" spans="1:20" ht="60" hidden="1" customHeight="1" outlineLevel="1">
      <c r="A244" s="174"/>
      <c r="B244" s="339" t="s">
        <v>353</v>
      </c>
      <c r="C244" s="175"/>
      <c r="D244" s="176"/>
      <c r="E244" s="169"/>
      <c r="F244" s="169"/>
      <c r="G244" s="265"/>
      <c r="H244" s="230"/>
      <c r="I244" s="230"/>
      <c r="J244" s="230"/>
      <c r="K244" s="230"/>
      <c r="L244" s="230"/>
      <c r="M244" s="238"/>
      <c r="N244" s="177"/>
      <c r="O244" s="177"/>
      <c r="P244" s="238"/>
      <c r="Q244" s="444"/>
      <c r="R244" s="171"/>
      <c r="S244" s="374"/>
      <c r="T244" s="374"/>
    </row>
    <row r="245" spans="1:20" s="323" customFormat="1" ht="47.25" collapsed="1">
      <c r="A245" s="243"/>
      <c r="B245" s="341" t="s">
        <v>397</v>
      </c>
      <c r="C245" s="335" t="s">
        <v>995</v>
      </c>
      <c r="D245" s="251"/>
      <c r="E245" s="255"/>
      <c r="F245" s="255"/>
      <c r="G245" s="256"/>
      <c r="H245" s="350" t="str">
        <f>IF(HasAffirmation(H248:H254,$O248:$O254),1,"")</f>
        <v/>
      </c>
      <c r="I245" s="350" t="str">
        <f>IF(HasAffirmation(I248:I254,$O248:$O254),1,"")</f>
        <v/>
      </c>
      <c r="J245" s="350" t="str">
        <f>IF(HasAffirmation(J248:J254,$O248:$O254),1,"")</f>
        <v/>
      </c>
      <c r="K245" s="350" t="str">
        <f>IF(HasAffirmation(K248:K254,$O248:$O254),1,"")</f>
        <v/>
      </c>
      <c r="L245" s="350" t="str">
        <f>IF(HasAffirmation(L248:L254,$O248:$O254),1,"")</f>
        <v/>
      </c>
      <c r="M245" s="254"/>
      <c r="N245" s="350">
        <f>COUNTA(N248:N254)</f>
        <v>0</v>
      </c>
      <c r="O245" s="350">
        <f>SUM(H245:L245)</f>
        <v>0</v>
      </c>
      <c r="P245" s="244"/>
      <c r="Q245" s="443" t="str">
        <f>IF(COUNTA(Q247:Q255)=0,"",COUNTA(Q247:Q255))</f>
        <v/>
      </c>
      <c r="R245" s="229"/>
      <c r="S245" s="351">
        <f>IF(R245=Instructions!$B$25,Instructions!$C$25,IF(R245=Instructions!$B$26,Instructions!$C$26,IF(R245=Instructions!$B$27,Instructions!$C$27,0)))</f>
        <v>0</v>
      </c>
      <c r="T245" s="411"/>
    </row>
    <row r="246" spans="1:20" s="305" customFormat="1" ht="63.75" hidden="1" outlineLevel="2">
      <c r="A246" s="178"/>
      <c r="B246" s="375"/>
      <c r="C246" s="352" t="s">
        <v>644</v>
      </c>
      <c r="D246" s="168"/>
      <c r="E246" s="169"/>
      <c r="F246" s="169"/>
      <c r="G246" s="257"/>
      <c r="H246" s="170"/>
      <c r="I246" s="170"/>
      <c r="J246" s="170"/>
      <c r="K246" s="170"/>
      <c r="L246" s="170"/>
      <c r="M246" s="245"/>
      <c r="N246" s="170"/>
      <c r="O246" s="170"/>
      <c r="P246" s="245"/>
      <c r="Q246" s="169"/>
      <c r="R246" s="171"/>
      <c r="S246" s="374"/>
      <c r="T246" s="385"/>
    </row>
    <row r="247" spans="1:20" ht="196.5" hidden="1" customHeight="1" outlineLevel="2">
      <c r="A247" s="178"/>
      <c r="B247" s="375"/>
      <c r="C247" s="352" t="s">
        <v>615</v>
      </c>
      <c r="D247" s="168"/>
      <c r="E247" s="169"/>
      <c r="F247" s="169"/>
      <c r="G247" s="257"/>
      <c r="H247" s="170"/>
      <c r="I247" s="170"/>
      <c r="J247" s="170"/>
      <c r="K247" s="170"/>
      <c r="L247" s="170"/>
      <c r="M247" s="245"/>
      <c r="N247" s="170"/>
      <c r="O247" s="170"/>
      <c r="P247" s="245"/>
      <c r="Q247" s="169"/>
      <c r="R247" s="171"/>
      <c r="S247" s="374"/>
      <c r="T247" s="374"/>
    </row>
    <row r="248" spans="1:20" ht="15" hidden="1" outlineLevel="1">
      <c r="A248" s="174"/>
      <c r="B248" s="336">
        <v>1</v>
      </c>
      <c r="C248" s="175"/>
      <c r="D248" s="168"/>
      <c r="E248" s="169"/>
      <c r="F248" s="172"/>
      <c r="G248" s="257"/>
      <c r="H248" s="170"/>
      <c r="I248" s="170"/>
      <c r="J248" s="170"/>
      <c r="K248" s="170"/>
      <c r="L248" s="170"/>
      <c r="M248" s="245"/>
      <c r="N248" s="170"/>
      <c r="O248" s="170"/>
      <c r="P248" s="245"/>
      <c r="Q248" s="169"/>
      <c r="R248" s="171"/>
      <c r="S248" s="374"/>
      <c r="T248" s="374"/>
    </row>
    <row r="249" spans="1:20" ht="15" hidden="1" outlineLevel="1">
      <c r="A249" s="174"/>
      <c r="B249" s="336">
        <v>2</v>
      </c>
      <c r="C249" s="175"/>
      <c r="D249" s="168"/>
      <c r="E249" s="169"/>
      <c r="F249" s="172"/>
      <c r="G249" s="257"/>
      <c r="H249" s="170"/>
      <c r="I249" s="170"/>
      <c r="J249" s="170"/>
      <c r="K249" s="170"/>
      <c r="L249" s="170"/>
      <c r="M249" s="245"/>
      <c r="N249" s="170"/>
      <c r="O249" s="170"/>
      <c r="P249" s="245"/>
      <c r="Q249" s="169"/>
      <c r="R249" s="171"/>
      <c r="S249" s="374"/>
      <c r="T249" s="374"/>
    </row>
    <row r="250" spans="1:20" ht="15" hidden="1" outlineLevel="1">
      <c r="A250" s="174"/>
      <c r="B250" s="336">
        <v>3</v>
      </c>
      <c r="C250" s="175"/>
      <c r="D250" s="168"/>
      <c r="E250" s="169"/>
      <c r="F250" s="169"/>
      <c r="G250" s="257"/>
      <c r="H250" s="170"/>
      <c r="I250" s="170"/>
      <c r="J250" s="170"/>
      <c r="K250" s="170"/>
      <c r="L250" s="170"/>
      <c r="M250" s="245"/>
      <c r="N250" s="170"/>
      <c r="O250" s="170"/>
      <c r="P250" s="245"/>
      <c r="Q250" s="169"/>
      <c r="R250" s="171"/>
      <c r="S250" s="374"/>
      <c r="T250" s="374"/>
    </row>
    <row r="251" spans="1:20" ht="15" hidden="1" outlineLevel="1">
      <c r="A251" s="174"/>
      <c r="B251" s="336">
        <v>4</v>
      </c>
      <c r="C251" s="175"/>
      <c r="D251" s="168"/>
      <c r="E251" s="169"/>
      <c r="F251" s="172"/>
      <c r="G251" s="257"/>
      <c r="H251" s="170"/>
      <c r="I251" s="170"/>
      <c r="J251" s="170"/>
      <c r="K251" s="170"/>
      <c r="L251" s="170"/>
      <c r="M251" s="245"/>
      <c r="N251" s="170"/>
      <c r="O251" s="170"/>
      <c r="P251" s="245"/>
      <c r="Q251" s="169"/>
      <c r="R251" s="171"/>
      <c r="S251" s="374"/>
      <c r="T251" s="374"/>
    </row>
    <row r="252" spans="1:20" ht="15" hidden="1" outlineLevel="1">
      <c r="A252" s="174"/>
      <c r="B252" s="336">
        <v>5</v>
      </c>
      <c r="C252" s="175"/>
      <c r="D252" s="168"/>
      <c r="E252" s="169"/>
      <c r="F252" s="169"/>
      <c r="G252" s="257"/>
      <c r="H252" s="170"/>
      <c r="I252" s="170"/>
      <c r="J252" s="170"/>
      <c r="K252" s="170"/>
      <c r="L252" s="170"/>
      <c r="M252" s="245"/>
      <c r="N252" s="170"/>
      <c r="O252" s="170"/>
      <c r="P252" s="245"/>
      <c r="Q252" s="169"/>
      <c r="R252" s="171"/>
      <c r="S252" s="374"/>
      <c r="T252" s="374"/>
    </row>
    <row r="253" spans="1:20" ht="15" hidden="1" outlineLevel="1">
      <c r="A253" s="174"/>
      <c r="B253" s="336">
        <v>6</v>
      </c>
      <c r="C253" s="175"/>
      <c r="D253" s="168"/>
      <c r="E253" s="169"/>
      <c r="F253" s="169"/>
      <c r="G253" s="257"/>
      <c r="H253" s="170"/>
      <c r="I253" s="170"/>
      <c r="J253" s="170"/>
      <c r="K253" s="170"/>
      <c r="L253" s="170"/>
      <c r="M253" s="245"/>
      <c r="N253" s="170"/>
      <c r="O253" s="170"/>
      <c r="P253" s="245"/>
      <c r="Q253" s="169"/>
      <c r="R253" s="171"/>
      <c r="S253" s="374"/>
      <c r="T253" s="374"/>
    </row>
    <row r="254" spans="1:20" ht="15" hidden="1" outlineLevel="1">
      <c r="A254" s="174"/>
      <c r="B254" s="336">
        <v>7</v>
      </c>
      <c r="C254" s="175"/>
      <c r="D254" s="168"/>
      <c r="E254" s="169"/>
      <c r="F254" s="169"/>
      <c r="G254" s="257"/>
      <c r="H254" s="170"/>
      <c r="I254" s="170"/>
      <c r="J254" s="170"/>
      <c r="K254" s="170"/>
      <c r="L254" s="170"/>
      <c r="M254" s="245"/>
      <c r="N254" s="170"/>
      <c r="O254" s="170"/>
      <c r="P254" s="245"/>
      <c r="Q254" s="169"/>
      <c r="R254" s="171"/>
      <c r="S254" s="374"/>
      <c r="T254" s="374"/>
    </row>
    <row r="255" spans="1:20" ht="60" hidden="1" customHeight="1" outlineLevel="1">
      <c r="A255" s="174"/>
      <c r="B255" s="339" t="s">
        <v>353</v>
      </c>
      <c r="C255" s="175"/>
      <c r="D255" s="176"/>
      <c r="E255" s="169"/>
      <c r="F255" s="169"/>
      <c r="G255" s="265"/>
      <c r="H255" s="230"/>
      <c r="I255" s="230"/>
      <c r="J255" s="230"/>
      <c r="K255" s="230"/>
      <c r="L255" s="230"/>
      <c r="M255" s="238"/>
      <c r="N255" s="177"/>
      <c r="O255" s="177"/>
      <c r="P255" s="238"/>
      <c r="Q255" s="444"/>
      <c r="R255" s="171"/>
      <c r="S255" s="374"/>
      <c r="T255" s="374"/>
    </row>
    <row r="256" spans="1:20">
      <c r="Q256"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96" priority="2848" stopIfTrue="1" operator="equal">
      <formula>"NR"</formula>
    </cfRule>
    <cfRule type="cellIs" dxfId="1495" priority="2849" stopIfTrue="1" operator="equal">
      <formula>"U"</formula>
    </cfRule>
    <cfRule type="cellIs" dxfId="1494" priority="2850" stopIfTrue="1" operator="equal">
      <formula>"S"</formula>
    </cfRule>
  </conditionalFormatting>
  <conditionalFormatting sqref="R4">
    <cfRule type="cellIs" dxfId="1493" priority="805" stopIfTrue="1" operator="equal">
      <formula>"NR"</formula>
    </cfRule>
    <cfRule type="cellIs" dxfId="1492" priority="806" stopIfTrue="1" operator="equal">
      <formula>"U"</formula>
    </cfRule>
    <cfRule type="cellIs" dxfId="1491" priority="807" stopIfTrue="1" operator="equal">
      <formula>"S"</formula>
    </cfRule>
  </conditionalFormatting>
  <conditionalFormatting sqref="R41">
    <cfRule type="cellIs" dxfId="1490" priority="802" stopIfTrue="1" operator="equal">
      <formula>"NR"</formula>
    </cfRule>
    <cfRule type="cellIs" dxfId="1489" priority="803" stopIfTrue="1" operator="equal">
      <formula>"U"</formula>
    </cfRule>
    <cfRule type="cellIs" dxfId="1488" priority="804" stopIfTrue="1" operator="equal">
      <formula>"S"</formula>
    </cfRule>
  </conditionalFormatting>
  <conditionalFormatting sqref="R90">
    <cfRule type="cellIs" dxfId="1487" priority="799" stopIfTrue="1" operator="equal">
      <formula>"NR"</formula>
    </cfRule>
    <cfRule type="cellIs" dxfId="1486" priority="800" stopIfTrue="1" operator="equal">
      <formula>"U"</formula>
    </cfRule>
    <cfRule type="cellIs" dxfId="1485" priority="801" stopIfTrue="1" operator="equal">
      <formula>"S"</formula>
    </cfRule>
  </conditionalFormatting>
  <conditionalFormatting sqref="R127">
    <cfRule type="cellIs" dxfId="1484" priority="796" stopIfTrue="1" operator="equal">
      <formula>"NR"</formula>
    </cfRule>
    <cfRule type="cellIs" dxfId="1483" priority="797" stopIfTrue="1" operator="equal">
      <formula>"U"</formula>
    </cfRule>
    <cfRule type="cellIs" dxfId="1482" priority="798" stopIfTrue="1" operator="equal">
      <formula>"S"</formula>
    </cfRule>
  </conditionalFormatting>
  <conditionalFormatting sqref="R233">
    <cfRule type="cellIs" dxfId="1481" priority="793" stopIfTrue="1" operator="equal">
      <formula>"NR"</formula>
    </cfRule>
    <cfRule type="cellIs" dxfId="1480" priority="794" stopIfTrue="1" operator="equal">
      <formula>"U"</formula>
    </cfRule>
    <cfRule type="cellIs" dxfId="1479" priority="795" stopIfTrue="1" operator="equal">
      <formula>"S"</formula>
    </cfRule>
  </conditionalFormatting>
  <conditionalFormatting sqref="R5">
    <cfRule type="expression" dxfId="1478" priority="787" stopIfTrue="1">
      <formula>OR($R5="FI",$R5="Green",$R5="High")</formula>
    </cfRule>
    <cfRule type="expression" dxfId="1477" priority="788" stopIfTrue="1">
      <formula>OR($R5="NI",$R5="Red",$R5="Low")</formula>
    </cfRule>
    <cfRule type="cellIs" dxfId="1476" priority="789" stopIfTrue="1" operator="equal">
      <formula>"PI"</formula>
    </cfRule>
    <cfRule type="expression" dxfId="1475" priority="790" stopIfTrue="1">
      <formula>OR($R5="LI",$R5="Yellow",$R5="Medium")</formula>
    </cfRule>
    <cfRule type="expression" dxfId="1474" priority="791" stopIfTrue="1">
      <formula>OR($R5="NY",$R5="Not Yet")</formula>
    </cfRule>
    <cfRule type="cellIs" dxfId="1473" priority="792" stopIfTrue="1" operator="equal">
      <formula>"Out of Scope"</formula>
    </cfRule>
  </conditionalFormatting>
  <conditionalFormatting sqref="R17">
    <cfRule type="expression" dxfId="1472" priority="781" stopIfTrue="1">
      <formula>OR($R17="FI",$R17="Green",$R17="High")</formula>
    </cfRule>
    <cfRule type="expression" dxfId="1471" priority="782" stopIfTrue="1">
      <formula>OR($R17="NI",$R17="Red",$R17="Low")</formula>
    </cfRule>
    <cfRule type="cellIs" dxfId="1470" priority="783" stopIfTrue="1" operator="equal">
      <formula>"PI"</formula>
    </cfRule>
    <cfRule type="expression" dxfId="1469" priority="784" stopIfTrue="1">
      <formula>OR($R17="LI",$R17="Yellow",$R17="Medium")</formula>
    </cfRule>
    <cfRule type="expression" dxfId="1468" priority="785" stopIfTrue="1">
      <formula>OR($R17="NY",$R17="Not Yet")</formula>
    </cfRule>
    <cfRule type="cellIs" dxfId="1467" priority="786" stopIfTrue="1" operator="equal">
      <formula>"Out of Scope"</formula>
    </cfRule>
  </conditionalFormatting>
  <conditionalFormatting sqref="R29">
    <cfRule type="expression" dxfId="1466" priority="775" stopIfTrue="1">
      <formula>OR($R29="FI",$R29="Green",$R29="High")</formula>
    </cfRule>
    <cfRule type="expression" dxfId="1465" priority="776" stopIfTrue="1">
      <formula>OR($R29="NI",$R29="Red",$R29="Low")</formula>
    </cfRule>
    <cfRule type="cellIs" dxfId="1464" priority="777" stopIfTrue="1" operator="equal">
      <formula>"PI"</formula>
    </cfRule>
    <cfRule type="expression" dxfId="1463" priority="778" stopIfTrue="1">
      <formula>OR($R29="LI",$R29="Yellow",$R29="Medium")</formula>
    </cfRule>
    <cfRule type="expression" dxfId="1462" priority="779" stopIfTrue="1">
      <formula>OR($R29="NY",$R29="Not Yet")</formula>
    </cfRule>
    <cfRule type="cellIs" dxfId="1461" priority="780" stopIfTrue="1" operator="equal">
      <formula>"Out of Scope"</formula>
    </cfRule>
  </conditionalFormatting>
  <conditionalFormatting sqref="R42">
    <cfRule type="expression" dxfId="1460" priority="769" stopIfTrue="1">
      <formula>OR($R42="FI",$R42="Green",$R42="High")</formula>
    </cfRule>
    <cfRule type="expression" dxfId="1459" priority="770" stopIfTrue="1">
      <formula>OR($R42="NI",$R42="Red",$R42="Low")</formula>
    </cfRule>
    <cfRule type="cellIs" dxfId="1458" priority="771" stopIfTrue="1" operator="equal">
      <formula>"PI"</formula>
    </cfRule>
    <cfRule type="expression" dxfId="1457" priority="772" stopIfTrue="1">
      <formula>OR($R42="LI",$R42="Yellow",$R42="Medium")</formula>
    </cfRule>
    <cfRule type="expression" dxfId="1456" priority="773" stopIfTrue="1">
      <formula>OR($R42="NY",$R42="Not Yet")</formula>
    </cfRule>
    <cfRule type="cellIs" dxfId="1455" priority="774" stopIfTrue="1" operator="equal">
      <formula>"Out of Scope"</formula>
    </cfRule>
  </conditionalFormatting>
  <conditionalFormatting sqref="R54">
    <cfRule type="expression" dxfId="1454" priority="763" stopIfTrue="1">
      <formula>OR($R54="FI",$R54="Green",$R54="High")</formula>
    </cfRule>
    <cfRule type="expression" dxfId="1453" priority="764" stopIfTrue="1">
      <formula>OR($R54="NI",$R54="Red",$R54="Low")</formula>
    </cfRule>
    <cfRule type="cellIs" dxfId="1452" priority="765" stopIfTrue="1" operator="equal">
      <formula>"PI"</formula>
    </cfRule>
    <cfRule type="expression" dxfId="1451" priority="766" stopIfTrue="1">
      <formula>OR($R54="LI",$R54="Yellow",$R54="Medium")</formula>
    </cfRule>
    <cfRule type="expression" dxfId="1450" priority="767" stopIfTrue="1">
      <formula>OR($R54="NY",$R54="Not Yet")</formula>
    </cfRule>
    <cfRule type="cellIs" dxfId="1449" priority="768" stopIfTrue="1" operator="equal">
      <formula>"Out of Scope"</formula>
    </cfRule>
  </conditionalFormatting>
  <conditionalFormatting sqref="R66">
    <cfRule type="expression" dxfId="1448" priority="757" stopIfTrue="1">
      <formula>OR($R66="FI",$R66="Green",$R66="High")</formula>
    </cfRule>
    <cfRule type="expression" dxfId="1447" priority="758" stopIfTrue="1">
      <formula>OR($R66="NI",$R66="Red",$R66="Low")</formula>
    </cfRule>
    <cfRule type="cellIs" dxfId="1446" priority="759" stopIfTrue="1" operator="equal">
      <formula>"PI"</formula>
    </cfRule>
    <cfRule type="expression" dxfId="1445" priority="760" stopIfTrue="1">
      <formula>OR($R66="LI",$R66="Yellow",$R66="Medium")</formula>
    </cfRule>
    <cfRule type="expression" dxfId="1444" priority="761" stopIfTrue="1">
      <formula>OR($R66="NY",$R66="Not Yet")</formula>
    </cfRule>
    <cfRule type="cellIs" dxfId="1443" priority="762" stopIfTrue="1" operator="equal">
      <formula>"Out of Scope"</formula>
    </cfRule>
  </conditionalFormatting>
  <conditionalFormatting sqref="R78">
    <cfRule type="expression" dxfId="1442" priority="751" stopIfTrue="1">
      <formula>OR($R78="FI",$R78="Green",$R78="High")</formula>
    </cfRule>
    <cfRule type="expression" dxfId="1441" priority="752" stopIfTrue="1">
      <formula>OR($R78="NI",$R78="Red",$R78="Low")</formula>
    </cfRule>
    <cfRule type="cellIs" dxfId="1440" priority="753" stopIfTrue="1" operator="equal">
      <formula>"PI"</formula>
    </cfRule>
    <cfRule type="expression" dxfId="1439" priority="754" stopIfTrue="1">
      <formula>OR($R78="LI",$R78="Yellow",$R78="Medium")</formula>
    </cfRule>
    <cfRule type="expression" dxfId="1438" priority="755" stopIfTrue="1">
      <formula>OR($R78="NY",$R78="Not Yet")</formula>
    </cfRule>
    <cfRule type="cellIs" dxfId="1437" priority="756" stopIfTrue="1" operator="equal">
      <formula>"Out of Scope"</formula>
    </cfRule>
  </conditionalFormatting>
  <conditionalFormatting sqref="R91">
    <cfRule type="expression" dxfId="1436" priority="745" stopIfTrue="1">
      <formula>OR($R91="FI",$R91="Green",$R91="High")</formula>
    </cfRule>
    <cfRule type="expression" dxfId="1435" priority="746" stopIfTrue="1">
      <formula>OR($R91="NI",$R91="Red",$R91="Low")</formula>
    </cfRule>
    <cfRule type="cellIs" dxfId="1434" priority="747" stopIfTrue="1" operator="equal">
      <formula>"PI"</formula>
    </cfRule>
    <cfRule type="expression" dxfId="1433" priority="748" stopIfTrue="1">
      <formula>OR($R91="LI",$R91="Yellow",$R91="Medium")</formula>
    </cfRule>
    <cfRule type="expression" dxfId="1432" priority="749" stopIfTrue="1">
      <formula>OR($R91="NY",$R91="Not Yet")</formula>
    </cfRule>
    <cfRule type="cellIs" dxfId="1431" priority="750" stopIfTrue="1" operator="equal">
      <formula>"Out of Scope"</formula>
    </cfRule>
  </conditionalFormatting>
  <conditionalFormatting sqref="R103">
    <cfRule type="expression" dxfId="1430" priority="739" stopIfTrue="1">
      <formula>OR($R103="FI",$R103="Green",$R103="High")</formula>
    </cfRule>
    <cfRule type="expression" dxfId="1429" priority="740" stopIfTrue="1">
      <formula>OR($R103="NI",$R103="Red",$R103="Low")</formula>
    </cfRule>
    <cfRule type="cellIs" dxfId="1428" priority="741" stopIfTrue="1" operator="equal">
      <formula>"PI"</formula>
    </cfRule>
    <cfRule type="expression" dxfId="1427" priority="742" stopIfTrue="1">
      <formula>OR($R103="LI",$R103="Yellow",$R103="Medium")</formula>
    </cfRule>
    <cfRule type="expression" dxfId="1426" priority="743" stopIfTrue="1">
      <formula>OR($R103="NY",$R103="Not Yet")</formula>
    </cfRule>
    <cfRule type="cellIs" dxfId="1425" priority="744" stopIfTrue="1" operator="equal">
      <formula>"Out of Scope"</formula>
    </cfRule>
  </conditionalFormatting>
  <conditionalFormatting sqref="R115">
    <cfRule type="expression" dxfId="1424" priority="733" stopIfTrue="1">
      <formula>OR($R115="FI",$R115="Green",$R115="High")</formula>
    </cfRule>
    <cfRule type="expression" dxfId="1423" priority="734" stopIfTrue="1">
      <formula>OR($R115="NI",$R115="Red",$R115="Low")</formula>
    </cfRule>
    <cfRule type="cellIs" dxfId="1422" priority="735" stopIfTrue="1" operator="equal">
      <formula>"PI"</formula>
    </cfRule>
    <cfRule type="expression" dxfId="1421" priority="736" stopIfTrue="1">
      <formula>OR($R115="LI",$R115="Yellow",$R115="Medium")</formula>
    </cfRule>
    <cfRule type="expression" dxfId="1420" priority="737" stopIfTrue="1">
      <formula>OR($R115="NY",$R115="Not Yet")</formula>
    </cfRule>
    <cfRule type="cellIs" dxfId="1419" priority="738" stopIfTrue="1" operator="equal">
      <formula>"Out of Scope"</formula>
    </cfRule>
  </conditionalFormatting>
  <conditionalFormatting sqref="R128">
    <cfRule type="expression" dxfId="1418" priority="727" stopIfTrue="1">
      <formula>OR($R128="FI",$R128="Green",$R128="High")</formula>
    </cfRule>
    <cfRule type="expression" dxfId="1417" priority="728" stopIfTrue="1">
      <formula>OR($R128="NI",$R128="Red",$R128="Low")</formula>
    </cfRule>
    <cfRule type="cellIs" dxfId="1416" priority="729" stopIfTrue="1" operator="equal">
      <formula>"PI"</formula>
    </cfRule>
    <cfRule type="expression" dxfId="1415" priority="730" stopIfTrue="1">
      <formula>OR($R128="LI",$R128="Yellow",$R128="Medium")</formula>
    </cfRule>
    <cfRule type="expression" dxfId="1414" priority="731" stopIfTrue="1">
      <formula>OR($R128="NY",$R128="Not Yet")</formula>
    </cfRule>
    <cfRule type="cellIs" dxfId="1413" priority="732" stopIfTrue="1" operator="equal">
      <formula>"Out of Scope"</formula>
    </cfRule>
  </conditionalFormatting>
  <conditionalFormatting sqref="R139">
    <cfRule type="expression" dxfId="1412" priority="721" stopIfTrue="1">
      <formula>OR($R139="FI",$R139="Green",$R139="High")</formula>
    </cfRule>
    <cfRule type="expression" dxfId="1411" priority="722" stopIfTrue="1">
      <formula>OR($R139="NI",$R139="Red",$R139="Low")</formula>
    </cfRule>
    <cfRule type="cellIs" dxfId="1410" priority="723" stopIfTrue="1" operator="equal">
      <formula>"PI"</formula>
    </cfRule>
    <cfRule type="expression" dxfId="1409" priority="724" stopIfTrue="1">
      <formula>OR($R139="LI",$R139="Yellow",$R139="Medium")</formula>
    </cfRule>
    <cfRule type="expression" dxfId="1408" priority="725" stopIfTrue="1">
      <formula>OR($R139="NY",$R139="Not Yet")</formula>
    </cfRule>
    <cfRule type="cellIs" dxfId="1407" priority="726" stopIfTrue="1" operator="equal">
      <formula>"Out of Scope"</formula>
    </cfRule>
  </conditionalFormatting>
  <conditionalFormatting sqref="R150">
    <cfRule type="expression" dxfId="1406" priority="715" stopIfTrue="1">
      <formula>OR($R150="FI",$R150="Green",$R150="High")</formula>
    </cfRule>
    <cfRule type="expression" dxfId="1405" priority="716" stopIfTrue="1">
      <formula>OR($R150="NI",$R150="Red",$R150="Low")</formula>
    </cfRule>
    <cfRule type="cellIs" dxfId="1404" priority="717" stopIfTrue="1" operator="equal">
      <formula>"PI"</formula>
    </cfRule>
    <cfRule type="expression" dxfId="1403" priority="718" stopIfTrue="1">
      <formula>OR($R150="LI",$R150="Yellow",$R150="Medium")</formula>
    </cfRule>
    <cfRule type="expression" dxfId="1402" priority="719" stopIfTrue="1">
      <formula>OR($R150="NY",$R150="Not Yet")</formula>
    </cfRule>
    <cfRule type="cellIs" dxfId="1401" priority="720" stopIfTrue="1" operator="equal">
      <formula>"Out of Scope"</formula>
    </cfRule>
  </conditionalFormatting>
  <conditionalFormatting sqref="R160">
    <cfRule type="expression" dxfId="1400" priority="709" stopIfTrue="1">
      <formula>OR($R160="FI",$R160="Green",$R160="High")</formula>
    </cfRule>
    <cfRule type="expression" dxfId="1399" priority="710" stopIfTrue="1">
      <formula>OR($R160="NI",$R160="Red",$R160="Low")</formula>
    </cfRule>
    <cfRule type="cellIs" dxfId="1398" priority="711" stopIfTrue="1" operator="equal">
      <formula>"PI"</formula>
    </cfRule>
    <cfRule type="expression" dxfId="1397" priority="712" stopIfTrue="1">
      <formula>OR($R160="LI",$R160="Yellow",$R160="Medium")</formula>
    </cfRule>
    <cfRule type="expression" dxfId="1396" priority="713" stopIfTrue="1">
      <formula>OR($R160="NY",$R160="Not Yet")</formula>
    </cfRule>
    <cfRule type="cellIs" dxfId="1395" priority="714" stopIfTrue="1" operator="equal">
      <formula>"Out of Scope"</formula>
    </cfRule>
  </conditionalFormatting>
  <conditionalFormatting sqref="R171">
    <cfRule type="expression" dxfId="1394" priority="703" stopIfTrue="1">
      <formula>OR($R171="FI",$R171="Green",$R171="High")</formula>
    </cfRule>
    <cfRule type="expression" dxfId="1393" priority="704" stopIfTrue="1">
      <formula>OR($R171="NI",$R171="Red",$R171="Low")</formula>
    </cfRule>
    <cfRule type="cellIs" dxfId="1392" priority="705" stopIfTrue="1" operator="equal">
      <formula>"PI"</formula>
    </cfRule>
    <cfRule type="expression" dxfId="1391" priority="706" stopIfTrue="1">
      <formula>OR($R171="LI",$R171="Yellow",$R171="Medium")</formula>
    </cfRule>
    <cfRule type="expression" dxfId="1390" priority="707" stopIfTrue="1">
      <formula>OR($R171="NY",$R171="Not Yet")</formula>
    </cfRule>
    <cfRule type="cellIs" dxfId="1389" priority="708" stopIfTrue="1" operator="equal">
      <formula>"Out of Scope"</formula>
    </cfRule>
  </conditionalFormatting>
  <conditionalFormatting sqref="R181">
    <cfRule type="expression" dxfId="1388" priority="697" stopIfTrue="1">
      <formula>OR($R181="FI",$R181="Green",$R181="High")</formula>
    </cfRule>
    <cfRule type="expression" dxfId="1387" priority="698" stopIfTrue="1">
      <formula>OR($R181="NI",$R181="Red",$R181="Low")</formula>
    </cfRule>
    <cfRule type="cellIs" dxfId="1386" priority="699" stopIfTrue="1" operator="equal">
      <formula>"PI"</formula>
    </cfRule>
    <cfRule type="expression" dxfId="1385" priority="700" stopIfTrue="1">
      <formula>OR($R181="LI",$R181="Yellow",$R181="Medium")</formula>
    </cfRule>
    <cfRule type="expression" dxfId="1384" priority="701" stopIfTrue="1">
      <formula>OR($R181="NY",$R181="Not Yet")</formula>
    </cfRule>
    <cfRule type="cellIs" dxfId="1383" priority="702" stopIfTrue="1" operator="equal">
      <formula>"Out of Scope"</formula>
    </cfRule>
  </conditionalFormatting>
  <conditionalFormatting sqref="R191">
    <cfRule type="expression" dxfId="1382" priority="691" stopIfTrue="1">
      <formula>OR($R191="FI",$R191="Green",$R191="High")</formula>
    </cfRule>
    <cfRule type="expression" dxfId="1381" priority="692" stopIfTrue="1">
      <formula>OR($R191="NI",$R191="Red",$R191="Low")</formula>
    </cfRule>
    <cfRule type="cellIs" dxfId="1380" priority="693" stopIfTrue="1" operator="equal">
      <formula>"PI"</formula>
    </cfRule>
    <cfRule type="expression" dxfId="1379" priority="694" stopIfTrue="1">
      <formula>OR($R191="LI",$R191="Yellow",$R191="Medium")</formula>
    </cfRule>
    <cfRule type="expression" dxfId="1378" priority="695" stopIfTrue="1">
      <formula>OR($R191="NY",$R191="Not Yet")</formula>
    </cfRule>
    <cfRule type="cellIs" dxfId="1377" priority="696" stopIfTrue="1" operator="equal">
      <formula>"Out of Scope"</formula>
    </cfRule>
  </conditionalFormatting>
  <conditionalFormatting sqref="R202">
    <cfRule type="expression" dxfId="1376" priority="685" stopIfTrue="1">
      <formula>OR($R202="FI",$R202="Green",$R202="High")</formula>
    </cfRule>
    <cfRule type="expression" dxfId="1375" priority="686" stopIfTrue="1">
      <formula>OR($R202="NI",$R202="Red",$R202="Low")</formula>
    </cfRule>
    <cfRule type="cellIs" dxfId="1374" priority="687" stopIfTrue="1" operator="equal">
      <formula>"PI"</formula>
    </cfRule>
    <cfRule type="expression" dxfId="1373" priority="688" stopIfTrue="1">
      <formula>OR($R202="LI",$R202="Yellow",$R202="Medium")</formula>
    </cfRule>
    <cfRule type="expression" dxfId="1372" priority="689" stopIfTrue="1">
      <formula>OR($R202="NY",$R202="Not Yet")</formula>
    </cfRule>
    <cfRule type="cellIs" dxfId="1371" priority="690" stopIfTrue="1" operator="equal">
      <formula>"Out of Scope"</formula>
    </cfRule>
  </conditionalFormatting>
  <conditionalFormatting sqref="R213">
    <cfRule type="expression" dxfId="1370" priority="679" stopIfTrue="1">
      <formula>OR($R213="FI",$R213="Green",$R213="High")</formula>
    </cfRule>
    <cfRule type="expression" dxfId="1369" priority="680" stopIfTrue="1">
      <formula>OR($R213="NI",$R213="Red",$R213="Low")</formula>
    </cfRule>
    <cfRule type="cellIs" dxfId="1368" priority="681" stopIfTrue="1" operator="equal">
      <formula>"PI"</formula>
    </cfRule>
    <cfRule type="expression" dxfId="1367" priority="682" stopIfTrue="1">
      <formula>OR($R213="LI",$R213="Yellow",$R213="Medium")</formula>
    </cfRule>
    <cfRule type="expression" dxfId="1366" priority="683" stopIfTrue="1">
      <formula>OR($R213="NY",$R213="Not Yet")</formula>
    </cfRule>
    <cfRule type="cellIs" dxfId="1365" priority="684" stopIfTrue="1" operator="equal">
      <formula>"Out of Scope"</formula>
    </cfRule>
  </conditionalFormatting>
  <conditionalFormatting sqref="R223">
    <cfRule type="expression" dxfId="1364" priority="673" stopIfTrue="1">
      <formula>OR($R223="FI",$R223="Green",$R223="High")</formula>
    </cfRule>
    <cfRule type="expression" dxfId="1363" priority="674" stopIfTrue="1">
      <formula>OR($R223="NI",$R223="Red",$R223="Low")</formula>
    </cfRule>
    <cfRule type="cellIs" dxfId="1362" priority="675" stopIfTrue="1" operator="equal">
      <formula>"PI"</formula>
    </cfRule>
    <cfRule type="expression" dxfId="1361" priority="676" stopIfTrue="1">
      <formula>OR($R223="LI",$R223="Yellow",$R223="Medium")</formula>
    </cfRule>
    <cfRule type="expression" dxfId="1360" priority="677" stopIfTrue="1">
      <formula>OR($R223="NY",$R223="Not Yet")</formula>
    </cfRule>
    <cfRule type="cellIs" dxfId="1359" priority="678" stopIfTrue="1" operator="equal">
      <formula>"Out of Scope"</formula>
    </cfRule>
  </conditionalFormatting>
  <conditionalFormatting sqref="R234">
    <cfRule type="expression" dxfId="1358" priority="667" stopIfTrue="1">
      <formula>OR($R234="FI",$R234="Green",$R234="High")</formula>
    </cfRule>
    <cfRule type="expression" dxfId="1357" priority="668" stopIfTrue="1">
      <formula>OR($R234="NI",$R234="Red",$R234="Low")</formula>
    </cfRule>
    <cfRule type="cellIs" dxfId="1356" priority="669" stopIfTrue="1" operator="equal">
      <formula>"PI"</formula>
    </cfRule>
    <cfRule type="expression" dxfId="1355" priority="670" stopIfTrue="1">
      <formula>OR($R234="LI",$R234="Yellow",$R234="Medium")</formula>
    </cfRule>
    <cfRule type="expression" dxfId="1354" priority="671" stopIfTrue="1">
      <formula>OR($R234="NY",$R234="Not Yet")</formula>
    </cfRule>
    <cfRule type="cellIs" dxfId="1353" priority="672" stopIfTrue="1" operator="equal">
      <formula>"Out of Scope"</formula>
    </cfRule>
  </conditionalFormatting>
  <conditionalFormatting sqref="R245">
    <cfRule type="expression" dxfId="1352" priority="661" stopIfTrue="1">
      <formula>OR($R245="FI",$R245="Green",$R245="High")</formula>
    </cfRule>
    <cfRule type="expression" dxfId="1351" priority="662" stopIfTrue="1">
      <formula>OR($R245="NI",$R245="Red",$R245="Low")</formula>
    </cfRule>
    <cfRule type="cellIs" dxfId="1350" priority="663" stopIfTrue="1" operator="equal">
      <formula>"PI"</formula>
    </cfRule>
    <cfRule type="expression" dxfId="1349" priority="664" stopIfTrue="1">
      <formula>OR($R245="LI",$R245="Yellow",$R245="Medium")</formula>
    </cfRule>
    <cfRule type="expression" dxfId="1348" priority="665" stopIfTrue="1">
      <formula>OR($R245="NY",$R245="Not Yet")</formula>
    </cfRule>
    <cfRule type="cellIs" dxfId="1347" priority="666" stopIfTrue="1" operator="equal">
      <formula>"Out of Scope"</formula>
    </cfRule>
  </conditionalFormatting>
  <conditionalFormatting sqref="H16:L16">
    <cfRule type="expression" dxfId="1346" priority="655" stopIfTrue="1">
      <formula>OR(H16="FI",H16="Green",H16="High")</formula>
    </cfRule>
    <cfRule type="expression" dxfId="1345" priority="656" stopIfTrue="1">
      <formula>OR(H16="NI",H16="Red",H16="Low")</formula>
    </cfRule>
    <cfRule type="cellIs" dxfId="1344" priority="657" stopIfTrue="1" operator="equal">
      <formula>"PI"</formula>
    </cfRule>
    <cfRule type="expression" dxfId="1343" priority="658" stopIfTrue="1">
      <formula>OR(H16="LI",H16="Yellow",H16="Medium")</formula>
    </cfRule>
    <cfRule type="expression" dxfId="1342" priority="659" stopIfTrue="1">
      <formula>OR(H16="NY",H16="Not Yet")</formula>
    </cfRule>
    <cfRule type="cellIs" dxfId="1341" priority="660" stopIfTrue="1" operator="equal">
      <formula>"Out of Scope"</formula>
    </cfRule>
  </conditionalFormatting>
  <conditionalFormatting sqref="I16">
    <cfRule type="expression" dxfId="1340" priority="649" stopIfTrue="1">
      <formula>OR($R16="FI",$R16="Green",$R16="High")</formula>
    </cfRule>
    <cfRule type="expression" dxfId="1339" priority="650" stopIfTrue="1">
      <formula>OR($R16="NI",$R16="Red",$R16="Low")</formula>
    </cfRule>
    <cfRule type="cellIs" dxfId="1338" priority="651" stopIfTrue="1" operator="equal">
      <formula>"PI"</formula>
    </cfRule>
    <cfRule type="expression" dxfId="1337" priority="652" stopIfTrue="1">
      <formula>OR($R16="LI",$R16="Yellow",$R16="Medium")</formula>
    </cfRule>
    <cfRule type="expression" dxfId="1336" priority="653" stopIfTrue="1">
      <formula>OR($R16="NY",$R16="Not Yet")</formula>
    </cfRule>
    <cfRule type="cellIs" dxfId="1335" priority="654" stopIfTrue="1" operator="equal">
      <formula>"Out of Scope"</formula>
    </cfRule>
  </conditionalFormatting>
  <conditionalFormatting sqref="J16">
    <cfRule type="expression" dxfId="1334" priority="643" stopIfTrue="1">
      <formula>OR($R16="FI",$R16="Green",$R16="High")</formula>
    </cfRule>
    <cfRule type="expression" dxfId="1333" priority="644" stopIfTrue="1">
      <formula>OR($R16="NI",$R16="Red",$R16="Low")</formula>
    </cfRule>
    <cfRule type="cellIs" dxfId="1332" priority="645" stopIfTrue="1" operator="equal">
      <formula>"PI"</formula>
    </cfRule>
    <cfRule type="expression" dxfId="1331" priority="646" stopIfTrue="1">
      <formula>OR($R16="LI",$R16="Yellow",$R16="Medium")</formula>
    </cfRule>
    <cfRule type="expression" dxfId="1330" priority="647" stopIfTrue="1">
      <formula>OR($R16="NY",$R16="Not Yet")</formula>
    </cfRule>
    <cfRule type="cellIs" dxfId="1329" priority="648" stopIfTrue="1" operator="equal">
      <formula>"Out of Scope"</formula>
    </cfRule>
  </conditionalFormatting>
  <conditionalFormatting sqref="K16">
    <cfRule type="expression" dxfId="1328" priority="637" stopIfTrue="1">
      <formula>OR($R16="FI",$R16="Green",$R16="High")</formula>
    </cfRule>
    <cfRule type="expression" dxfId="1327" priority="638" stopIfTrue="1">
      <formula>OR($R16="NI",$R16="Red",$R16="Low")</formula>
    </cfRule>
    <cfRule type="cellIs" dxfId="1326" priority="639" stopIfTrue="1" operator="equal">
      <formula>"PI"</formula>
    </cfRule>
    <cfRule type="expression" dxfId="1325" priority="640" stopIfTrue="1">
      <formula>OR($R16="LI",$R16="Yellow",$R16="Medium")</formula>
    </cfRule>
    <cfRule type="expression" dxfId="1324" priority="641" stopIfTrue="1">
      <formula>OR($R16="NY",$R16="Not Yet")</formula>
    </cfRule>
    <cfRule type="cellIs" dxfId="1323" priority="642" stopIfTrue="1" operator="equal">
      <formula>"Out of Scope"</formula>
    </cfRule>
  </conditionalFormatting>
  <conditionalFormatting sqref="L16">
    <cfRule type="expression" dxfId="1322" priority="631" stopIfTrue="1">
      <formula>OR($R16="FI",$R16="Green",$R16="High")</formula>
    </cfRule>
    <cfRule type="expression" dxfId="1321" priority="632" stopIfTrue="1">
      <formula>OR($R16="NI",$R16="Red",$R16="Low")</formula>
    </cfRule>
    <cfRule type="cellIs" dxfId="1320" priority="633" stopIfTrue="1" operator="equal">
      <formula>"PI"</formula>
    </cfRule>
    <cfRule type="expression" dxfId="1319" priority="634" stopIfTrue="1">
      <formula>OR($R16="LI",$R16="Yellow",$R16="Medium")</formula>
    </cfRule>
    <cfRule type="expression" dxfId="1318" priority="635" stopIfTrue="1">
      <formula>OR($R16="NY",$R16="Not Yet")</formula>
    </cfRule>
    <cfRule type="cellIs" dxfId="1317" priority="636" stopIfTrue="1" operator="equal">
      <formula>"Out of Scope"</formula>
    </cfRule>
  </conditionalFormatting>
  <conditionalFormatting sqref="H28:L28">
    <cfRule type="expression" dxfId="1316" priority="625" stopIfTrue="1">
      <formula>OR(H28="FI",H28="Green",H28="High")</formula>
    </cfRule>
    <cfRule type="expression" dxfId="1315" priority="626" stopIfTrue="1">
      <formula>OR(H28="NI",H28="Red",H28="Low")</formula>
    </cfRule>
    <cfRule type="cellIs" dxfId="1314" priority="627" stopIfTrue="1" operator="equal">
      <formula>"PI"</formula>
    </cfRule>
    <cfRule type="expression" dxfId="1313" priority="628" stopIfTrue="1">
      <formula>OR(H28="LI",H28="Yellow",H28="Medium")</formula>
    </cfRule>
    <cfRule type="expression" dxfId="1312" priority="629" stopIfTrue="1">
      <formula>OR(H28="NY",H28="Not Yet")</formula>
    </cfRule>
    <cfRule type="cellIs" dxfId="1311" priority="630" stopIfTrue="1" operator="equal">
      <formula>"Out of Scope"</formula>
    </cfRule>
  </conditionalFormatting>
  <conditionalFormatting sqref="I28">
    <cfRule type="expression" dxfId="1310" priority="619" stopIfTrue="1">
      <formula>OR($R28="FI",$R28="Green",$R28="High")</formula>
    </cfRule>
    <cfRule type="expression" dxfId="1309" priority="620" stopIfTrue="1">
      <formula>OR($R28="NI",$R28="Red",$R28="Low")</formula>
    </cfRule>
    <cfRule type="cellIs" dxfId="1308" priority="621" stopIfTrue="1" operator="equal">
      <formula>"PI"</formula>
    </cfRule>
    <cfRule type="expression" dxfId="1307" priority="622" stopIfTrue="1">
      <formula>OR($R28="LI",$R28="Yellow",$R28="Medium")</formula>
    </cfRule>
    <cfRule type="expression" dxfId="1306" priority="623" stopIfTrue="1">
      <formula>OR($R28="NY",$R28="Not Yet")</formula>
    </cfRule>
    <cfRule type="cellIs" dxfId="1305" priority="624" stopIfTrue="1" operator="equal">
      <formula>"Out of Scope"</formula>
    </cfRule>
  </conditionalFormatting>
  <conditionalFormatting sqref="J28">
    <cfRule type="expression" dxfId="1304" priority="613" stopIfTrue="1">
      <formula>OR($R28="FI",$R28="Green",$R28="High")</formula>
    </cfRule>
    <cfRule type="expression" dxfId="1303" priority="614" stopIfTrue="1">
      <formula>OR($R28="NI",$R28="Red",$R28="Low")</formula>
    </cfRule>
    <cfRule type="cellIs" dxfId="1302" priority="615" stopIfTrue="1" operator="equal">
      <formula>"PI"</formula>
    </cfRule>
    <cfRule type="expression" dxfId="1301" priority="616" stopIfTrue="1">
      <formula>OR($R28="LI",$R28="Yellow",$R28="Medium")</formula>
    </cfRule>
    <cfRule type="expression" dxfId="1300" priority="617" stopIfTrue="1">
      <formula>OR($R28="NY",$R28="Not Yet")</formula>
    </cfRule>
    <cfRule type="cellIs" dxfId="1299" priority="618" stopIfTrue="1" operator="equal">
      <formula>"Out of Scope"</formula>
    </cfRule>
  </conditionalFormatting>
  <conditionalFormatting sqref="K28">
    <cfRule type="expression" dxfId="1298" priority="607" stopIfTrue="1">
      <formula>OR($R28="FI",$R28="Green",$R28="High")</formula>
    </cfRule>
    <cfRule type="expression" dxfId="1297" priority="608" stopIfTrue="1">
      <formula>OR($R28="NI",$R28="Red",$R28="Low")</formula>
    </cfRule>
    <cfRule type="cellIs" dxfId="1296" priority="609" stopIfTrue="1" operator="equal">
      <formula>"PI"</formula>
    </cfRule>
    <cfRule type="expression" dxfId="1295" priority="610" stopIfTrue="1">
      <formula>OR($R28="LI",$R28="Yellow",$R28="Medium")</formula>
    </cfRule>
    <cfRule type="expression" dxfId="1294" priority="611" stopIfTrue="1">
      <formula>OR($R28="NY",$R28="Not Yet")</formula>
    </cfRule>
    <cfRule type="cellIs" dxfId="1293" priority="612" stopIfTrue="1" operator="equal">
      <formula>"Out of Scope"</formula>
    </cfRule>
  </conditionalFormatting>
  <conditionalFormatting sqref="L28">
    <cfRule type="expression" dxfId="1292" priority="601" stopIfTrue="1">
      <formula>OR($R28="FI",$R28="Green",$R28="High")</formula>
    </cfRule>
    <cfRule type="expression" dxfId="1291" priority="602" stopIfTrue="1">
      <formula>OR($R28="NI",$R28="Red",$R28="Low")</formula>
    </cfRule>
    <cfRule type="cellIs" dxfId="1290" priority="603" stopIfTrue="1" operator="equal">
      <formula>"PI"</formula>
    </cfRule>
    <cfRule type="expression" dxfId="1289" priority="604" stopIfTrue="1">
      <formula>OR($R28="LI",$R28="Yellow",$R28="Medium")</formula>
    </cfRule>
    <cfRule type="expression" dxfId="1288" priority="605" stopIfTrue="1">
      <formula>OR($R28="NY",$R28="Not Yet")</formula>
    </cfRule>
    <cfRule type="cellIs" dxfId="1287" priority="606" stopIfTrue="1" operator="equal">
      <formula>"Out of Scope"</formula>
    </cfRule>
  </conditionalFormatting>
  <conditionalFormatting sqref="H40:L40">
    <cfRule type="expression" dxfId="1286" priority="595" stopIfTrue="1">
      <formula>OR(H40="FI",H40="Green",H40="High")</formula>
    </cfRule>
    <cfRule type="expression" dxfId="1285" priority="596" stopIfTrue="1">
      <formula>OR(H40="NI",H40="Red",H40="Low")</formula>
    </cfRule>
    <cfRule type="cellIs" dxfId="1284" priority="597" stopIfTrue="1" operator="equal">
      <formula>"PI"</formula>
    </cfRule>
    <cfRule type="expression" dxfId="1283" priority="598" stopIfTrue="1">
      <formula>OR(H40="LI",H40="Yellow",H40="Medium")</formula>
    </cfRule>
    <cfRule type="expression" dxfId="1282" priority="599" stopIfTrue="1">
      <formula>OR(H40="NY",H40="Not Yet")</formula>
    </cfRule>
    <cfRule type="cellIs" dxfId="1281" priority="600" stopIfTrue="1" operator="equal">
      <formula>"Out of Scope"</formula>
    </cfRule>
  </conditionalFormatting>
  <conditionalFormatting sqref="I40">
    <cfRule type="expression" dxfId="1280" priority="589" stopIfTrue="1">
      <formula>OR($R40="FI",$R40="Green",$R40="High")</formula>
    </cfRule>
    <cfRule type="expression" dxfId="1279" priority="590" stopIfTrue="1">
      <formula>OR($R40="NI",$R40="Red",$R40="Low")</formula>
    </cfRule>
    <cfRule type="cellIs" dxfId="1278" priority="591" stopIfTrue="1" operator="equal">
      <formula>"PI"</formula>
    </cfRule>
    <cfRule type="expression" dxfId="1277" priority="592" stopIfTrue="1">
      <formula>OR($R40="LI",$R40="Yellow",$R40="Medium")</formula>
    </cfRule>
    <cfRule type="expression" dxfId="1276" priority="593" stopIfTrue="1">
      <formula>OR($R40="NY",$R40="Not Yet")</formula>
    </cfRule>
    <cfRule type="cellIs" dxfId="1275" priority="594" stopIfTrue="1" operator="equal">
      <formula>"Out of Scope"</formula>
    </cfRule>
  </conditionalFormatting>
  <conditionalFormatting sqref="J40">
    <cfRule type="expression" dxfId="1274" priority="583" stopIfTrue="1">
      <formula>OR($R40="FI",$R40="Green",$R40="High")</formula>
    </cfRule>
    <cfRule type="expression" dxfId="1273" priority="584" stopIfTrue="1">
      <formula>OR($R40="NI",$R40="Red",$R40="Low")</formula>
    </cfRule>
    <cfRule type="cellIs" dxfId="1272" priority="585" stopIfTrue="1" operator="equal">
      <formula>"PI"</formula>
    </cfRule>
    <cfRule type="expression" dxfId="1271" priority="586" stopIfTrue="1">
      <formula>OR($R40="LI",$R40="Yellow",$R40="Medium")</formula>
    </cfRule>
    <cfRule type="expression" dxfId="1270" priority="587" stopIfTrue="1">
      <formula>OR($R40="NY",$R40="Not Yet")</formula>
    </cfRule>
    <cfRule type="cellIs" dxfId="1269" priority="588" stopIfTrue="1" operator="equal">
      <formula>"Out of Scope"</formula>
    </cfRule>
  </conditionalFormatting>
  <conditionalFormatting sqref="K40">
    <cfRule type="expression" dxfId="1268" priority="577" stopIfTrue="1">
      <formula>OR($R40="FI",$R40="Green",$R40="High")</formula>
    </cfRule>
    <cfRule type="expression" dxfId="1267" priority="578" stopIfTrue="1">
      <formula>OR($R40="NI",$R40="Red",$R40="Low")</formula>
    </cfRule>
    <cfRule type="cellIs" dxfId="1266" priority="579" stopIfTrue="1" operator="equal">
      <formula>"PI"</formula>
    </cfRule>
    <cfRule type="expression" dxfId="1265" priority="580" stopIfTrue="1">
      <formula>OR($R40="LI",$R40="Yellow",$R40="Medium")</formula>
    </cfRule>
    <cfRule type="expression" dxfId="1264" priority="581" stopIfTrue="1">
      <formula>OR($R40="NY",$R40="Not Yet")</formula>
    </cfRule>
    <cfRule type="cellIs" dxfId="1263" priority="582" stopIfTrue="1" operator="equal">
      <formula>"Out of Scope"</formula>
    </cfRule>
  </conditionalFormatting>
  <conditionalFormatting sqref="L40">
    <cfRule type="expression" dxfId="1262" priority="571" stopIfTrue="1">
      <formula>OR($R40="FI",$R40="Green",$R40="High")</formula>
    </cfRule>
    <cfRule type="expression" dxfId="1261" priority="572" stopIfTrue="1">
      <formula>OR($R40="NI",$R40="Red",$R40="Low")</formula>
    </cfRule>
    <cfRule type="cellIs" dxfId="1260" priority="573" stopIfTrue="1" operator="equal">
      <formula>"PI"</formula>
    </cfRule>
    <cfRule type="expression" dxfId="1259" priority="574" stopIfTrue="1">
      <formula>OR($R40="LI",$R40="Yellow",$R40="Medium")</formula>
    </cfRule>
    <cfRule type="expression" dxfId="1258" priority="575" stopIfTrue="1">
      <formula>OR($R40="NY",$R40="Not Yet")</formula>
    </cfRule>
    <cfRule type="cellIs" dxfId="1257" priority="576" stopIfTrue="1" operator="equal">
      <formula>"Out of Scope"</formula>
    </cfRule>
  </conditionalFormatting>
  <conditionalFormatting sqref="H53:L53">
    <cfRule type="expression" dxfId="1256" priority="565" stopIfTrue="1">
      <formula>OR(H53="FI",H53="Green",H53="High")</formula>
    </cfRule>
    <cfRule type="expression" dxfId="1255" priority="566" stopIfTrue="1">
      <formula>OR(H53="NI",H53="Red",H53="Low")</formula>
    </cfRule>
    <cfRule type="cellIs" dxfId="1254" priority="567" stopIfTrue="1" operator="equal">
      <formula>"PI"</formula>
    </cfRule>
    <cfRule type="expression" dxfId="1253" priority="568" stopIfTrue="1">
      <formula>OR(H53="LI",H53="Yellow",H53="Medium")</formula>
    </cfRule>
    <cfRule type="expression" dxfId="1252" priority="569" stopIfTrue="1">
      <formula>OR(H53="NY",H53="Not Yet")</formula>
    </cfRule>
    <cfRule type="cellIs" dxfId="1251" priority="570" stopIfTrue="1" operator="equal">
      <formula>"Out of Scope"</formula>
    </cfRule>
  </conditionalFormatting>
  <conditionalFormatting sqref="I53">
    <cfRule type="expression" dxfId="1250" priority="559" stopIfTrue="1">
      <formula>OR($R53="FI",$R53="Green",$R53="High")</formula>
    </cfRule>
    <cfRule type="expression" dxfId="1249" priority="560" stopIfTrue="1">
      <formula>OR($R53="NI",$R53="Red",$R53="Low")</formula>
    </cfRule>
    <cfRule type="cellIs" dxfId="1248" priority="561" stopIfTrue="1" operator="equal">
      <formula>"PI"</formula>
    </cfRule>
    <cfRule type="expression" dxfId="1247" priority="562" stopIfTrue="1">
      <formula>OR($R53="LI",$R53="Yellow",$R53="Medium")</formula>
    </cfRule>
    <cfRule type="expression" dxfId="1246" priority="563" stopIfTrue="1">
      <formula>OR($R53="NY",$R53="Not Yet")</formula>
    </cfRule>
    <cfRule type="cellIs" dxfId="1245" priority="564" stopIfTrue="1" operator="equal">
      <formula>"Out of Scope"</formula>
    </cfRule>
  </conditionalFormatting>
  <conditionalFormatting sqref="J53">
    <cfRule type="expression" dxfId="1244" priority="553" stopIfTrue="1">
      <formula>OR($R53="FI",$R53="Green",$R53="High")</formula>
    </cfRule>
    <cfRule type="expression" dxfId="1243" priority="554" stopIfTrue="1">
      <formula>OR($R53="NI",$R53="Red",$R53="Low")</formula>
    </cfRule>
    <cfRule type="cellIs" dxfId="1242" priority="555" stopIfTrue="1" operator="equal">
      <formula>"PI"</formula>
    </cfRule>
    <cfRule type="expression" dxfId="1241" priority="556" stopIfTrue="1">
      <formula>OR($R53="LI",$R53="Yellow",$R53="Medium")</formula>
    </cfRule>
    <cfRule type="expression" dxfId="1240" priority="557" stopIfTrue="1">
      <formula>OR($R53="NY",$R53="Not Yet")</formula>
    </cfRule>
    <cfRule type="cellIs" dxfId="1239" priority="558" stopIfTrue="1" operator="equal">
      <formula>"Out of Scope"</formula>
    </cfRule>
  </conditionalFormatting>
  <conditionalFormatting sqref="K53">
    <cfRule type="expression" dxfId="1238" priority="547" stopIfTrue="1">
      <formula>OR($R53="FI",$R53="Green",$R53="High")</formula>
    </cfRule>
    <cfRule type="expression" dxfId="1237" priority="548" stopIfTrue="1">
      <formula>OR($R53="NI",$R53="Red",$R53="Low")</formula>
    </cfRule>
    <cfRule type="cellIs" dxfId="1236" priority="549" stopIfTrue="1" operator="equal">
      <formula>"PI"</formula>
    </cfRule>
    <cfRule type="expression" dxfId="1235" priority="550" stopIfTrue="1">
      <formula>OR($R53="LI",$R53="Yellow",$R53="Medium")</formula>
    </cfRule>
    <cfRule type="expression" dxfId="1234" priority="551" stopIfTrue="1">
      <formula>OR($R53="NY",$R53="Not Yet")</formula>
    </cfRule>
    <cfRule type="cellIs" dxfId="1233" priority="552" stopIfTrue="1" operator="equal">
      <formula>"Out of Scope"</formula>
    </cfRule>
  </conditionalFormatting>
  <conditionalFormatting sqref="L53">
    <cfRule type="expression" dxfId="1232" priority="541" stopIfTrue="1">
      <formula>OR($R53="FI",$R53="Green",$R53="High")</formula>
    </cfRule>
    <cfRule type="expression" dxfId="1231" priority="542" stopIfTrue="1">
      <formula>OR($R53="NI",$R53="Red",$R53="Low")</formula>
    </cfRule>
    <cfRule type="cellIs" dxfId="1230" priority="543" stopIfTrue="1" operator="equal">
      <formula>"PI"</formula>
    </cfRule>
    <cfRule type="expression" dxfId="1229" priority="544" stopIfTrue="1">
      <formula>OR($R53="LI",$R53="Yellow",$R53="Medium")</formula>
    </cfRule>
    <cfRule type="expression" dxfId="1228" priority="545" stopIfTrue="1">
      <formula>OR($R53="NY",$R53="Not Yet")</formula>
    </cfRule>
    <cfRule type="cellIs" dxfId="1227" priority="546" stopIfTrue="1" operator="equal">
      <formula>"Out of Scope"</formula>
    </cfRule>
  </conditionalFormatting>
  <conditionalFormatting sqref="H65:L65">
    <cfRule type="expression" dxfId="1226" priority="535" stopIfTrue="1">
      <formula>OR(H65="FI",H65="Green",H65="High")</formula>
    </cfRule>
    <cfRule type="expression" dxfId="1225" priority="536" stopIfTrue="1">
      <formula>OR(H65="NI",H65="Red",H65="Low")</formula>
    </cfRule>
    <cfRule type="cellIs" dxfId="1224" priority="537" stopIfTrue="1" operator="equal">
      <formula>"PI"</formula>
    </cfRule>
    <cfRule type="expression" dxfId="1223" priority="538" stopIfTrue="1">
      <formula>OR(H65="LI",H65="Yellow",H65="Medium")</formula>
    </cfRule>
    <cfRule type="expression" dxfId="1222" priority="539" stopIfTrue="1">
      <formula>OR(H65="NY",H65="Not Yet")</formula>
    </cfRule>
    <cfRule type="cellIs" dxfId="1221" priority="540" stopIfTrue="1" operator="equal">
      <formula>"Out of Scope"</formula>
    </cfRule>
  </conditionalFormatting>
  <conditionalFormatting sqref="I65">
    <cfRule type="expression" dxfId="1220" priority="529" stopIfTrue="1">
      <formula>OR($R65="FI",$R65="Green",$R65="High")</formula>
    </cfRule>
    <cfRule type="expression" dxfId="1219" priority="530" stopIfTrue="1">
      <formula>OR($R65="NI",$R65="Red",$R65="Low")</formula>
    </cfRule>
    <cfRule type="cellIs" dxfId="1218" priority="531" stopIfTrue="1" operator="equal">
      <formula>"PI"</formula>
    </cfRule>
    <cfRule type="expression" dxfId="1217" priority="532" stopIfTrue="1">
      <formula>OR($R65="LI",$R65="Yellow",$R65="Medium")</formula>
    </cfRule>
    <cfRule type="expression" dxfId="1216" priority="533" stopIfTrue="1">
      <formula>OR($R65="NY",$R65="Not Yet")</formula>
    </cfRule>
    <cfRule type="cellIs" dxfId="1215" priority="534" stopIfTrue="1" operator="equal">
      <formula>"Out of Scope"</formula>
    </cfRule>
  </conditionalFormatting>
  <conditionalFormatting sqref="J65">
    <cfRule type="expression" dxfId="1214" priority="523" stopIfTrue="1">
      <formula>OR($R65="FI",$R65="Green",$R65="High")</formula>
    </cfRule>
    <cfRule type="expression" dxfId="1213" priority="524" stopIfTrue="1">
      <formula>OR($R65="NI",$R65="Red",$R65="Low")</formula>
    </cfRule>
    <cfRule type="cellIs" dxfId="1212" priority="525" stopIfTrue="1" operator="equal">
      <formula>"PI"</formula>
    </cfRule>
    <cfRule type="expression" dxfId="1211" priority="526" stopIfTrue="1">
      <formula>OR($R65="LI",$R65="Yellow",$R65="Medium")</formula>
    </cfRule>
    <cfRule type="expression" dxfId="1210" priority="527" stopIfTrue="1">
      <formula>OR($R65="NY",$R65="Not Yet")</formula>
    </cfRule>
    <cfRule type="cellIs" dxfId="1209" priority="528" stopIfTrue="1" operator="equal">
      <formula>"Out of Scope"</formula>
    </cfRule>
  </conditionalFormatting>
  <conditionalFormatting sqref="K65">
    <cfRule type="expression" dxfId="1208" priority="517" stopIfTrue="1">
      <formula>OR($R65="FI",$R65="Green",$R65="High")</formula>
    </cfRule>
    <cfRule type="expression" dxfId="1207" priority="518" stopIfTrue="1">
      <formula>OR($R65="NI",$R65="Red",$R65="Low")</formula>
    </cfRule>
    <cfRule type="cellIs" dxfId="1206" priority="519" stopIfTrue="1" operator="equal">
      <formula>"PI"</formula>
    </cfRule>
    <cfRule type="expression" dxfId="1205" priority="520" stopIfTrue="1">
      <formula>OR($R65="LI",$R65="Yellow",$R65="Medium")</formula>
    </cfRule>
    <cfRule type="expression" dxfId="1204" priority="521" stopIfTrue="1">
      <formula>OR($R65="NY",$R65="Not Yet")</formula>
    </cfRule>
    <cfRule type="cellIs" dxfId="1203" priority="522" stopIfTrue="1" operator="equal">
      <formula>"Out of Scope"</formula>
    </cfRule>
  </conditionalFormatting>
  <conditionalFormatting sqref="L65">
    <cfRule type="expression" dxfId="1202" priority="511" stopIfTrue="1">
      <formula>OR($R65="FI",$R65="Green",$R65="High")</formula>
    </cfRule>
    <cfRule type="expression" dxfId="1201" priority="512" stopIfTrue="1">
      <formula>OR($R65="NI",$R65="Red",$R65="Low")</formula>
    </cfRule>
    <cfRule type="cellIs" dxfId="1200" priority="513" stopIfTrue="1" operator="equal">
      <formula>"PI"</formula>
    </cfRule>
    <cfRule type="expression" dxfId="1199" priority="514" stopIfTrue="1">
      <formula>OR($R65="LI",$R65="Yellow",$R65="Medium")</formula>
    </cfRule>
    <cfRule type="expression" dxfId="1198" priority="515" stopIfTrue="1">
      <formula>OR($R65="NY",$R65="Not Yet")</formula>
    </cfRule>
    <cfRule type="cellIs" dxfId="1197" priority="516" stopIfTrue="1" operator="equal">
      <formula>"Out of Scope"</formula>
    </cfRule>
  </conditionalFormatting>
  <conditionalFormatting sqref="H77:L77">
    <cfRule type="expression" dxfId="1196" priority="505" stopIfTrue="1">
      <formula>OR(H77="FI",H77="Green",H77="High")</formula>
    </cfRule>
    <cfRule type="expression" dxfId="1195" priority="506" stopIfTrue="1">
      <formula>OR(H77="NI",H77="Red",H77="Low")</formula>
    </cfRule>
    <cfRule type="cellIs" dxfId="1194" priority="507" stopIfTrue="1" operator="equal">
      <formula>"PI"</formula>
    </cfRule>
    <cfRule type="expression" dxfId="1193" priority="508" stopIfTrue="1">
      <formula>OR(H77="LI",H77="Yellow",H77="Medium")</formula>
    </cfRule>
    <cfRule type="expression" dxfId="1192" priority="509" stopIfTrue="1">
      <formula>OR(H77="NY",H77="Not Yet")</formula>
    </cfRule>
    <cfRule type="cellIs" dxfId="1191" priority="510" stopIfTrue="1" operator="equal">
      <formula>"Out of Scope"</formula>
    </cfRule>
  </conditionalFormatting>
  <conditionalFormatting sqref="I77">
    <cfRule type="expression" dxfId="1190" priority="499" stopIfTrue="1">
      <formula>OR($R77="FI",$R77="Green",$R77="High")</formula>
    </cfRule>
    <cfRule type="expression" dxfId="1189" priority="500" stopIfTrue="1">
      <formula>OR($R77="NI",$R77="Red",$R77="Low")</formula>
    </cfRule>
    <cfRule type="cellIs" dxfId="1188" priority="501" stopIfTrue="1" operator="equal">
      <formula>"PI"</formula>
    </cfRule>
    <cfRule type="expression" dxfId="1187" priority="502" stopIfTrue="1">
      <formula>OR($R77="LI",$R77="Yellow",$R77="Medium")</formula>
    </cfRule>
    <cfRule type="expression" dxfId="1186" priority="503" stopIfTrue="1">
      <formula>OR($R77="NY",$R77="Not Yet")</formula>
    </cfRule>
    <cfRule type="cellIs" dxfId="1185" priority="504" stopIfTrue="1" operator="equal">
      <formula>"Out of Scope"</formula>
    </cfRule>
  </conditionalFormatting>
  <conditionalFormatting sqref="J77">
    <cfRule type="expression" dxfId="1184" priority="493" stopIfTrue="1">
      <formula>OR($R77="FI",$R77="Green",$R77="High")</formula>
    </cfRule>
    <cfRule type="expression" dxfId="1183" priority="494" stopIfTrue="1">
      <formula>OR($R77="NI",$R77="Red",$R77="Low")</formula>
    </cfRule>
    <cfRule type="cellIs" dxfId="1182" priority="495" stopIfTrue="1" operator="equal">
      <formula>"PI"</formula>
    </cfRule>
    <cfRule type="expression" dxfId="1181" priority="496" stopIfTrue="1">
      <formula>OR($R77="LI",$R77="Yellow",$R77="Medium")</formula>
    </cfRule>
    <cfRule type="expression" dxfId="1180" priority="497" stopIfTrue="1">
      <formula>OR($R77="NY",$R77="Not Yet")</formula>
    </cfRule>
    <cfRule type="cellIs" dxfId="1179" priority="498" stopIfTrue="1" operator="equal">
      <formula>"Out of Scope"</formula>
    </cfRule>
  </conditionalFormatting>
  <conditionalFormatting sqref="K77">
    <cfRule type="expression" dxfId="1178" priority="487" stopIfTrue="1">
      <formula>OR($R77="FI",$R77="Green",$R77="High")</formula>
    </cfRule>
    <cfRule type="expression" dxfId="1177" priority="488" stopIfTrue="1">
      <formula>OR($R77="NI",$R77="Red",$R77="Low")</formula>
    </cfRule>
    <cfRule type="cellIs" dxfId="1176" priority="489" stopIfTrue="1" operator="equal">
      <formula>"PI"</formula>
    </cfRule>
    <cfRule type="expression" dxfId="1175" priority="490" stopIfTrue="1">
      <formula>OR($R77="LI",$R77="Yellow",$R77="Medium")</formula>
    </cfRule>
    <cfRule type="expression" dxfId="1174" priority="491" stopIfTrue="1">
      <formula>OR($R77="NY",$R77="Not Yet")</formula>
    </cfRule>
    <cfRule type="cellIs" dxfId="1173" priority="492" stopIfTrue="1" operator="equal">
      <formula>"Out of Scope"</formula>
    </cfRule>
  </conditionalFormatting>
  <conditionalFormatting sqref="L77">
    <cfRule type="expression" dxfId="1172" priority="481" stopIfTrue="1">
      <formula>OR($R77="FI",$R77="Green",$R77="High")</formula>
    </cfRule>
    <cfRule type="expression" dxfId="1171" priority="482" stopIfTrue="1">
      <formula>OR($R77="NI",$R77="Red",$R77="Low")</formula>
    </cfRule>
    <cfRule type="cellIs" dxfId="1170" priority="483" stopIfTrue="1" operator="equal">
      <formula>"PI"</formula>
    </cfRule>
    <cfRule type="expression" dxfId="1169" priority="484" stopIfTrue="1">
      <formula>OR($R77="LI",$R77="Yellow",$R77="Medium")</formula>
    </cfRule>
    <cfRule type="expression" dxfId="1168" priority="485" stopIfTrue="1">
      <formula>OR($R77="NY",$R77="Not Yet")</formula>
    </cfRule>
    <cfRule type="cellIs" dxfId="1167" priority="486" stopIfTrue="1" operator="equal">
      <formula>"Out of Scope"</formula>
    </cfRule>
  </conditionalFormatting>
  <conditionalFormatting sqref="H89:L89">
    <cfRule type="expression" dxfId="1166" priority="475" stopIfTrue="1">
      <formula>OR(H89="FI",H89="Green",H89="High")</formula>
    </cfRule>
    <cfRule type="expression" dxfId="1165" priority="476" stopIfTrue="1">
      <formula>OR(H89="NI",H89="Red",H89="Low")</formula>
    </cfRule>
    <cfRule type="cellIs" dxfId="1164" priority="477" stopIfTrue="1" operator="equal">
      <formula>"PI"</formula>
    </cfRule>
    <cfRule type="expression" dxfId="1163" priority="478" stopIfTrue="1">
      <formula>OR(H89="LI",H89="Yellow",H89="Medium")</formula>
    </cfRule>
    <cfRule type="expression" dxfId="1162" priority="479" stopIfTrue="1">
      <formula>OR(H89="NY",H89="Not Yet")</formula>
    </cfRule>
    <cfRule type="cellIs" dxfId="1161" priority="480" stopIfTrue="1" operator="equal">
      <formula>"Out of Scope"</formula>
    </cfRule>
  </conditionalFormatting>
  <conditionalFormatting sqref="I89">
    <cfRule type="expression" dxfId="1160" priority="469" stopIfTrue="1">
      <formula>OR($R89="FI",$R89="Green",$R89="High")</formula>
    </cfRule>
    <cfRule type="expression" dxfId="1159" priority="470" stopIfTrue="1">
      <formula>OR($R89="NI",$R89="Red",$R89="Low")</formula>
    </cfRule>
    <cfRule type="cellIs" dxfId="1158" priority="471" stopIfTrue="1" operator="equal">
      <formula>"PI"</formula>
    </cfRule>
    <cfRule type="expression" dxfId="1157" priority="472" stopIfTrue="1">
      <formula>OR($R89="LI",$R89="Yellow",$R89="Medium")</formula>
    </cfRule>
    <cfRule type="expression" dxfId="1156" priority="473" stopIfTrue="1">
      <formula>OR($R89="NY",$R89="Not Yet")</formula>
    </cfRule>
    <cfRule type="cellIs" dxfId="1155" priority="474" stopIfTrue="1" operator="equal">
      <formula>"Out of Scope"</formula>
    </cfRule>
  </conditionalFormatting>
  <conditionalFormatting sqref="J89">
    <cfRule type="expression" dxfId="1154" priority="463" stopIfTrue="1">
      <formula>OR($R89="FI",$R89="Green",$R89="High")</formula>
    </cfRule>
    <cfRule type="expression" dxfId="1153" priority="464" stopIfTrue="1">
      <formula>OR($R89="NI",$R89="Red",$R89="Low")</formula>
    </cfRule>
    <cfRule type="cellIs" dxfId="1152" priority="465" stopIfTrue="1" operator="equal">
      <formula>"PI"</formula>
    </cfRule>
    <cfRule type="expression" dxfId="1151" priority="466" stopIfTrue="1">
      <formula>OR($R89="LI",$R89="Yellow",$R89="Medium")</formula>
    </cfRule>
    <cfRule type="expression" dxfId="1150" priority="467" stopIfTrue="1">
      <formula>OR($R89="NY",$R89="Not Yet")</formula>
    </cfRule>
    <cfRule type="cellIs" dxfId="1149" priority="468" stopIfTrue="1" operator="equal">
      <formula>"Out of Scope"</formula>
    </cfRule>
  </conditionalFormatting>
  <conditionalFormatting sqref="K89">
    <cfRule type="expression" dxfId="1148" priority="457" stopIfTrue="1">
      <formula>OR($R89="FI",$R89="Green",$R89="High")</formula>
    </cfRule>
    <cfRule type="expression" dxfId="1147" priority="458" stopIfTrue="1">
      <formula>OR($R89="NI",$R89="Red",$R89="Low")</formula>
    </cfRule>
    <cfRule type="cellIs" dxfId="1146" priority="459" stopIfTrue="1" operator="equal">
      <formula>"PI"</formula>
    </cfRule>
    <cfRule type="expression" dxfId="1145" priority="460" stopIfTrue="1">
      <formula>OR($R89="LI",$R89="Yellow",$R89="Medium")</formula>
    </cfRule>
    <cfRule type="expression" dxfId="1144" priority="461" stopIfTrue="1">
      <formula>OR($R89="NY",$R89="Not Yet")</formula>
    </cfRule>
    <cfRule type="cellIs" dxfId="1143" priority="462" stopIfTrue="1" operator="equal">
      <formula>"Out of Scope"</formula>
    </cfRule>
  </conditionalFormatting>
  <conditionalFormatting sqref="L89">
    <cfRule type="expression" dxfId="1142" priority="451" stopIfTrue="1">
      <formula>OR($R89="FI",$R89="Green",$R89="High")</formula>
    </cfRule>
    <cfRule type="expression" dxfId="1141" priority="452" stopIfTrue="1">
      <formula>OR($R89="NI",$R89="Red",$R89="Low")</formula>
    </cfRule>
    <cfRule type="cellIs" dxfId="1140" priority="453" stopIfTrue="1" operator="equal">
      <formula>"PI"</formula>
    </cfRule>
    <cfRule type="expression" dxfId="1139" priority="454" stopIfTrue="1">
      <formula>OR($R89="LI",$R89="Yellow",$R89="Medium")</formula>
    </cfRule>
    <cfRule type="expression" dxfId="1138" priority="455" stopIfTrue="1">
      <formula>OR($R89="NY",$R89="Not Yet")</formula>
    </cfRule>
    <cfRule type="cellIs" dxfId="1137" priority="456" stopIfTrue="1" operator="equal">
      <formula>"Out of Scope"</formula>
    </cfRule>
  </conditionalFormatting>
  <conditionalFormatting sqref="H102:L102">
    <cfRule type="expression" dxfId="1136" priority="445" stopIfTrue="1">
      <formula>OR(H102="FI",H102="Green",H102="High")</formula>
    </cfRule>
    <cfRule type="expression" dxfId="1135" priority="446" stopIfTrue="1">
      <formula>OR(H102="NI",H102="Red",H102="Low")</formula>
    </cfRule>
    <cfRule type="cellIs" dxfId="1134" priority="447" stopIfTrue="1" operator="equal">
      <formula>"PI"</formula>
    </cfRule>
    <cfRule type="expression" dxfId="1133" priority="448" stopIfTrue="1">
      <formula>OR(H102="LI",H102="Yellow",H102="Medium")</formula>
    </cfRule>
    <cfRule type="expression" dxfId="1132" priority="449" stopIfTrue="1">
      <formula>OR(H102="NY",H102="Not Yet")</formula>
    </cfRule>
    <cfRule type="cellIs" dxfId="1131" priority="450" stopIfTrue="1" operator="equal">
      <formula>"Out of Scope"</formula>
    </cfRule>
  </conditionalFormatting>
  <conditionalFormatting sqref="I102">
    <cfRule type="expression" dxfId="1130" priority="439" stopIfTrue="1">
      <formula>OR($R102="FI",$R102="Green",$R102="High")</formula>
    </cfRule>
    <cfRule type="expression" dxfId="1129" priority="440" stopIfTrue="1">
      <formula>OR($R102="NI",$R102="Red",$R102="Low")</formula>
    </cfRule>
    <cfRule type="cellIs" dxfId="1128" priority="441" stopIfTrue="1" operator="equal">
      <formula>"PI"</formula>
    </cfRule>
    <cfRule type="expression" dxfId="1127" priority="442" stopIfTrue="1">
      <formula>OR($R102="LI",$R102="Yellow",$R102="Medium")</formula>
    </cfRule>
    <cfRule type="expression" dxfId="1126" priority="443" stopIfTrue="1">
      <formula>OR($R102="NY",$R102="Not Yet")</formula>
    </cfRule>
    <cfRule type="cellIs" dxfId="1125" priority="444" stopIfTrue="1" operator="equal">
      <formula>"Out of Scope"</formula>
    </cfRule>
  </conditionalFormatting>
  <conditionalFormatting sqref="J102">
    <cfRule type="expression" dxfId="1124" priority="433" stopIfTrue="1">
      <formula>OR($R102="FI",$R102="Green",$R102="High")</formula>
    </cfRule>
    <cfRule type="expression" dxfId="1123" priority="434" stopIfTrue="1">
      <formula>OR($R102="NI",$R102="Red",$R102="Low")</formula>
    </cfRule>
    <cfRule type="cellIs" dxfId="1122" priority="435" stopIfTrue="1" operator="equal">
      <formula>"PI"</formula>
    </cfRule>
    <cfRule type="expression" dxfId="1121" priority="436" stopIfTrue="1">
      <formula>OR($R102="LI",$R102="Yellow",$R102="Medium")</formula>
    </cfRule>
    <cfRule type="expression" dxfId="1120" priority="437" stopIfTrue="1">
      <formula>OR($R102="NY",$R102="Not Yet")</formula>
    </cfRule>
    <cfRule type="cellIs" dxfId="1119" priority="438" stopIfTrue="1" operator="equal">
      <formula>"Out of Scope"</formula>
    </cfRule>
  </conditionalFormatting>
  <conditionalFormatting sqref="K102">
    <cfRule type="expression" dxfId="1118" priority="427" stopIfTrue="1">
      <formula>OR($R102="FI",$R102="Green",$R102="High")</formula>
    </cfRule>
    <cfRule type="expression" dxfId="1117" priority="428" stopIfTrue="1">
      <formula>OR($R102="NI",$R102="Red",$R102="Low")</formula>
    </cfRule>
    <cfRule type="cellIs" dxfId="1116" priority="429" stopIfTrue="1" operator="equal">
      <formula>"PI"</formula>
    </cfRule>
    <cfRule type="expression" dxfId="1115" priority="430" stopIfTrue="1">
      <formula>OR($R102="LI",$R102="Yellow",$R102="Medium")</formula>
    </cfRule>
    <cfRule type="expression" dxfId="1114" priority="431" stopIfTrue="1">
      <formula>OR($R102="NY",$R102="Not Yet")</formula>
    </cfRule>
    <cfRule type="cellIs" dxfId="1113" priority="432" stopIfTrue="1" operator="equal">
      <formula>"Out of Scope"</formula>
    </cfRule>
  </conditionalFormatting>
  <conditionalFormatting sqref="L102">
    <cfRule type="expression" dxfId="1112" priority="421" stopIfTrue="1">
      <formula>OR($R102="FI",$R102="Green",$R102="High")</formula>
    </cfRule>
    <cfRule type="expression" dxfId="1111" priority="422" stopIfTrue="1">
      <formula>OR($R102="NI",$R102="Red",$R102="Low")</formula>
    </cfRule>
    <cfRule type="cellIs" dxfId="1110" priority="423" stopIfTrue="1" operator="equal">
      <formula>"PI"</formula>
    </cfRule>
    <cfRule type="expression" dxfId="1109" priority="424" stopIfTrue="1">
      <formula>OR($R102="LI",$R102="Yellow",$R102="Medium")</formula>
    </cfRule>
    <cfRule type="expression" dxfId="1108" priority="425" stopIfTrue="1">
      <formula>OR($R102="NY",$R102="Not Yet")</formula>
    </cfRule>
    <cfRule type="cellIs" dxfId="1107" priority="426" stopIfTrue="1" operator="equal">
      <formula>"Out of Scope"</formula>
    </cfRule>
  </conditionalFormatting>
  <conditionalFormatting sqref="H114:L114">
    <cfRule type="expression" dxfId="1106" priority="415" stopIfTrue="1">
      <formula>OR(H114="FI",H114="Green",H114="High")</formula>
    </cfRule>
    <cfRule type="expression" dxfId="1105" priority="416" stopIfTrue="1">
      <formula>OR(H114="NI",H114="Red",H114="Low")</formula>
    </cfRule>
    <cfRule type="cellIs" dxfId="1104" priority="417" stopIfTrue="1" operator="equal">
      <formula>"PI"</formula>
    </cfRule>
    <cfRule type="expression" dxfId="1103" priority="418" stopIfTrue="1">
      <formula>OR(H114="LI",H114="Yellow",H114="Medium")</formula>
    </cfRule>
    <cfRule type="expression" dxfId="1102" priority="419" stopIfTrue="1">
      <formula>OR(H114="NY",H114="Not Yet")</formula>
    </cfRule>
    <cfRule type="cellIs" dxfId="1101" priority="420" stopIfTrue="1" operator="equal">
      <formula>"Out of Scope"</formula>
    </cfRule>
  </conditionalFormatting>
  <conditionalFormatting sqref="I114">
    <cfRule type="expression" dxfId="1100" priority="409" stopIfTrue="1">
      <formula>OR($R114="FI",$R114="Green",$R114="High")</formula>
    </cfRule>
    <cfRule type="expression" dxfId="1099" priority="410" stopIfTrue="1">
      <formula>OR($R114="NI",$R114="Red",$R114="Low")</formula>
    </cfRule>
    <cfRule type="cellIs" dxfId="1098" priority="411" stopIfTrue="1" operator="equal">
      <formula>"PI"</formula>
    </cfRule>
    <cfRule type="expression" dxfId="1097" priority="412" stopIfTrue="1">
      <formula>OR($R114="LI",$R114="Yellow",$R114="Medium")</formula>
    </cfRule>
    <cfRule type="expression" dxfId="1096" priority="413" stopIfTrue="1">
      <formula>OR($R114="NY",$R114="Not Yet")</formula>
    </cfRule>
    <cfRule type="cellIs" dxfId="1095" priority="414" stopIfTrue="1" operator="equal">
      <formula>"Out of Scope"</formula>
    </cfRule>
  </conditionalFormatting>
  <conditionalFormatting sqref="J114">
    <cfRule type="expression" dxfId="1094" priority="403" stopIfTrue="1">
      <formula>OR($R114="FI",$R114="Green",$R114="High")</formula>
    </cfRule>
    <cfRule type="expression" dxfId="1093" priority="404" stopIfTrue="1">
      <formula>OR($R114="NI",$R114="Red",$R114="Low")</formula>
    </cfRule>
    <cfRule type="cellIs" dxfId="1092" priority="405" stopIfTrue="1" operator="equal">
      <formula>"PI"</formula>
    </cfRule>
    <cfRule type="expression" dxfId="1091" priority="406" stopIfTrue="1">
      <formula>OR($R114="LI",$R114="Yellow",$R114="Medium")</formula>
    </cfRule>
    <cfRule type="expression" dxfId="1090" priority="407" stopIfTrue="1">
      <formula>OR($R114="NY",$R114="Not Yet")</formula>
    </cfRule>
    <cfRule type="cellIs" dxfId="1089" priority="408" stopIfTrue="1" operator="equal">
      <formula>"Out of Scope"</formula>
    </cfRule>
  </conditionalFormatting>
  <conditionalFormatting sqref="K114">
    <cfRule type="expression" dxfId="1088" priority="397" stopIfTrue="1">
      <formula>OR($R114="FI",$R114="Green",$R114="High")</formula>
    </cfRule>
    <cfRule type="expression" dxfId="1087" priority="398" stopIfTrue="1">
      <formula>OR($R114="NI",$R114="Red",$R114="Low")</formula>
    </cfRule>
    <cfRule type="cellIs" dxfId="1086" priority="399" stopIfTrue="1" operator="equal">
      <formula>"PI"</formula>
    </cfRule>
    <cfRule type="expression" dxfId="1085" priority="400" stopIfTrue="1">
      <formula>OR($R114="LI",$R114="Yellow",$R114="Medium")</formula>
    </cfRule>
    <cfRule type="expression" dxfId="1084" priority="401" stopIfTrue="1">
      <formula>OR($R114="NY",$R114="Not Yet")</formula>
    </cfRule>
    <cfRule type="cellIs" dxfId="1083" priority="402" stopIfTrue="1" operator="equal">
      <formula>"Out of Scope"</formula>
    </cfRule>
  </conditionalFormatting>
  <conditionalFormatting sqref="L114">
    <cfRule type="expression" dxfId="1082" priority="391" stopIfTrue="1">
      <formula>OR($R114="FI",$R114="Green",$R114="High")</formula>
    </cfRule>
    <cfRule type="expression" dxfId="1081" priority="392" stopIfTrue="1">
      <formula>OR($R114="NI",$R114="Red",$R114="Low")</formula>
    </cfRule>
    <cfRule type="cellIs" dxfId="1080" priority="393" stopIfTrue="1" operator="equal">
      <formula>"PI"</formula>
    </cfRule>
    <cfRule type="expression" dxfId="1079" priority="394" stopIfTrue="1">
      <formula>OR($R114="LI",$R114="Yellow",$R114="Medium")</formula>
    </cfRule>
    <cfRule type="expression" dxfId="1078" priority="395" stopIfTrue="1">
      <formula>OR($R114="NY",$R114="Not Yet")</formula>
    </cfRule>
    <cfRule type="cellIs" dxfId="1077" priority="396" stopIfTrue="1" operator="equal">
      <formula>"Out of Scope"</formula>
    </cfRule>
  </conditionalFormatting>
  <conditionalFormatting sqref="H126:L126">
    <cfRule type="expression" dxfId="1076" priority="385" stopIfTrue="1">
      <formula>OR(H126="FI",H126="Green",H126="High")</formula>
    </cfRule>
    <cfRule type="expression" dxfId="1075" priority="386" stopIfTrue="1">
      <formula>OR(H126="NI",H126="Red",H126="Low")</formula>
    </cfRule>
    <cfRule type="cellIs" dxfId="1074" priority="387" stopIfTrue="1" operator="equal">
      <formula>"PI"</formula>
    </cfRule>
    <cfRule type="expression" dxfId="1073" priority="388" stopIfTrue="1">
      <formula>OR(H126="LI",H126="Yellow",H126="Medium")</formula>
    </cfRule>
    <cfRule type="expression" dxfId="1072" priority="389" stopIfTrue="1">
      <formula>OR(H126="NY",H126="Not Yet")</formula>
    </cfRule>
    <cfRule type="cellIs" dxfId="1071" priority="390" stopIfTrue="1" operator="equal">
      <formula>"Out of Scope"</formula>
    </cfRule>
  </conditionalFormatting>
  <conditionalFormatting sqref="I126">
    <cfRule type="expression" dxfId="1070" priority="379" stopIfTrue="1">
      <formula>OR($R126="FI",$R126="Green",$R126="High")</formula>
    </cfRule>
    <cfRule type="expression" dxfId="1069" priority="380" stopIfTrue="1">
      <formula>OR($R126="NI",$R126="Red",$R126="Low")</formula>
    </cfRule>
    <cfRule type="cellIs" dxfId="1068" priority="381" stopIfTrue="1" operator="equal">
      <formula>"PI"</formula>
    </cfRule>
    <cfRule type="expression" dxfId="1067" priority="382" stopIfTrue="1">
      <formula>OR($R126="LI",$R126="Yellow",$R126="Medium")</formula>
    </cfRule>
    <cfRule type="expression" dxfId="1066" priority="383" stopIfTrue="1">
      <formula>OR($R126="NY",$R126="Not Yet")</formula>
    </cfRule>
    <cfRule type="cellIs" dxfId="1065" priority="384" stopIfTrue="1" operator="equal">
      <formula>"Out of Scope"</formula>
    </cfRule>
  </conditionalFormatting>
  <conditionalFormatting sqref="J126">
    <cfRule type="expression" dxfId="1064" priority="373" stopIfTrue="1">
      <formula>OR($R126="FI",$R126="Green",$R126="High")</formula>
    </cfRule>
    <cfRule type="expression" dxfId="1063" priority="374" stopIfTrue="1">
      <formula>OR($R126="NI",$R126="Red",$R126="Low")</formula>
    </cfRule>
    <cfRule type="cellIs" dxfId="1062" priority="375" stopIfTrue="1" operator="equal">
      <formula>"PI"</formula>
    </cfRule>
    <cfRule type="expression" dxfId="1061" priority="376" stopIfTrue="1">
      <formula>OR($R126="LI",$R126="Yellow",$R126="Medium")</formula>
    </cfRule>
    <cfRule type="expression" dxfId="1060" priority="377" stopIfTrue="1">
      <formula>OR($R126="NY",$R126="Not Yet")</formula>
    </cfRule>
    <cfRule type="cellIs" dxfId="1059" priority="378" stopIfTrue="1" operator="equal">
      <formula>"Out of Scope"</formula>
    </cfRule>
  </conditionalFormatting>
  <conditionalFormatting sqref="K126">
    <cfRule type="expression" dxfId="1058" priority="367" stopIfTrue="1">
      <formula>OR($R126="FI",$R126="Green",$R126="High")</formula>
    </cfRule>
    <cfRule type="expression" dxfId="1057" priority="368" stopIfTrue="1">
      <formula>OR($R126="NI",$R126="Red",$R126="Low")</formula>
    </cfRule>
    <cfRule type="cellIs" dxfId="1056" priority="369" stopIfTrue="1" operator="equal">
      <formula>"PI"</formula>
    </cfRule>
    <cfRule type="expression" dxfId="1055" priority="370" stopIfTrue="1">
      <formula>OR($R126="LI",$R126="Yellow",$R126="Medium")</formula>
    </cfRule>
    <cfRule type="expression" dxfId="1054" priority="371" stopIfTrue="1">
      <formula>OR($R126="NY",$R126="Not Yet")</formula>
    </cfRule>
    <cfRule type="cellIs" dxfId="1053" priority="372" stopIfTrue="1" operator="equal">
      <formula>"Out of Scope"</formula>
    </cfRule>
  </conditionalFormatting>
  <conditionalFormatting sqref="L126">
    <cfRule type="expression" dxfId="1052" priority="361" stopIfTrue="1">
      <formula>OR($R126="FI",$R126="Green",$R126="High")</formula>
    </cfRule>
    <cfRule type="expression" dxfId="1051" priority="362" stopIfTrue="1">
      <formula>OR($R126="NI",$R126="Red",$R126="Low")</formula>
    </cfRule>
    <cfRule type="cellIs" dxfId="1050" priority="363" stopIfTrue="1" operator="equal">
      <formula>"PI"</formula>
    </cfRule>
    <cfRule type="expression" dxfId="1049" priority="364" stopIfTrue="1">
      <formula>OR($R126="LI",$R126="Yellow",$R126="Medium")</formula>
    </cfRule>
    <cfRule type="expression" dxfId="1048" priority="365" stopIfTrue="1">
      <formula>OR($R126="NY",$R126="Not Yet")</formula>
    </cfRule>
    <cfRule type="cellIs" dxfId="1047" priority="366" stopIfTrue="1" operator="equal">
      <formula>"Out of Scope"</formula>
    </cfRule>
  </conditionalFormatting>
  <conditionalFormatting sqref="H138:L138">
    <cfRule type="expression" dxfId="1046" priority="355" stopIfTrue="1">
      <formula>OR(H138="FI",H138="Green",H138="High")</formula>
    </cfRule>
    <cfRule type="expression" dxfId="1045" priority="356" stopIfTrue="1">
      <formula>OR(H138="NI",H138="Red",H138="Low")</formula>
    </cfRule>
    <cfRule type="cellIs" dxfId="1044" priority="357" stopIfTrue="1" operator="equal">
      <formula>"PI"</formula>
    </cfRule>
    <cfRule type="expression" dxfId="1043" priority="358" stopIfTrue="1">
      <formula>OR(H138="LI",H138="Yellow",H138="Medium")</formula>
    </cfRule>
    <cfRule type="expression" dxfId="1042" priority="359" stopIfTrue="1">
      <formula>OR(H138="NY",H138="Not Yet")</formula>
    </cfRule>
    <cfRule type="cellIs" dxfId="1041" priority="360" stopIfTrue="1" operator="equal">
      <formula>"Out of Scope"</formula>
    </cfRule>
  </conditionalFormatting>
  <conditionalFormatting sqref="I138">
    <cfRule type="expression" dxfId="1040" priority="349" stopIfTrue="1">
      <formula>OR($R138="FI",$R138="Green",$R138="High")</formula>
    </cfRule>
    <cfRule type="expression" dxfId="1039" priority="350" stopIfTrue="1">
      <formula>OR($R138="NI",$R138="Red",$R138="Low")</formula>
    </cfRule>
    <cfRule type="cellIs" dxfId="1038" priority="351" stopIfTrue="1" operator="equal">
      <formula>"PI"</formula>
    </cfRule>
    <cfRule type="expression" dxfId="1037" priority="352" stopIfTrue="1">
      <formula>OR($R138="LI",$R138="Yellow",$R138="Medium")</formula>
    </cfRule>
    <cfRule type="expression" dxfId="1036" priority="353" stopIfTrue="1">
      <formula>OR($R138="NY",$R138="Not Yet")</formula>
    </cfRule>
    <cfRule type="cellIs" dxfId="1035" priority="354" stopIfTrue="1" operator="equal">
      <formula>"Out of Scope"</formula>
    </cfRule>
  </conditionalFormatting>
  <conditionalFormatting sqref="J138">
    <cfRule type="expression" dxfId="1034" priority="343" stopIfTrue="1">
      <formula>OR($R138="FI",$R138="Green",$R138="High")</formula>
    </cfRule>
    <cfRule type="expression" dxfId="1033" priority="344" stopIfTrue="1">
      <formula>OR($R138="NI",$R138="Red",$R138="Low")</formula>
    </cfRule>
    <cfRule type="cellIs" dxfId="1032" priority="345" stopIfTrue="1" operator="equal">
      <formula>"PI"</formula>
    </cfRule>
    <cfRule type="expression" dxfId="1031" priority="346" stopIfTrue="1">
      <formula>OR($R138="LI",$R138="Yellow",$R138="Medium")</formula>
    </cfRule>
    <cfRule type="expression" dxfId="1030" priority="347" stopIfTrue="1">
      <formula>OR($R138="NY",$R138="Not Yet")</formula>
    </cfRule>
    <cfRule type="cellIs" dxfId="1029" priority="348" stopIfTrue="1" operator="equal">
      <formula>"Out of Scope"</formula>
    </cfRule>
  </conditionalFormatting>
  <conditionalFormatting sqref="K138">
    <cfRule type="expression" dxfId="1028" priority="337" stopIfTrue="1">
      <formula>OR($R138="FI",$R138="Green",$R138="High")</formula>
    </cfRule>
    <cfRule type="expression" dxfId="1027" priority="338" stopIfTrue="1">
      <formula>OR($R138="NI",$R138="Red",$R138="Low")</formula>
    </cfRule>
    <cfRule type="cellIs" dxfId="1026" priority="339" stopIfTrue="1" operator="equal">
      <formula>"PI"</formula>
    </cfRule>
    <cfRule type="expression" dxfId="1025" priority="340" stopIfTrue="1">
      <formula>OR($R138="LI",$R138="Yellow",$R138="Medium")</formula>
    </cfRule>
    <cfRule type="expression" dxfId="1024" priority="341" stopIfTrue="1">
      <formula>OR($R138="NY",$R138="Not Yet")</formula>
    </cfRule>
    <cfRule type="cellIs" dxfId="1023" priority="342" stopIfTrue="1" operator="equal">
      <formula>"Out of Scope"</formula>
    </cfRule>
  </conditionalFormatting>
  <conditionalFormatting sqref="L138">
    <cfRule type="expression" dxfId="1022" priority="331" stopIfTrue="1">
      <formula>OR($R138="FI",$R138="Green",$R138="High")</formula>
    </cfRule>
    <cfRule type="expression" dxfId="1021" priority="332" stopIfTrue="1">
      <formula>OR($R138="NI",$R138="Red",$R138="Low")</formula>
    </cfRule>
    <cfRule type="cellIs" dxfId="1020" priority="333" stopIfTrue="1" operator="equal">
      <formula>"PI"</formula>
    </cfRule>
    <cfRule type="expression" dxfId="1019" priority="334" stopIfTrue="1">
      <formula>OR($R138="LI",$R138="Yellow",$R138="Medium")</formula>
    </cfRule>
    <cfRule type="expression" dxfId="1018" priority="335" stopIfTrue="1">
      <formula>OR($R138="NY",$R138="Not Yet")</formula>
    </cfRule>
    <cfRule type="cellIs" dxfId="1017" priority="336" stopIfTrue="1" operator="equal">
      <formula>"Out of Scope"</formula>
    </cfRule>
  </conditionalFormatting>
  <conditionalFormatting sqref="H149:L149">
    <cfRule type="expression" dxfId="1016" priority="325" stopIfTrue="1">
      <formula>OR(H149="FI",H149="Green",H149="High")</formula>
    </cfRule>
    <cfRule type="expression" dxfId="1015" priority="326" stopIfTrue="1">
      <formula>OR(H149="NI",H149="Red",H149="Low")</formula>
    </cfRule>
    <cfRule type="cellIs" dxfId="1014" priority="327" stopIfTrue="1" operator="equal">
      <formula>"PI"</formula>
    </cfRule>
    <cfRule type="expression" dxfId="1013" priority="328" stopIfTrue="1">
      <formula>OR(H149="LI",H149="Yellow",H149="Medium")</formula>
    </cfRule>
    <cfRule type="expression" dxfId="1012" priority="329" stopIfTrue="1">
      <formula>OR(H149="NY",H149="Not Yet")</formula>
    </cfRule>
    <cfRule type="cellIs" dxfId="1011" priority="330" stopIfTrue="1" operator="equal">
      <formula>"Out of Scope"</formula>
    </cfRule>
  </conditionalFormatting>
  <conditionalFormatting sqref="I149">
    <cfRule type="expression" dxfId="1010" priority="319" stopIfTrue="1">
      <formula>OR($R149="FI",$R149="Green",$R149="High")</formula>
    </cfRule>
    <cfRule type="expression" dxfId="1009" priority="320" stopIfTrue="1">
      <formula>OR($R149="NI",$R149="Red",$R149="Low")</formula>
    </cfRule>
    <cfRule type="cellIs" dxfId="1008" priority="321" stopIfTrue="1" operator="equal">
      <formula>"PI"</formula>
    </cfRule>
    <cfRule type="expression" dxfId="1007" priority="322" stopIfTrue="1">
      <formula>OR($R149="LI",$R149="Yellow",$R149="Medium")</formula>
    </cfRule>
    <cfRule type="expression" dxfId="1006" priority="323" stopIfTrue="1">
      <formula>OR($R149="NY",$R149="Not Yet")</formula>
    </cfRule>
    <cfRule type="cellIs" dxfId="1005" priority="324" stopIfTrue="1" operator="equal">
      <formula>"Out of Scope"</formula>
    </cfRule>
  </conditionalFormatting>
  <conditionalFormatting sqref="J149">
    <cfRule type="expression" dxfId="1004" priority="313" stopIfTrue="1">
      <formula>OR($R149="FI",$R149="Green",$R149="High")</formula>
    </cfRule>
    <cfRule type="expression" dxfId="1003" priority="314" stopIfTrue="1">
      <formula>OR($R149="NI",$R149="Red",$R149="Low")</formula>
    </cfRule>
    <cfRule type="cellIs" dxfId="1002" priority="315" stopIfTrue="1" operator="equal">
      <formula>"PI"</formula>
    </cfRule>
    <cfRule type="expression" dxfId="1001" priority="316" stopIfTrue="1">
      <formula>OR($R149="LI",$R149="Yellow",$R149="Medium")</formula>
    </cfRule>
    <cfRule type="expression" dxfId="1000" priority="317" stopIfTrue="1">
      <formula>OR($R149="NY",$R149="Not Yet")</formula>
    </cfRule>
    <cfRule type="cellIs" dxfId="999" priority="318" stopIfTrue="1" operator="equal">
      <formula>"Out of Scope"</formula>
    </cfRule>
  </conditionalFormatting>
  <conditionalFormatting sqref="K149">
    <cfRule type="expression" dxfId="998" priority="307" stopIfTrue="1">
      <formula>OR($R149="FI",$R149="Green",$R149="High")</formula>
    </cfRule>
    <cfRule type="expression" dxfId="997" priority="308" stopIfTrue="1">
      <formula>OR($R149="NI",$R149="Red",$R149="Low")</formula>
    </cfRule>
    <cfRule type="cellIs" dxfId="996" priority="309" stopIfTrue="1" operator="equal">
      <formula>"PI"</formula>
    </cfRule>
    <cfRule type="expression" dxfId="995" priority="310" stopIfTrue="1">
      <formula>OR($R149="LI",$R149="Yellow",$R149="Medium")</formula>
    </cfRule>
    <cfRule type="expression" dxfId="994" priority="311" stopIfTrue="1">
      <formula>OR($R149="NY",$R149="Not Yet")</formula>
    </cfRule>
    <cfRule type="cellIs" dxfId="993" priority="312" stopIfTrue="1" operator="equal">
      <formula>"Out of Scope"</formula>
    </cfRule>
  </conditionalFormatting>
  <conditionalFormatting sqref="L149">
    <cfRule type="expression" dxfId="992" priority="301" stopIfTrue="1">
      <formula>OR($R149="FI",$R149="Green",$R149="High")</formula>
    </cfRule>
    <cfRule type="expression" dxfId="991" priority="302" stopIfTrue="1">
      <formula>OR($R149="NI",$R149="Red",$R149="Low")</formula>
    </cfRule>
    <cfRule type="cellIs" dxfId="990" priority="303" stopIfTrue="1" operator="equal">
      <formula>"PI"</formula>
    </cfRule>
    <cfRule type="expression" dxfId="989" priority="304" stopIfTrue="1">
      <formula>OR($R149="LI",$R149="Yellow",$R149="Medium")</formula>
    </cfRule>
    <cfRule type="expression" dxfId="988" priority="305" stopIfTrue="1">
      <formula>OR($R149="NY",$R149="Not Yet")</formula>
    </cfRule>
    <cfRule type="cellIs" dxfId="987" priority="306" stopIfTrue="1" operator="equal">
      <formula>"Out of Scope"</formula>
    </cfRule>
  </conditionalFormatting>
  <conditionalFormatting sqref="H159:L159">
    <cfRule type="expression" dxfId="986" priority="295" stopIfTrue="1">
      <formula>OR(H159="FI",H159="Green",H159="High")</formula>
    </cfRule>
    <cfRule type="expression" dxfId="985" priority="296" stopIfTrue="1">
      <formula>OR(H159="NI",H159="Red",H159="Low")</formula>
    </cfRule>
    <cfRule type="cellIs" dxfId="984" priority="297" stopIfTrue="1" operator="equal">
      <formula>"PI"</formula>
    </cfRule>
    <cfRule type="expression" dxfId="983" priority="298" stopIfTrue="1">
      <formula>OR(H159="LI",H159="Yellow",H159="Medium")</formula>
    </cfRule>
    <cfRule type="expression" dxfId="982" priority="299" stopIfTrue="1">
      <formula>OR(H159="NY",H159="Not Yet")</formula>
    </cfRule>
    <cfRule type="cellIs" dxfId="981" priority="300" stopIfTrue="1" operator="equal">
      <formula>"Out of Scope"</formula>
    </cfRule>
  </conditionalFormatting>
  <conditionalFormatting sqref="I159">
    <cfRule type="expression" dxfId="980" priority="289" stopIfTrue="1">
      <formula>OR($R159="FI",$R159="Green",$R159="High")</formula>
    </cfRule>
    <cfRule type="expression" dxfId="979" priority="290" stopIfTrue="1">
      <formula>OR($R159="NI",$R159="Red",$R159="Low")</formula>
    </cfRule>
    <cfRule type="cellIs" dxfId="978" priority="291" stopIfTrue="1" operator="equal">
      <formula>"PI"</formula>
    </cfRule>
    <cfRule type="expression" dxfId="977" priority="292" stopIfTrue="1">
      <formula>OR($R159="LI",$R159="Yellow",$R159="Medium")</formula>
    </cfRule>
    <cfRule type="expression" dxfId="976" priority="293" stopIfTrue="1">
      <formula>OR($R159="NY",$R159="Not Yet")</formula>
    </cfRule>
    <cfRule type="cellIs" dxfId="975" priority="294" stopIfTrue="1" operator="equal">
      <formula>"Out of Scope"</formula>
    </cfRule>
  </conditionalFormatting>
  <conditionalFormatting sqref="J159">
    <cfRule type="expression" dxfId="974" priority="283" stopIfTrue="1">
      <formula>OR($R159="FI",$R159="Green",$R159="High")</formula>
    </cfRule>
    <cfRule type="expression" dxfId="973" priority="284" stopIfTrue="1">
      <formula>OR($R159="NI",$R159="Red",$R159="Low")</formula>
    </cfRule>
    <cfRule type="cellIs" dxfId="972" priority="285" stopIfTrue="1" operator="equal">
      <formula>"PI"</formula>
    </cfRule>
    <cfRule type="expression" dxfId="971" priority="286" stopIfTrue="1">
      <formula>OR($R159="LI",$R159="Yellow",$R159="Medium")</formula>
    </cfRule>
    <cfRule type="expression" dxfId="970" priority="287" stopIfTrue="1">
      <formula>OR($R159="NY",$R159="Not Yet")</formula>
    </cfRule>
    <cfRule type="cellIs" dxfId="969" priority="288" stopIfTrue="1" operator="equal">
      <formula>"Out of Scope"</formula>
    </cfRule>
  </conditionalFormatting>
  <conditionalFormatting sqref="K159">
    <cfRule type="expression" dxfId="968" priority="277" stopIfTrue="1">
      <formula>OR($R159="FI",$R159="Green",$R159="High")</formula>
    </cfRule>
    <cfRule type="expression" dxfId="967" priority="278" stopIfTrue="1">
      <formula>OR($R159="NI",$R159="Red",$R159="Low")</formula>
    </cfRule>
    <cfRule type="cellIs" dxfId="966" priority="279" stopIfTrue="1" operator="equal">
      <formula>"PI"</formula>
    </cfRule>
    <cfRule type="expression" dxfId="965" priority="280" stopIfTrue="1">
      <formula>OR($R159="LI",$R159="Yellow",$R159="Medium")</formula>
    </cfRule>
    <cfRule type="expression" dxfId="964" priority="281" stopIfTrue="1">
      <formula>OR($R159="NY",$R159="Not Yet")</formula>
    </cfRule>
    <cfRule type="cellIs" dxfId="963" priority="282" stopIfTrue="1" operator="equal">
      <formula>"Out of Scope"</formula>
    </cfRule>
  </conditionalFormatting>
  <conditionalFormatting sqref="L159">
    <cfRule type="expression" dxfId="962" priority="271" stopIfTrue="1">
      <formula>OR($R159="FI",$R159="Green",$R159="High")</formula>
    </cfRule>
    <cfRule type="expression" dxfId="961" priority="272" stopIfTrue="1">
      <formula>OR($R159="NI",$R159="Red",$R159="Low")</formula>
    </cfRule>
    <cfRule type="cellIs" dxfId="960" priority="273" stopIfTrue="1" operator="equal">
      <formula>"PI"</formula>
    </cfRule>
    <cfRule type="expression" dxfId="959" priority="274" stopIfTrue="1">
      <formula>OR($R159="LI",$R159="Yellow",$R159="Medium")</formula>
    </cfRule>
    <cfRule type="expression" dxfId="958" priority="275" stopIfTrue="1">
      <formula>OR($R159="NY",$R159="Not Yet")</formula>
    </cfRule>
    <cfRule type="cellIs" dxfId="957" priority="276" stopIfTrue="1" operator="equal">
      <formula>"Out of Scope"</formula>
    </cfRule>
  </conditionalFormatting>
  <conditionalFormatting sqref="H170:L170">
    <cfRule type="expression" dxfId="956" priority="265" stopIfTrue="1">
      <formula>OR(H170="FI",H170="Green",H170="High")</formula>
    </cfRule>
    <cfRule type="expression" dxfId="955" priority="266" stopIfTrue="1">
      <formula>OR(H170="NI",H170="Red",H170="Low")</formula>
    </cfRule>
    <cfRule type="cellIs" dxfId="954" priority="267" stopIfTrue="1" operator="equal">
      <formula>"PI"</formula>
    </cfRule>
    <cfRule type="expression" dxfId="953" priority="268" stopIfTrue="1">
      <formula>OR(H170="LI",H170="Yellow",H170="Medium")</formula>
    </cfRule>
    <cfRule type="expression" dxfId="952" priority="269" stopIfTrue="1">
      <formula>OR(H170="NY",H170="Not Yet")</formula>
    </cfRule>
    <cfRule type="cellIs" dxfId="951" priority="270" stopIfTrue="1" operator="equal">
      <formula>"Out of Scope"</formula>
    </cfRule>
  </conditionalFormatting>
  <conditionalFormatting sqref="I170">
    <cfRule type="expression" dxfId="950" priority="259" stopIfTrue="1">
      <formula>OR($R170="FI",$R170="Green",$R170="High")</formula>
    </cfRule>
    <cfRule type="expression" dxfId="949" priority="260" stopIfTrue="1">
      <formula>OR($R170="NI",$R170="Red",$R170="Low")</formula>
    </cfRule>
    <cfRule type="cellIs" dxfId="948" priority="261" stopIfTrue="1" operator="equal">
      <formula>"PI"</formula>
    </cfRule>
    <cfRule type="expression" dxfId="947" priority="262" stopIfTrue="1">
      <formula>OR($R170="LI",$R170="Yellow",$R170="Medium")</formula>
    </cfRule>
    <cfRule type="expression" dxfId="946" priority="263" stopIfTrue="1">
      <formula>OR($R170="NY",$R170="Not Yet")</formula>
    </cfRule>
    <cfRule type="cellIs" dxfId="945" priority="264" stopIfTrue="1" operator="equal">
      <formula>"Out of Scope"</formula>
    </cfRule>
  </conditionalFormatting>
  <conditionalFormatting sqref="J170">
    <cfRule type="expression" dxfId="944" priority="253" stopIfTrue="1">
      <formula>OR($R170="FI",$R170="Green",$R170="High")</formula>
    </cfRule>
    <cfRule type="expression" dxfId="943" priority="254" stopIfTrue="1">
      <formula>OR($R170="NI",$R170="Red",$R170="Low")</formula>
    </cfRule>
    <cfRule type="cellIs" dxfId="942" priority="255" stopIfTrue="1" operator="equal">
      <formula>"PI"</formula>
    </cfRule>
    <cfRule type="expression" dxfId="941" priority="256" stopIfTrue="1">
      <formula>OR($R170="LI",$R170="Yellow",$R170="Medium")</formula>
    </cfRule>
    <cfRule type="expression" dxfId="940" priority="257" stopIfTrue="1">
      <formula>OR($R170="NY",$R170="Not Yet")</formula>
    </cfRule>
    <cfRule type="cellIs" dxfId="939" priority="258" stopIfTrue="1" operator="equal">
      <formula>"Out of Scope"</formula>
    </cfRule>
  </conditionalFormatting>
  <conditionalFormatting sqref="K170">
    <cfRule type="expression" dxfId="938" priority="247" stopIfTrue="1">
      <formula>OR($R170="FI",$R170="Green",$R170="High")</formula>
    </cfRule>
    <cfRule type="expression" dxfId="937" priority="248" stopIfTrue="1">
      <formula>OR($R170="NI",$R170="Red",$R170="Low")</formula>
    </cfRule>
    <cfRule type="cellIs" dxfId="936" priority="249" stopIfTrue="1" operator="equal">
      <formula>"PI"</formula>
    </cfRule>
    <cfRule type="expression" dxfId="935" priority="250" stopIfTrue="1">
      <formula>OR($R170="LI",$R170="Yellow",$R170="Medium")</formula>
    </cfRule>
    <cfRule type="expression" dxfId="934" priority="251" stopIfTrue="1">
      <formula>OR($R170="NY",$R170="Not Yet")</formula>
    </cfRule>
    <cfRule type="cellIs" dxfId="933" priority="252" stopIfTrue="1" operator="equal">
      <formula>"Out of Scope"</formula>
    </cfRule>
  </conditionalFormatting>
  <conditionalFormatting sqref="L170">
    <cfRule type="expression" dxfId="932" priority="241" stopIfTrue="1">
      <formula>OR($R170="FI",$R170="Green",$R170="High")</formula>
    </cfRule>
    <cfRule type="expression" dxfId="931" priority="242" stopIfTrue="1">
      <formula>OR($R170="NI",$R170="Red",$R170="Low")</formula>
    </cfRule>
    <cfRule type="cellIs" dxfId="930" priority="243" stopIfTrue="1" operator="equal">
      <formula>"PI"</formula>
    </cfRule>
    <cfRule type="expression" dxfId="929" priority="244" stopIfTrue="1">
      <formula>OR($R170="LI",$R170="Yellow",$R170="Medium")</formula>
    </cfRule>
    <cfRule type="expression" dxfId="928" priority="245" stopIfTrue="1">
      <formula>OR($R170="NY",$R170="Not Yet")</formula>
    </cfRule>
    <cfRule type="cellIs" dxfId="927" priority="246" stopIfTrue="1" operator="equal">
      <formula>"Out of Scope"</formula>
    </cfRule>
  </conditionalFormatting>
  <conditionalFormatting sqref="H180:L180">
    <cfRule type="expression" dxfId="926" priority="235" stopIfTrue="1">
      <formula>OR(H180="FI",H180="Green",H180="High")</formula>
    </cfRule>
    <cfRule type="expression" dxfId="925" priority="236" stopIfTrue="1">
      <formula>OR(H180="NI",H180="Red",H180="Low")</formula>
    </cfRule>
    <cfRule type="cellIs" dxfId="924" priority="237" stopIfTrue="1" operator="equal">
      <formula>"PI"</formula>
    </cfRule>
    <cfRule type="expression" dxfId="923" priority="238" stopIfTrue="1">
      <formula>OR(H180="LI",H180="Yellow",H180="Medium")</formula>
    </cfRule>
    <cfRule type="expression" dxfId="922" priority="239" stopIfTrue="1">
      <formula>OR(H180="NY",H180="Not Yet")</formula>
    </cfRule>
    <cfRule type="cellIs" dxfId="921" priority="240" stopIfTrue="1" operator="equal">
      <formula>"Out of Scope"</formula>
    </cfRule>
  </conditionalFormatting>
  <conditionalFormatting sqref="I180">
    <cfRule type="expression" dxfId="920" priority="229" stopIfTrue="1">
      <formula>OR($R180="FI",$R180="Green",$R180="High")</formula>
    </cfRule>
    <cfRule type="expression" dxfId="919" priority="230" stopIfTrue="1">
      <formula>OR($R180="NI",$R180="Red",$R180="Low")</formula>
    </cfRule>
    <cfRule type="cellIs" dxfId="918" priority="231" stopIfTrue="1" operator="equal">
      <formula>"PI"</formula>
    </cfRule>
    <cfRule type="expression" dxfId="917" priority="232" stopIfTrue="1">
      <formula>OR($R180="LI",$R180="Yellow",$R180="Medium")</formula>
    </cfRule>
    <cfRule type="expression" dxfId="916" priority="233" stopIfTrue="1">
      <formula>OR($R180="NY",$R180="Not Yet")</formula>
    </cfRule>
    <cfRule type="cellIs" dxfId="915" priority="234" stopIfTrue="1" operator="equal">
      <formula>"Out of Scope"</formula>
    </cfRule>
  </conditionalFormatting>
  <conditionalFormatting sqref="J180">
    <cfRule type="expression" dxfId="914" priority="223" stopIfTrue="1">
      <formula>OR($R180="FI",$R180="Green",$R180="High")</formula>
    </cfRule>
    <cfRule type="expression" dxfId="913" priority="224" stopIfTrue="1">
      <formula>OR($R180="NI",$R180="Red",$R180="Low")</formula>
    </cfRule>
    <cfRule type="cellIs" dxfId="912" priority="225" stopIfTrue="1" operator="equal">
      <formula>"PI"</formula>
    </cfRule>
    <cfRule type="expression" dxfId="911" priority="226" stopIfTrue="1">
      <formula>OR($R180="LI",$R180="Yellow",$R180="Medium")</formula>
    </cfRule>
    <cfRule type="expression" dxfId="910" priority="227" stopIfTrue="1">
      <formula>OR($R180="NY",$R180="Not Yet")</formula>
    </cfRule>
    <cfRule type="cellIs" dxfId="909" priority="228" stopIfTrue="1" operator="equal">
      <formula>"Out of Scope"</formula>
    </cfRule>
  </conditionalFormatting>
  <conditionalFormatting sqref="K180">
    <cfRule type="expression" dxfId="908" priority="217" stopIfTrue="1">
      <formula>OR($R180="FI",$R180="Green",$R180="High")</formula>
    </cfRule>
    <cfRule type="expression" dxfId="907" priority="218" stopIfTrue="1">
      <formula>OR($R180="NI",$R180="Red",$R180="Low")</formula>
    </cfRule>
    <cfRule type="cellIs" dxfId="906" priority="219" stopIfTrue="1" operator="equal">
      <formula>"PI"</formula>
    </cfRule>
    <cfRule type="expression" dxfId="905" priority="220" stopIfTrue="1">
      <formula>OR($R180="LI",$R180="Yellow",$R180="Medium")</formula>
    </cfRule>
    <cfRule type="expression" dxfId="904" priority="221" stopIfTrue="1">
      <formula>OR($R180="NY",$R180="Not Yet")</formula>
    </cfRule>
    <cfRule type="cellIs" dxfId="903" priority="222" stopIfTrue="1" operator="equal">
      <formula>"Out of Scope"</formula>
    </cfRule>
  </conditionalFormatting>
  <conditionalFormatting sqref="L180">
    <cfRule type="expression" dxfId="902" priority="211" stopIfTrue="1">
      <formula>OR($R180="FI",$R180="Green",$R180="High")</formula>
    </cfRule>
    <cfRule type="expression" dxfId="901" priority="212" stopIfTrue="1">
      <formula>OR($R180="NI",$R180="Red",$R180="Low")</formula>
    </cfRule>
    <cfRule type="cellIs" dxfId="900" priority="213" stopIfTrue="1" operator="equal">
      <formula>"PI"</formula>
    </cfRule>
    <cfRule type="expression" dxfId="899" priority="214" stopIfTrue="1">
      <formula>OR($R180="LI",$R180="Yellow",$R180="Medium")</formula>
    </cfRule>
    <cfRule type="expression" dxfId="898" priority="215" stopIfTrue="1">
      <formula>OR($R180="NY",$R180="Not Yet")</formula>
    </cfRule>
    <cfRule type="cellIs" dxfId="897" priority="216" stopIfTrue="1" operator="equal">
      <formula>"Out of Scope"</formula>
    </cfRule>
  </conditionalFormatting>
  <conditionalFormatting sqref="H190:L190">
    <cfRule type="expression" dxfId="896" priority="205" stopIfTrue="1">
      <formula>OR(H190="FI",H190="Green",H190="High")</formula>
    </cfRule>
    <cfRule type="expression" dxfId="895" priority="206" stopIfTrue="1">
      <formula>OR(H190="NI",H190="Red",H190="Low")</formula>
    </cfRule>
    <cfRule type="cellIs" dxfId="894" priority="207" stopIfTrue="1" operator="equal">
      <formula>"PI"</formula>
    </cfRule>
    <cfRule type="expression" dxfId="893" priority="208" stopIfTrue="1">
      <formula>OR(H190="LI",H190="Yellow",H190="Medium")</formula>
    </cfRule>
    <cfRule type="expression" dxfId="892" priority="209" stopIfTrue="1">
      <formula>OR(H190="NY",H190="Not Yet")</formula>
    </cfRule>
    <cfRule type="cellIs" dxfId="891" priority="210" stopIfTrue="1" operator="equal">
      <formula>"Out of Scope"</formula>
    </cfRule>
  </conditionalFormatting>
  <conditionalFormatting sqref="I190">
    <cfRule type="expression" dxfId="890" priority="199" stopIfTrue="1">
      <formula>OR($R190="FI",$R190="Green",$R190="High")</formula>
    </cfRule>
    <cfRule type="expression" dxfId="889" priority="200" stopIfTrue="1">
      <formula>OR($R190="NI",$R190="Red",$R190="Low")</formula>
    </cfRule>
    <cfRule type="cellIs" dxfId="888" priority="201" stopIfTrue="1" operator="equal">
      <formula>"PI"</formula>
    </cfRule>
    <cfRule type="expression" dxfId="887" priority="202" stopIfTrue="1">
      <formula>OR($R190="LI",$R190="Yellow",$R190="Medium")</formula>
    </cfRule>
    <cfRule type="expression" dxfId="886" priority="203" stopIfTrue="1">
      <formula>OR($R190="NY",$R190="Not Yet")</formula>
    </cfRule>
    <cfRule type="cellIs" dxfId="885" priority="204" stopIfTrue="1" operator="equal">
      <formula>"Out of Scope"</formula>
    </cfRule>
  </conditionalFormatting>
  <conditionalFormatting sqref="J190">
    <cfRule type="expression" dxfId="884" priority="193" stopIfTrue="1">
      <formula>OR($R190="FI",$R190="Green",$R190="High")</formula>
    </cfRule>
    <cfRule type="expression" dxfId="883" priority="194" stopIfTrue="1">
      <formula>OR($R190="NI",$R190="Red",$R190="Low")</formula>
    </cfRule>
    <cfRule type="cellIs" dxfId="882" priority="195" stopIfTrue="1" operator="equal">
      <formula>"PI"</formula>
    </cfRule>
    <cfRule type="expression" dxfId="881" priority="196" stopIfTrue="1">
      <formula>OR($R190="LI",$R190="Yellow",$R190="Medium")</formula>
    </cfRule>
    <cfRule type="expression" dxfId="880" priority="197" stopIfTrue="1">
      <formula>OR($R190="NY",$R190="Not Yet")</formula>
    </cfRule>
    <cfRule type="cellIs" dxfId="879" priority="198" stopIfTrue="1" operator="equal">
      <formula>"Out of Scope"</formula>
    </cfRule>
  </conditionalFormatting>
  <conditionalFormatting sqref="K190">
    <cfRule type="expression" dxfId="878" priority="187" stopIfTrue="1">
      <formula>OR($R190="FI",$R190="Green",$R190="High")</formula>
    </cfRule>
    <cfRule type="expression" dxfId="877" priority="188" stopIfTrue="1">
      <formula>OR($R190="NI",$R190="Red",$R190="Low")</formula>
    </cfRule>
    <cfRule type="cellIs" dxfId="876" priority="189" stopIfTrue="1" operator="equal">
      <formula>"PI"</formula>
    </cfRule>
    <cfRule type="expression" dxfId="875" priority="190" stopIfTrue="1">
      <formula>OR($R190="LI",$R190="Yellow",$R190="Medium")</formula>
    </cfRule>
    <cfRule type="expression" dxfId="874" priority="191" stopIfTrue="1">
      <formula>OR($R190="NY",$R190="Not Yet")</formula>
    </cfRule>
    <cfRule type="cellIs" dxfId="873" priority="192" stopIfTrue="1" operator="equal">
      <formula>"Out of Scope"</formula>
    </cfRule>
  </conditionalFormatting>
  <conditionalFormatting sqref="L190">
    <cfRule type="expression" dxfId="872" priority="181" stopIfTrue="1">
      <formula>OR($R190="FI",$R190="Green",$R190="High")</formula>
    </cfRule>
    <cfRule type="expression" dxfId="871" priority="182" stopIfTrue="1">
      <formula>OR($R190="NI",$R190="Red",$R190="Low")</formula>
    </cfRule>
    <cfRule type="cellIs" dxfId="870" priority="183" stopIfTrue="1" operator="equal">
      <formula>"PI"</formula>
    </cfRule>
    <cfRule type="expression" dxfId="869" priority="184" stopIfTrue="1">
      <formula>OR($R190="LI",$R190="Yellow",$R190="Medium")</formula>
    </cfRule>
    <cfRule type="expression" dxfId="868" priority="185" stopIfTrue="1">
      <formula>OR($R190="NY",$R190="Not Yet")</formula>
    </cfRule>
    <cfRule type="cellIs" dxfId="867" priority="186" stopIfTrue="1" operator="equal">
      <formula>"Out of Scope"</formula>
    </cfRule>
  </conditionalFormatting>
  <conditionalFormatting sqref="H201:L201">
    <cfRule type="expression" dxfId="866" priority="175" stopIfTrue="1">
      <formula>OR(H201="FI",H201="Green",H201="High")</formula>
    </cfRule>
    <cfRule type="expression" dxfId="865" priority="176" stopIfTrue="1">
      <formula>OR(H201="NI",H201="Red",H201="Low")</formula>
    </cfRule>
    <cfRule type="cellIs" dxfId="864" priority="177" stopIfTrue="1" operator="equal">
      <formula>"PI"</formula>
    </cfRule>
    <cfRule type="expression" dxfId="863" priority="178" stopIfTrue="1">
      <formula>OR(H201="LI",H201="Yellow",H201="Medium")</formula>
    </cfRule>
    <cfRule type="expression" dxfId="862" priority="179" stopIfTrue="1">
      <formula>OR(H201="NY",H201="Not Yet")</formula>
    </cfRule>
    <cfRule type="cellIs" dxfId="861" priority="180" stopIfTrue="1" operator="equal">
      <formula>"Out of Scope"</formula>
    </cfRule>
  </conditionalFormatting>
  <conditionalFormatting sqref="I201">
    <cfRule type="expression" dxfId="860" priority="169" stopIfTrue="1">
      <formula>OR($R201="FI",$R201="Green",$R201="High")</formula>
    </cfRule>
    <cfRule type="expression" dxfId="859" priority="170" stopIfTrue="1">
      <formula>OR($R201="NI",$R201="Red",$R201="Low")</formula>
    </cfRule>
    <cfRule type="cellIs" dxfId="858" priority="171" stopIfTrue="1" operator="equal">
      <formula>"PI"</formula>
    </cfRule>
    <cfRule type="expression" dxfId="857" priority="172" stopIfTrue="1">
      <formula>OR($R201="LI",$R201="Yellow",$R201="Medium")</formula>
    </cfRule>
    <cfRule type="expression" dxfId="856" priority="173" stopIfTrue="1">
      <formula>OR($R201="NY",$R201="Not Yet")</formula>
    </cfRule>
    <cfRule type="cellIs" dxfId="855" priority="174" stopIfTrue="1" operator="equal">
      <formula>"Out of Scope"</formula>
    </cfRule>
  </conditionalFormatting>
  <conditionalFormatting sqref="J201">
    <cfRule type="expression" dxfId="854" priority="163" stopIfTrue="1">
      <formula>OR($R201="FI",$R201="Green",$R201="High")</formula>
    </cfRule>
    <cfRule type="expression" dxfId="853" priority="164" stopIfTrue="1">
      <formula>OR($R201="NI",$R201="Red",$R201="Low")</formula>
    </cfRule>
    <cfRule type="cellIs" dxfId="852" priority="165" stopIfTrue="1" operator="equal">
      <formula>"PI"</formula>
    </cfRule>
    <cfRule type="expression" dxfId="851" priority="166" stopIfTrue="1">
      <formula>OR($R201="LI",$R201="Yellow",$R201="Medium")</formula>
    </cfRule>
    <cfRule type="expression" dxfId="850" priority="167" stopIfTrue="1">
      <formula>OR($R201="NY",$R201="Not Yet")</formula>
    </cfRule>
    <cfRule type="cellIs" dxfId="849" priority="168" stopIfTrue="1" operator="equal">
      <formula>"Out of Scope"</formula>
    </cfRule>
  </conditionalFormatting>
  <conditionalFormatting sqref="K201">
    <cfRule type="expression" dxfId="848" priority="157" stopIfTrue="1">
      <formula>OR($R201="FI",$R201="Green",$R201="High")</formula>
    </cfRule>
    <cfRule type="expression" dxfId="847" priority="158" stopIfTrue="1">
      <formula>OR($R201="NI",$R201="Red",$R201="Low")</formula>
    </cfRule>
    <cfRule type="cellIs" dxfId="846" priority="159" stopIfTrue="1" operator="equal">
      <formula>"PI"</formula>
    </cfRule>
    <cfRule type="expression" dxfId="845" priority="160" stopIfTrue="1">
      <formula>OR($R201="LI",$R201="Yellow",$R201="Medium")</formula>
    </cfRule>
    <cfRule type="expression" dxfId="844" priority="161" stopIfTrue="1">
      <formula>OR($R201="NY",$R201="Not Yet")</formula>
    </cfRule>
    <cfRule type="cellIs" dxfId="843" priority="162" stopIfTrue="1" operator="equal">
      <formula>"Out of Scope"</formula>
    </cfRule>
  </conditionalFormatting>
  <conditionalFormatting sqref="L201">
    <cfRule type="expression" dxfId="842" priority="151" stopIfTrue="1">
      <formula>OR($R201="FI",$R201="Green",$R201="High")</formula>
    </cfRule>
    <cfRule type="expression" dxfId="841" priority="152" stopIfTrue="1">
      <formula>OR($R201="NI",$R201="Red",$R201="Low")</formula>
    </cfRule>
    <cfRule type="cellIs" dxfId="840" priority="153" stopIfTrue="1" operator="equal">
      <formula>"PI"</formula>
    </cfRule>
    <cfRule type="expression" dxfId="839" priority="154" stopIfTrue="1">
      <formula>OR($R201="LI",$R201="Yellow",$R201="Medium")</formula>
    </cfRule>
    <cfRule type="expression" dxfId="838" priority="155" stopIfTrue="1">
      <formula>OR($R201="NY",$R201="Not Yet")</formula>
    </cfRule>
    <cfRule type="cellIs" dxfId="837" priority="156" stopIfTrue="1" operator="equal">
      <formula>"Out of Scope"</formula>
    </cfRule>
  </conditionalFormatting>
  <conditionalFormatting sqref="H212:L212">
    <cfRule type="expression" dxfId="836" priority="145" stopIfTrue="1">
      <formula>OR(H212="FI",H212="Green",H212="High")</formula>
    </cfRule>
    <cfRule type="expression" dxfId="835" priority="146" stopIfTrue="1">
      <formula>OR(H212="NI",H212="Red",H212="Low")</formula>
    </cfRule>
    <cfRule type="cellIs" dxfId="834" priority="147" stopIfTrue="1" operator="equal">
      <formula>"PI"</formula>
    </cfRule>
    <cfRule type="expression" dxfId="833" priority="148" stopIfTrue="1">
      <formula>OR(H212="LI",H212="Yellow",H212="Medium")</formula>
    </cfRule>
    <cfRule type="expression" dxfId="832" priority="149" stopIfTrue="1">
      <formula>OR(H212="NY",H212="Not Yet")</formula>
    </cfRule>
    <cfRule type="cellIs" dxfId="831" priority="150" stopIfTrue="1" operator="equal">
      <formula>"Out of Scope"</formula>
    </cfRule>
  </conditionalFormatting>
  <conditionalFormatting sqref="I212">
    <cfRule type="expression" dxfId="830" priority="139" stopIfTrue="1">
      <formula>OR($R212="FI",$R212="Green",$R212="High")</formula>
    </cfRule>
    <cfRule type="expression" dxfId="829" priority="140" stopIfTrue="1">
      <formula>OR($R212="NI",$R212="Red",$R212="Low")</formula>
    </cfRule>
    <cfRule type="cellIs" dxfId="828" priority="141" stopIfTrue="1" operator="equal">
      <formula>"PI"</formula>
    </cfRule>
    <cfRule type="expression" dxfId="827" priority="142" stopIfTrue="1">
      <formula>OR($R212="LI",$R212="Yellow",$R212="Medium")</formula>
    </cfRule>
    <cfRule type="expression" dxfId="826" priority="143" stopIfTrue="1">
      <formula>OR($R212="NY",$R212="Not Yet")</formula>
    </cfRule>
    <cfRule type="cellIs" dxfId="825" priority="144" stopIfTrue="1" operator="equal">
      <formula>"Out of Scope"</formula>
    </cfRule>
  </conditionalFormatting>
  <conditionalFormatting sqref="J212">
    <cfRule type="expression" dxfId="824" priority="133" stopIfTrue="1">
      <formula>OR($R212="FI",$R212="Green",$R212="High")</formula>
    </cfRule>
    <cfRule type="expression" dxfId="823" priority="134" stopIfTrue="1">
      <formula>OR($R212="NI",$R212="Red",$R212="Low")</formula>
    </cfRule>
    <cfRule type="cellIs" dxfId="822" priority="135" stopIfTrue="1" operator="equal">
      <formula>"PI"</formula>
    </cfRule>
    <cfRule type="expression" dxfId="821" priority="136" stopIfTrue="1">
      <formula>OR($R212="LI",$R212="Yellow",$R212="Medium")</formula>
    </cfRule>
    <cfRule type="expression" dxfId="820" priority="137" stopIfTrue="1">
      <formula>OR($R212="NY",$R212="Not Yet")</formula>
    </cfRule>
    <cfRule type="cellIs" dxfId="819" priority="138" stopIfTrue="1" operator="equal">
      <formula>"Out of Scope"</formula>
    </cfRule>
  </conditionalFormatting>
  <conditionalFormatting sqref="K212">
    <cfRule type="expression" dxfId="818" priority="127" stopIfTrue="1">
      <formula>OR($R212="FI",$R212="Green",$R212="High")</formula>
    </cfRule>
    <cfRule type="expression" dxfId="817" priority="128" stopIfTrue="1">
      <formula>OR($R212="NI",$R212="Red",$R212="Low")</formula>
    </cfRule>
    <cfRule type="cellIs" dxfId="816" priority="129" stopIfTrue="1" operator="equal">
      <formula>"PI"</formula>
    </cfRule>
    <cfRule type="expression" dxfId="815" priority="130" stopIfTrue="1">
      <formula>OR($R212="LI",$R212="Yellow",$R212="Medium")</formula>
    </cfRule>
    <cfRule type="expression" dxfId="814" priority="131" stopIfTrue="1">
      <formula>OR($R212="NY",$R212="Not Yet")</formula>
    </cfRule>
    <cfRule type="cellIs" dxfId="813" priority="132" stopIfTrue="1" operator="equal">
      <formula>"Out of Scope"</formula>
    </cfRule>
  </conditionalFormatting>
  <conditionalFormatting sqref="L212">
    <cfRule type="expression" dxfId="812" priority="121" stopIfTrue="1">
      <formula>OR($R212="FI",$R212="Green",$R212="High")</formula>
    </cfRule>
    <cfRule type="expression" dxfId="811" priority="122" stopIfTrue="1">
      <formula>OR($R212="NI",$R212="Red",$R212="Low")</formula>
    </cfRule>
    <cfRule type="cellIs" dxfId="810" priority="123" stopIfTrue="1" operator="equal">
      <formula>"PI"</formula>
    </cfRule>
    <cfRule type="expression" dxfId="809" priority="124" stopIfTrue="1">
      <formula>OR($R212="LI",$R212="Yellow",$R212="Medium")</formula>
    </cfRule>
    <cfRule type="expression" dxfId="808" priority="125" stopIfTrue="1">
      <formula>OR($R212="NY",$R212="Not Yet")</formula>
    </cfRule>
    <cfRule type="cellIs" dxfId="807" priority="126" stopIfTrue="1" operator="equal">
      <formula>"Out of Scope"</formula>
    </cfRule>
  </conditionalFormatting>
  <conditionalFormatting sqref="H222:L222">
    <cfRule type="expression" dxfId="806" priority="115" stopIfTrue="1">
      <formula>OR(H222="FI",H222="Green",H222="High")</formula>
    </cfRule>
    <cfRule type="expression" dxfId="805" priority="116" stopIfTrue="1">
      <formula>OR(H222="NI",H222="Red",H222="Low")</formula>
    </cfRule>
    <cfRule type="cellIs" dxfId="804" priority="117" stopIfTrue="1" operator="equal">
      <formula>"PI"</formula>
    </cfRule>
    <cfRule type="expression" dxfId="803" priority="118" stopIfTrue="1">
      <formula>OR(H222="LI",H222="Yellow",H222="Medium")</formula>
    </cfRule>
    <cfRule type="expression" dxfId="802" priority="119" stopIfTrue="1">
      <formula>OR(H222="NY",H222="Not Yet")</formula>
    </cfRule>
    <cfRule type="cellIs" dxfId="801" priority="120" stopIfTrue="1" operator="equal">
      <formula>"Out of Scope"</formula>
    </cfRule>
  </conditionalFormatting>
  <conditionalFormatting sqref="I222">
    <cfRule type="expression" dxfId="800" priority="109" stopIfTrue="1">
      <formula>OR($R222="FI",$R222="Green",$R222="High")</formula>
    </cfRule>
    <cfRule type="expression" dxfId="799" priority="110" stopIfTrue="1">
      <formula>OR($R222="NI",$R222="Red",$R222="Low")</formula>
    </cfRule>
    <cfRule type="cellIs" dxfId="798" priority="111" stopIfTrue="1" operator="equal">
      <formula>"PI"</formula>
    </cfRule>
    <cfRule type="expression" dxfId="797" priority="112" stopIfTrue="1">
      <formula>OR($R222="LI",$R222="Yellow",$R222="Medium")</formula>
    </cfRule>
    <cfRule type="expression" dxfId="796" priority="113" stopIfTrue="1">
      <formula>OR($R222="NY",$R222="Not Yet")</formula>
    </cfRule>
    <cfRule type="cellIs" dxfId="795" priority="114" stopIfTrue="1" operator="equal">
      <formula>"Out of Scope"</formula>
    </cfRule>
  </conditionalFormatting>
  <conditionalFormatting sqref="J222">
    <cfRule type="expression" dxfId="794" priority="103" stopIfTrue="1">
      <formula>OR($R222="FI",$R222="Green",$R222="High")</formula>
    </cfRule>
    <cfRule type="expression" dxfId="793" priority="104" stopIfTrue="1">
      <formula>OR($R222="NI",$R222="Red",$R222="Low")</formula>
    </cfRule>
    <cfRule type="cellIs" dxfId="792" priority="105" stopIfTrue="1" operator="equal">
      <formula>"PI"</formula>
    </cfRule>
    <cfRule type="expression" dxfId="791" priority="106" stopIfTrue="1">
      <formula>OR($R222="LI",$R222="Yellow",$R222="Medium")</formula>
    </cfRule>
    <cfRule type="expression" dxfId="790" priority="107" stopIfTrue="1">
      <formula>OR($R222="NY",$R222="Not Yet")</formula>
    </cfRule>
    <cfRule type="cellIs" dxfId="789" priority="108" stopIfTrue="1" operator="equal">
      <formula>"Out of Scope"</formula>
    </cfRule>
  </conditionalFormatting>
  <conditionalFormatting sqref="K222">
    <cfRule type="expression" dxfId="788" priority="97" stopIfTrue="1">
      <formula>OR($R222="FI",$R222="Green",$R222="High")</formula>
    </cfRule>
    <cfRule type="expression" dxfId="787" priority="98" stopIfTrue="1">
      <formula>OR($R222="NI",$R222="Red",$R222="Low")</formula>
    </cfRule>
    <cfRule type="cellIs" dxfId="786" priority="99" stopIfTrue="1" operator="equal">
      <formula>"PI"</formula>
    </cfRule>
    <cfRule type="expression" dxfId="785" priority="100" stopIfTrue="1">
      <formula>OR($R222="LI",$R222="Yellow",$R222="Medium")</formula>
    </cfRule>
    <cfRule type="expression" dxfId="784" priority="101" stopIfTrue="1">
      <formula>OR($R222="NY",$R222="Not Yet")</formula>
    </cfRule>
    <cfRule type="cellIs" dxfId="783" priority="102" stopIfTrue="1" operator="equal">
      <formula>"Out of Scope"</formula>
    </cfRule>
  </conditionalFormatting>
  <conditionalFormatting sqref="L222">
    <cfRule type="expression" dxfId="782" priority="91" stopIfTrue="1">
      <formula>OR($R222="FI",$R222="Green",$R222="High")</formula>
    </cfRule>
    <cfRule type="expression" dxfId="781" priority="92" stopIfTrue="1">
      <formula>OR($R222="NI",$R222="Red",$R222="Low")</formula>
    </cfRule>
    <cfRule type="cellIs" dxfId="780" priority="93" stopIfTrue="1" operator="equal">
      <formula>"PI"</formula>
    </cfRule>
    <cfRule type="expression" dxfId="779" priority="94" stopIfTrue="1">
      <formula>OR($R222="LI",$R222="Yellow",$R222="Medium")</formula>
    </cfRule>
    <cfRule type="expression" dxfId="778" priority="95" stopIfTrue="1">
      <formula>OR($R222="NY",$R222="Not Yet")</formula>
    </cfRule>
    <cfRule type="cellIs" dxfId="777" priority="96" stopIfTrue="1" operator="equal">
      <formula>"Out of Scope"</formula>
    </cfRule>
  </conditionalFormatting>
  <conditionalFormatting sqref="H232:L232">
    <cfRule type="expression" dxfId="776" priority="85" stopIfTrue="1">
      <formula>OR(H232="FI",H232="Green",H232="High")</formula>
    </cfRule>
    <cfRule type="expression" dxfId="775" priority="86" stopIfTrue="1">
      <formula>OR(H232="NI",H232="Red",H232="Low")</formula>
    </cfRule>
    <cfRule type="cellIs" dxfId="774" priority="87" stopIfTrue="1" operator="equal">
      <formula>"PI"</formula>
    </cfRule>
    <cfRule type="expression" dxfId="773" priority="88" stopIfTrue="1">
      <formula>OR(H232="LI",H232="Yellow",H232="Medium")</formula>
    </cfRule>
    <cfRule type="expression" dxfId="772" priority="89" stopIfTrue="1">
      <formula>OR(H232="NY",H232="Not Yet")</formula>
    </cfRule>
    <cfRule type="cellIs" dxfId="771" priority="90" stopIfTrue="1" operator="equal">
      <formula>"Out of Scope"</formula>
    </cfRule>
  </conditionalFormatting>
  <conditionalFormatting sqref="I232">
    <cfRule type="expression" dxfId="770" priority="79" stopIfTrue="1">
      <formula>OR($R232="FI",$R232="Green",$R232="High")</formula>
    </cfRule>
    <cfRule type="expression" dxfId="769" priority="80" stopIfTrue="1">
      <formula>OR($R232="NI",$R232="Red",$R232="Low")</formula>
    </cfRule>
    <cfRule type="cellIs" dxfId="768" priority="81" stopIfTrue="1" operator="equal">
      <formula>"PI"</formula>
    </cfRule>
    <cfRule type="expression" dxfId="767" priority="82" stopIfTrue="1">
      <formula>OR($R232="LI",$R232="Yellow",$R232="Medium")</formula>
    </cfRule>
    <cfRule type="expression" dxfId="766" priority="83" stopIfTrue="1">
      <formula>OR($R232="NY",$R232="Not Yet")</formula>
    </cfRule>
    <cfRule type="cellIs" dxfId="765" priority="84" stopIfTrue="1" operator="equal">
      <formula>"Out of Scope"</formula>
    </cfRule>
  </conditionalFormatting>
  <conditionalFormatting sqref="J232">
    <cfRule type="expression" dxfId="764" priority="73" stopIfTrue="1">
      <formula>OR($R232="FI",$R232="Green",$R232="High")</formula>
    </cfRule>
    <cfRule type="expression" dxfId="763" priority="74" stopIfTrue="1">
      <formula>OR($R232="NI",$R232="Red",$R232="Low")</formula>
    </cfRule>
    <cfRule type="cellIs" dxfId="762" priority="75" stopIfTrue="1" operator="equal">
      <formula>"PI"</formula>
    </cfRule>
    <cfRule type="expression" dxfId="761" priority="76" stopIfTrue="1">
      <formula>OR($R232="LI",$R232="Yellow",$R232="Medium")</formula>
    </cfRule>
    <cfRule type="expression" dxfId="760" priority="77" stopIfTrue="1">
      <formula>OR($R232="NY",$R232="Not Yet")</formula>
    </cfRule>
    <cfRule type="cellIs" dxfId="759" priority="78" stopIfTrue="1" operator="equal">
      <formula>"Out of Scope"</formula>
    </cfRule>
  </conditionalFormatting>
  <conditionalFormatting sqref="K232">
    <cfRule type="expression" dxfId="758" priority="67" stopIfTrue="1">
      <formula>OR($R232="FI",$R232="Green",$R232="High")</formula>
    </cfRule>
    <cfRule type="expression" dxfId="757" priority="68" stopIfTrue="1">
      <formula>OR($R232="NI",$R232="Red",$R232="Low")</formula>
    </cfRule>
    <cfRule type="cellIs" dxfId="756" priority="69" stopIfTrue="1" operator="equal">
      <formula>"PI"</formula>
    </cfRule>
    <cfRule type="expression" dxfId="755" priority="70" stopIfTrue="1">
      <formula>OR($R232="LI",$R232="Yellow",$R232="Medium")</formula>
    </cfRule>
    <cfRule type="expression" dxfId="754" priority="71" stopIfTrue="1">
      <formula>OR($R232="NY",$R232="Not Yet")</formula>
    </cfRule>
    <cfRule type="cellIs" dxfId="753" priority="72" stopIfTrue="1" operator="equal">
      <formula>"Out of Scope"</formula>
    </cfRule>
  </conditionalFormatting>
  <conditionalFormatting sqref="L232">
    <cfRule type="expression" dxfId="752" priority="61" stopIfTrue="1">
      <formula>OR($R232="FI",$R232="Green",$R232="High")</formula>
    </cfRule>
    <cfRule type="expression" dxfId="751" priority="62" stopIfTrue="1">
      <formula>OR($R232="NI",$R232="Red",$R232="Low")</formula>
    </cfRule>
    <cfRule type="cellIs" dxfId="750" priority="63" stopIfTrue="1" operator="equal">
      <formula>"PI"</formula>
    </cfRule>
    <cfRule type="expression" dxfId="749" priority="64" stopIfTrue="1">
      <formula>OR($R232="LI",$R232="Yellow",$R232="Medium")</formula>
    </cfRule>
    <cfRule type="expression" dxfId="748" priority="65" stopIfTrue="1">
      <formula>OR($R232="NY",$R232="Not Yet")</formula>
    </cfRule>
    <cfRule type="cellIs" dxfId="747" priority="66" stopIfTrue="1" operator="equal">
      <formula>"Out of Scope"</formula>
    </cfRule>
  </conditionalFormatting>
  <conditionalFormatting sqref="H244:L244">
    <cfRule type="expression" dxfId="746" priority="55" stopIfTrue="1">
      <formula>OR(H244="FI",H244="Green",H244="High")</formula>
    </cfRule>
    <cfRule type="expression" dxfId="745" priority="56" stopIfTrue="1">
      <formula>OR(H244="NI",H244="Red",H244="Low")</formula>
    </cfRule>
    <cfRule type="cellIs" dxfId="744" priority="57" stopIfTrue="1" operator="equal">
      <formula>"PI"</formula>
    </cfRule>
    <cfRule type="expression" dxfId="743" priority="58" stopIfTrue="1">
      <formula>OR(H244="LI",H244="Yellow",H244="Medium")</formula>
    </cfRule>
    <cfRule type="expression" dxfId="742" priority="59" stopIfTrue="1">
      <formula>OR(H244="NY",H244="Not Yet")</formula>
    </cfRule>
    <cfRule type="cellIs" dxfId="741" priority="60" stopIfTrue="1" operator="equal">
      <formula>"Out of Scope"</formula>
    </cfRule>
  </conditionalFormatting>
  <conditionalFormatting sqref="I244">
    <cfRule type="expression" dxfId="740" priority="49" stopIfTrue="1">
      <formula>OR($R244="FI",$R244="Green",$R244="High")</formula>
    </cfRule>
    <cfRule type="expression" dxfId="739" priority="50" stopIfTrue="1">
      <formula>OR($R244="NI",$R244="Red",$R244="Low")</formula>
    </cfRule>
    <cfRule type="cellIs" dxfId="738" priority="51" stopIfTrue="1" operator="equal">
      <formula>"PI"</formula>
    </cfRule>
    <cfRule type="expression" dxfId="737" priority="52" stopIfTrue="1">
      <formula>OR($R244="LI",$R244="Yellow",$R244="Medium")</formula>
    </cfRule>
    <cfRule type="expression" dxfId="736" priority="53" stopIfTrue="1">
      <formula>OR($R244="NY",$R244="Not Yet")</formula>
    </cfRule>
    <cfRule type="cellIs" dxfId="735" priority="54" stopIfTrue="1" operator="equal">
      <formula>"Out of Scope"</formula>
    </cfRule>
  </conditionalFormatting>
  <conditionalFormatting sqref="J244">
    <cfRule type="expression" dxfId="734" priority="43" stopIfTrue="1">
      <formula>OR($R244="FI",$R244="Green",$R244="High")</formula>
    </cfRule>
    <cfRule type="expression" dxfId="733" priority="44" stopIfTrue="1">
      <formula>OR($R244="NI",$R244="Red",$R244="Low")</formula>
    </cfRule>
    <cfRule type="cellIs" dxfId="732" priority="45" stopIfTrue="1" operator="equal">
      <formula>"PI"</formula>
    </cfRule>
    <cfRule type="expression" dxfId="731" priority="46" stopIfTrue="1">
      <formula>OR($R244="LI",$R244="Yellow",$R244="Medium")</formula>
    </cfRule>
    <cfRule type="expression" dxfId="730" priority="47" stopIfTrue="1">
      <formula>OR($R244="NY",$R244="Not Yet")</formula>
    </cfRule>
    <cfRule type="cellIs" dxfId="729" priority="48" stopIfTrue="1" operator="equal">
      <formula>"Out of Scope"</formula>
    </cfRule>
  </conditionalFormatting>
  <conditionalFormatting sqref="K244">
    <cfRule type="expression" dxfId="728" priority="37" stopIfTrue="1">
      <formula>OR($R244="FI",$R244="Green",$R244="High")</formula>
    </cfRule>
    <cfRule type="expression" dxfId="727" priority="38" stopIfTrue="1">
      <formula>OR($R244="NI",$R244="Red",$R244="Low")</formula>
    </cfRule>
    <cfRule type="cellIs" dxfId="726" priority="39" stopIfTrue="1" operator="equal">
      <formula>"PI"</formula>
    </cfRule>
    <cfRule type="expression" dxfId="725" priority="40" stopIfTrue="1">
      <formula>OR($R244="LI",$R244="Yellow",$R244="Medium")</formula>
    </cfRule>
    <cfRule type="expression" dxfId="724" priority="41" stopIfTrue="1">
      <formula>OR($R244="NY",$R244="Not Yet")</formula>
    </cfRule>
    <cfRule type="cellIs" dxfId="723" priority="42" stopIfTrue="1" operator="equal">
      <formula>"Out of Scope"</formula>
    </cfRule>
  </conditionalFormatting>
  <conditionalFormatting sqref="L244">
    <cfRule type="expression" dxfId="722" priority="31" stopIfTrue="1">
      <formula>OR($R244="FI",$R244="Green",$R244="High")</formula>
    </cfRule>
    <cfRule type="expression" dxfId="721" priority="32" stopIfTrue="1">
      <formula>OR($R244="NI",$R244="Red",$R244="Low")</formula>
    </cfRule>
    <cfRule type="cellIs" dxfId="720" priority="33" stopIfTrue="1" operator="equal">
      <formula>"PI"</formula>
    </cfRule>
    <cfRule type="expression" dxfId="719" priority="34" stopIfTrue="1">
      <formula>OR($R244="LI",$R244="Yellow",$R244="Medium")</formula>
    </cfRule>
    <cfRule type="expression" dxfId="718" priority="35" stopIfTrue="1">
      <formula>OR($R244="NY",$R244="Not Yet")</formula>
    </cfRule>
    <cfRule type="cellIs" dxfId="717" priority="36" stopIfTrue="1" operator="equal">
      <formula>"Out of Scope"</formula>
    </cfRule>
  </conditionalFormatting>
  <conditionalFormatting sqref="H255:L255">
    <cfRule type="expression" dxfId="716" priority="25" stopIfTrue="1">
      <formula>OR(H255="FI",H255="Green",H255="High")</formula>
    </cfRule>
    <cfRule type="expression" dxfId="715" priority="26" stopIfTrue="1">
      <formula>OR(H255="NI",H255="Red",H255="Low")</formula>
    </cfRule>
    <cfRule type="cellIs" dxfId="714" priority="27" stopIfTrue="1" operator="equal">
      <formula>"PI"</formula>
    </cfRule>
    <cfRule type="expression" dxfId="713" priority="28" stopIfTrue="1">
      <formula>OR(H255="LI",H255="Yellow",H255="Medium")</formula>
    </cfRule>
    <cfRule type="expression" dxfId="712" priority="29" stopIfTrue="1">
      <formula>OR(H255="NY",H255="Not Yet")</formula>
    </cfRule>
    <cfRule type="cellIs" dxfId="711" priority="30" stopIfTrue="1" operator="equal">
      <formula>"Out of Scope"</formula>
    </cfRule>
  </conditionalFormatting>
  <conditionalFormatting sqref="I255">
    <cfRule type="expression" dxfId="710" priority="19" stopIfTrue="1">
      <formula>OR($R255="FI",$R255="Green",$R255="High")</formula>
    </cfRule>
    <cfRule type="expression" dxfId="709" priority="20" stopIfTrue="1">
      <formula>OR($R255="NI",$R255="Red",$R255="Low")</formula>
    </cfRule>
    <cfRule type="cellIs" dxfId="708" priority="21" stopIfTrue="1" operator="equal">
      <formula>"PI"</formula>
    </cfRule>
    <cfRule type="expression" dxfId="707" priority="22" stopIfTrue="1">
      <formula>OR($R255="LI",$R255="Yellow",$R255="Medium")</formula>
    </cfRule>
    <cfRule type="expression" dxfId="706" priority="23" stopIfTrue="1">
      <formula>OR($R255="NY",$R255="Not Yet")</formula>
    </cfRule>
    <cfRule type="cellIs" dxfId="705" priority="24" stopIfTrue="1" operator="equal">
      <formula>"Out of Scope"</formula>
    </cfRule>
  </conditionalFormatting>
  <conditionalFormatting sqref="J255">
    <cfRule type="expression" dxfId="704" priority="13" stopIfTrue="1">
      <formula>OR($R255="FI",$R255="Green",$R255="High")</formula>
    </cfRule>
    <cfRule type="expression" dxfId="703" priority="14" stopIfTrue="1">
      <formula>OR($R255="NI",$R255="Red",$R255="Low")</formula>
    </cfRule>
    <cfRule type="cellIs" dxfId="702" priority="15" stopIfTrue="1" operator="equal">
      <formula>"PI"</formula>
    </cfRule>
    <cfRule type="expression" dxfId="701" priority="16" stopIfTrue="1">
      <formula>OR($R255="LI",$R255="Yellow",$R255="Medium")</formula>
    </cfRule>
    <cfRule type="expression" dxfId="700" priority="17" stopIfTrue="1">
      <formula>OR($R255="NY",$R255="Not Yet")</formula>
    </cfRule>
    <cfRule type="cellIs" dxfId="699" priority="18" stopIfTrue="1" operator="equal">
      <formula>"Out of Scope"</formula>
    </cfRule>
  </conditionalFormatting>
  <conditionalFormatting sqref="K255">
    <cfRule type="expression" dxfId="698" priority="7" stopIfTrue="1">
      <formula>OR($R255="FI",$R255="Green",$R255="High")</formula>
    </cfRule>
    <cfRule type="expression" dxfId="697" priority="8" stopIfTrue="1">
      <formula>OR($R255="NI",$R255="Red",$R255="Low")</formula>
    </cfRule>
    <cfRule type="cellIs" dxfId="696" priority="9" stopIfTrue="1" operator="equal">
      <formula>"PI"</formula>
    </cfRule>
    <cfRule type="expression" dxfId="695" priority="10" stopIfTrue="1">
      <formula>OR($R255="LI",$R255="Yellow",$R255="Medium")</formula>
    </cfRule>
    <cfRule type="expression" dxfId="694" priority="11" stopIfTrue="1">
      <formula>OR($R255="NY",$R255="Not Yet")</formula>
    </cfRule>
    <cfRule type="cellIs" dxfId="693" priority="12" stopIfTrue="1" operator="equal">
      <formula>"Out of Scope"</formula>
    </cfRule>
  </conditionalFormatting>
  <conditionalFormatting sqref="L255">
    <cfRule type="expression" dxfId="692" priority="1" stopIfTrue="1">
      <formula>OR($R255="FI",$R255="Green",$R255="High")</formula>
    </cfRule>
    <cfRule type="expression" dxfId="691" priority="2" stopIfTrue="1">
      <formula>OR($R255="NI",$R255="Red",$R255="Low")</formula>
    </cfRule>
    <cfRule type="cellIs" dxfId="690" priority="3" stopIfTrue="1" operator="equal">
      <formula>"PI"</formula>
    </cfRule>
    <cfRule type="expression" dxfId="689" priority="4" stopIfTrue="1">
      <formula>OR($R255="LI",$R255="Yellow",$R255="Medium")</formula>
    </cfRule>
    <cfRule type="expression" dxfId="688" priority="5" stopIfTrue="1">
      <formula>OR($R255="NY",$R255="Not Yet")</formula>
    </cfRule>
    <cfRule type="cellIs" dxfId="687" priority="6" stopIfTrue="1" operator="equal">
      <formula>"Out of Scope"</formula>
    </cfRule>
  </conditionalFormatting>
  <dataValidations count="9">
    <dataValidation type="list" allowBlank="1" showInputMessage="1" showErrorMessage="1" sqref="R246">
      <formula1>M262:M266</formula1>
    </dataValidation>
    <dataValidation type="list" allowBlank="1" showInputMessage="1" showErrorMessage="1" sqref="A1:R1">
      <formula1>PA_Rating</formula1>
    </dataValidation>
    <dataValidation type="list" allowBlank="1" showInputMessage="1" showErrorMessage="1" sqref="R4 R41 R90 R127 R233">
      <formula1>Goal_Rating</formula1>
    </dataValidation>
    <dataValidation type="list" allowBlank="1" showInputMessage="1" showErrorMessage="1" sqref="R5 R17 R29 R42 R54 R66 R78 R91 R103 R115 R128 R139 R150 R160 R171 R181 R191 R202 R213 R223 R234 R245 H16:L16 H28:L28 H40:L40 H53:L53 H65:L65 H77:L77 H89:L89 H102:L102 H114:L114 H126:L126 H138:L138 H149:L149 H159:L159 H170:L170 H180:L180 H190:L190 H201:L201 H212:L212 H222:L222 H232:L232 H244:L244 H255:L255">
      <formula1>Practice_Characterization</formula1>
    </dataValidation>
    <dataValidation type="list" allowBlank="1" showInputMessage="1" showErrorMessage="1" sqref="A9:A16 A21:A28 A33:A40 A46:A53 A58:A65 A70:A77 A82:A89 A95:A102 A107:A114 A119:A126 A131:A138 A142:A149 A152:A159 A163:A170 A173:A180 A183:A190 A194:A201 A205:A212 A215:A222 A225:A232 A237:A244 A248:A255">
      <formula1>Status</formula1>
    </dataValidation>
    <dataValidation type="list" allowBlank="1" showInputMessage="1" showErrorMessage="1" sqref="R30:R31 R79:R80">
      <formula1>M46:M48</formula1>
    </dataValidation>
    <dataValidation type="list" allowBlank="1" showInputMessage="1" showErrorMessage="1" sqref="R43:R44 R55:R56 R67:R68 R92:R93 R104:R105 R116:R117">
      <formula1>M58:M61</formula1>
    </dataValidation>
    <dataValidation type="list" allowBlank="1" showInputMessage="1" showErrorMessage="1" sqref="R140 R161 R192 R203">
      <formula1>M154:M158</formula1>
    </dataValidation>
    <dataValidation type="list" allowBlank="1" showInputMessage="1" showErrorMessage="1" sqref="N9:O15 N21:O27 N33:O39 N46:O52 N58:O64 N70:O76 N82:O88 N95:O101 N107:O113 N119:O125 N131:O137 N142:O148 N152:O158 N163:O169 N173:O179 N183:O189 N194:O200 N205:O211 N215:O221 N225:O231 N237:O243 N248:O25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7113"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466725</xdr:rowOff>
                  </to>
                </anchor>
              </controlPr>
            </control>
          </mc:Choice>
        </mc:AlternateContent>
        <mc:AlternateContent xmlns:mc="http://schemas.openxmlformats.org/markup-compatibility/2006">
          <mc:Choice Requires="x14">
            <control shapeId="47114"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466725</xdr:rowOff>
                  </to>
                </anchor>
              </controlPr>
            </control>
          </mc:Choice>
        </mc:AlternateContent>
        <mc:AlternateContent xmlns:mc="http://schemas.openxmlformats.org/markup-compatibility/2006">
          <mc:Choice Requires="x14">
            <control shapeId="47115"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466725</xdr:rowOff>
                  </to>
                </anchor>
              </controlPr>
            </control>
          </mc:Choice>
        </mc:AlternateContent>
        <mc:AlternateContent xmlns:mc="http://schemas.openxmlformats.org/markup-compatibility/2006">
          <mc:Choice Requires="x14">
            <control shapeId="47116"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466725</xdr:rowOff>
                  </to>
                </anchor>
              </controlPr>
            </control>
          </mc:Choice>
        </mc:AlternateContent>
        <mc:AlternateContent xmlns:mc="http://schemas.openxmlformats.org/markup-compatibility/2006">
          <mc:Choice Requires="x14">
            <control shapeId="47119" r:id="rId10" name="Button 15">
              <controlPr defaultSize="0" print="0" autoFill="0" autoPict="0" macro="[0]!Set_Filter">
                <anchor moveWithCells="1" sizeWithCells="1">
                  <from>
                    <xdr:col>2</xdr:col>
                    <xdr:colOff>4600575</xdr:colOff>
                    <xdr:row>0</xdr:row>
                    <xdr:rowOff>57150</xdr:rowOff>
                  </from>
                  <to>
                    <xdr:col>2</xdr:col>
                    <xdr:colOff>5076825</xdr:colOff>
                    <xdr:row>0</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Instructions!M300:M304</xm:f>
          </x14:formula1>
          <xm:sqref>R235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57"/>
    <outlinePr summaryBelow="0" summaryRight="0"/>
    <pageSetUpPr fitToPage="1"/>
  </sheetPr>
  <dimension ref="A1:T195"/>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6" width="25.570312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16384" width="11.42578125" style="305"/>
  </cols>
  <sheetData>
    <row r="1" spans="1:20" ht="42.75" customHeight="1" collapsed="1">
      <c r="A1" s="506"/>
      <c r="B1" s="507"/>
      <c r="C1" s="507"/>
      <c r="D1" s="507"/>
      <c r="E1" s="507"/>
      <c r="F1" s="507"/>
      <c r="G1" s="507"/>
      <c r="H1" s="507"/>
      <c r="I1" s="507"/>
      <c r="J1" s="507"/>
      <c r="K1" s="507"/>
      <c r="L1" s="507"/>
      <c r="M1" s="507"/>
      <c r="N1" s="507"/>
      <c r="O1" s="507"/>
      <c r="P1" s="507"/>
      <c r="Q1" s="507"/>
      <c r="R1" s="508"/>
      <c r="S1" s="373"/>
      <c r="T1" s="378"/>
    </row>
    <row r="2" spans="1:20" ht="32.25" hidden="1" customHeight="1" outlineLevel="2">
      <c r="A2" s="503" t="s">
        <v>1369</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75">
      <c r="A4" s="268"/>
      <c r="B4" s="353" t="s">
        <v>420</v>
      </c>
      <c r="C4" s="333" t="s">
        <v>1370</v>
      </c>
      <c r="D4" s="240"/>
      <c r="E4" s="235"/>
      <c r="F4" s="235"/>
      <c r="G4" s="242"/>
      <c r="H4" s="347">
        <f>SUM(H5,H17)</f>
        <v>0</v>
      </c>
      <c r="I4" s="347">
        <f>SUM(I5,I17)</f>
        <v>0</v>
      </c>
      <c r="J4" s="347">
        <f>SUM(J5,J17)</f>
        <v>0</v>
      </c>
      <c r="K4" s="347">
        <f>SUM(K5,K17)</f>
        <v>0</v>
      </c>
      <c r="L4" s="347">
        <f>SUM(L5,L17)</f>
        <v>0</v>
      </c>
      <c r="M4" s="237"/>
      <c r="N4" s="237"/>
      <c r="O4" s="348">
        <f>SUM(H4:L4)/(COUNT(H4:L4)*2)</f>
        <v>0</v>
      </c>
      <c r="P4" s="242"/>
      <c r="Q4" s="235"/>
      <c r="R4" s="228"/>
      <c r="S4" s="349">
        <f>AVERAGE(S5:S28)</f>
        <v>0</v>
      </c>
      <c r="T4" s="385"/>
    </row>
    <row r="5" spans="1:20" ht="20.25" collapsed="1">
      <c r="A5" s="269"/>
      <c r="B5" s="341" t="s">
        <v>364</v>
      </c>
      <c r="C5" s="335" t="s">
        <v>1371</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51" hidden="1" outlineLevel="2">
      <c r="A6" s="2"/>
      <c r="B6" s="2"/>
      <c r="C6" s="337" t="s">
        <v>1372</v>
      </c>
      <c r="D6" s="191"/>
      <c r="E6" s="192"/>
      <c r="F6" s="192"/>
      <c r="G6" s="279"/>
      <c r="H6" s="193"/>
      <c r="I6" s="193"/>
      <c r="J6" s="193"/>
      <c r="K6" s="193"/>
      <c r="L6" s="193"/>
      <c r="M6" s="279"/>
      <c r="N6" s="193"/>
      <c r="O6" s="193"/>
      <c r="P6" s="279"/>
      <c r="Q6" s="192"/>
      <c r="R6" s="194"/>
      <c r="S6" s="382"/>
      <c r="T6" s="383"/>
    </row>
    <row r="7" spans="1:20" s="310" customFormat="1" ht="63.75" hidden="1" outlineLevel="2">
      <c r="A7" s="2"/>
      <c r="B7" s="2"/>
      <c r="C7" s="337" t="s">
        <v>1373</v>
      </c>
      <c r="D7" s="191"/>
      <c r="E7" s="192"/>
      <c r="F7" s="192"/>
      <c r="G7" s="279"/>
      <c r="H7" s="193"/>
      <c r="I7" s="193"/>
      <c r="J7" s="193"/>
      <c r="K7" s="193"/>
      <c r="L7" s="193"/>
      <c r="M7" s="279"/>
      <c r="N7" s="193"/>
      <c r="O7" s="193"/>
      <c r="P7" s="279"/>
      <c r="Q7" s="192"/>
      <c r="R7" s="194"/>
      <c r="S7" s="382"/>
      <c r="T7" s="383"/>
    </row>
    <row r="8" spans="1:20" ht="153" hidden="1" outlineLevel="2">
      <c r="A8" s="180"/>
      <c r="B8" s="4"/>
      <c r="C8" s="337" t="s">
        <v>843</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1374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38.25" hidden="1" outlineLevel="2">
      <c r="A18" s="2"/>
      <c r="B18" s="2"/>
      <c r="C18" s="337" t="s">
        <v>1375</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1376</v>
      </c>
      <c r="D19" s="191"/>
      <c r="E19" s="192"/>
      <c r="F19" s="192"/>
      <c r="G19" s="279"/>
      <c r="H19" s="193"/>
      <c r="I19" s="193"/>
      <c r="J19" s="193"/>
      <c r="K19" s="193"/>
      <c r="L19" s="193"/>
      <c r="M19" s="279"/>
      <c r="N19" s="193"/>
      <c r="O19" s="193"/>
      <c r="P19" s="279"/>
      <c r="Q19" s="192"/>
      <c r="R19" s="194"/>
      <c r="S19" s="382"/>
      <c r="T19" s="383"/>
    </row>
    <row r="20" spans="1:20" ht="51" hidden="1" outlineLevel="2">
      <c r="A20" s="182"/>
      <c r="B20" s="183"/>
      <c r="C20" s="337" t="s">
        <v>844</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27.75">
      <c r="A29" s="268"/>
      <c r="B29" s="353" t="s">
        <v>354</v>
      </c>
      <c r="C29" s="333" t="s">
        <v>1377</v>
      </c>
      <c r="D29" s="234"/>
      <c r="E29" s="235"/>
      <c r="F29" s="235"/>
      <c r="G29" s="270"/>
      <c r="H29" s="347">
        <f>SUM(H30,H41,H53)</f>
        <v>0</v>
      </c>
      <c r="I29" s="347">
        <f>SUM(I30,I41,I53)</f>
        <v>0</v>
      </c>
      <c r="J29" s="347">
        <f>SUM(J30,J41,J53)</f>
        <v>0</v>
      </c>
      <c r="K29" s="347">
        <f>SUM(K30,K41,K53)</f>
        <v>0</v>
      </c>
      <c r="L29" s="347">
        <f>SUM(L30,L41,L53)</f>
        <v>0</v>
      </c>
      <c r="M29" s="237"/>
      <c r="N29" s="237"/>
      <c r="O29" s="348">
        <f>SUM(H29:L29)/(COUNT(H29:L29)*3)</f>
        <v>0</v>
      </c>
      <c r="P29" s="242"/>
      <c r="Q29" s="445"/>
      <c r="R29" s="228"/>
      <c r="S29" s="349">
        <f>AVERAGE(S30:S54)</f>
        <v>0</v>
      </c>
      <c r="T29" s="385"/>
    </row>
    <row r="30" spans="1:20" ht="20.25" collapsed="1">
      <c r="A30" s="269"/>
      <c r="B30" s="341" t="s">
        <v>368</v>
      </c>
      <c r="C30" s="335" t="s">
        <v>1378</v>
      </c>
      <c r="D30" s="251"/>
      <c r="E30" s="252"/>
      <c r="F30" s="252"/>
      <c r="G30" s="263"/>
      <c r="H30" s="350" t="str">
        <f>IF(HasAffirmation(H34:H39,$O34:$O39),1,"")</f>
        <v/>
      </c>
      <c r="I30" s="350" t="str">
        <f>IF(HasAffirmation(I34:I39,$O34:$O39),1,"")</f>
        <v/>
      </c>
      <c r="J30" s="350" t="str">
        <f>IF(HasAffirmation(J34:J39,$O34:$O39),1,"")</f>
        <v/>
      </c>
      <c r="K30" s="350" t="str">
        <f>IF(HasAffirmation(K34:K39,$O34:$O39),1,"")</f>
        <v/>
      </c>
      <c r="L30" s="350" t="str">
        <f>IF(HasAffirmation(L34:L39,$O34:$O39),1,"")</f>
        <v/>
      </c>
      <c r="M30" s="254"/>
      <c r="N30" s="350">
        <f>COUNTA(N34:N39)</f>
        <v>0</v>
      </c>
      <c r="O30" s="350">
        <f>SUM(H30:L30)</f>
        <v>0</v>
      </c>
      <c r="P30" s="254"/>
      <c r="Q30" s="443" t="str">
        <f>IF(COUNTA(Q33:Q40)=0,"",COUNTA(Q33:Q40))</f>
        <v/>
      </c>
      <c r="R30" s="229"/>
      <c r="S30" s="351">
        <f>IF(R30=Instructions!$B$25,Instructions!$C$25,IF(R30=Instructions!$B$26,Instructions!$C$26,IF(R30=Instructions!$B$27,Instructions!$C$27,0)))</f>
        <v>0</v>
      </c>
      <c r="T30" s="385"/>
    </row>
    <row r="31" spans="1:20" s="310" customFormat="1" ht="38.25" hidden="1" outlineLevel="2">
      <c r="A31" s="2"/>
      <c r="B31" s="2"/>
      <c r="C31" s="337" t="s">
        <v>1379</v>
      </c>
      <c r="D31" s="191"/>
      <c r="E31" s="192"/>
      <c r="F31" s="192"/>
      <c r="G31" s="279"/>
      <c r="H31" s="193"/>
      <c r="I31" s="193"/>
      <c r="J31" s="193"/>
      <c r="K31" s="193"/>
      <c r="L31" s="193"/>
      <c r="M31" s="279"/>
      <c r="N31" s="193"/>
      <c r="O31" s="193"/>
      <c r="P31" s="279"/>
      <c r="Q31" s="192"/>
      <c r="R31" s="194"/>
      <c r="S31" s="382"/>
      <c r="T31" s="383"/>
    </row>
    <row r="32" spans="1:20" s="310" customFormat="1" ht="89.25" hidden="1" outlineLevel="2">
      <c r="A32" s="2"/>
      <c r="B32" s="2"/>
      <c r="C32" s="337" t="s">
        <v>1380</v>
      </c>
      <c r="D32" s="191"/>
      <c r="E32" s="192"/>
      <c r="F32" s="192"/>
      <c r="G32" s="279"/>
      <c r="H32" s="193"/>
      <c r="I32" s="193"/>
      <c r="J32" s="193"/>
      <c r="K32" s="193"/>
      <c r="L32" s="193"/>
      <c r="M32" s="279"/>
      <c r="N32" s="193"/>
      <c r="O32" s="193"/>
      <c r="P32" s="279"/>
      <c r="Q32" s="192"/>
      <c r="R32" s="194"/>
      <c r="S32" s="382"/>
      <c r="T32" s="383"/>
    </row>
    <row r="33" spans="1:20" ht="51" hidden="1" outlineLevel="2">
      <c r="A33" s="180"/>
      <c r="B33" s="4"/>
      <c r="C33" s="337" t="s">
        <v>845</v>
      </c>
      <c r="D33" s="168"/>
      <c r="E33" s="184"/>
      <c r="F33" s="184"/>
      <c r="G33" s="257"/>
      <c r="H33" s="173"/>
      <c r="I33" s="173"/>
      <c r="J33" s="173"/>
      <c r="K33" s="173"/>
      <c r="L33" s="186"/>
      <c r="M33" s="245"/>
      <c r="N33" s="170"/>
      <c r="O33" s="170"/>
      <c r="P33" s="245"/>
      <c r="Q33" s="169"/>
      <c r="R33" s="171"/>
      <c r="S33" s="374"/>
      <c r="T33" s="385"/>
    </row>
    <row r="34" spans="1:20" ht="15" hidden="1" outlineLevel="1">
      <c r="A34" s="174"/>
      <c r="B34" s="336">
        <v>1</v>
      </c>
      <c r="C34" s="175"/>
      <c r="D34" s="168"/>
      <c r="E34" s="169"/>
      <c r="F34" s="172"/>
      <c r="G34" s="257"/>
      <c r="H34" s="170"/>
      <c r="I34" s="170"/>
      <c r="J34" s="170"/>
      <c r="K34" s="170"/>
      <c r="L34" s="170"/>
      <c r="M34" s="245"/>
      <c r="N34" s="170"/>
      <c r="O34" s="170"/>
      <c r="P34" s="245"/>
      <c r="Q34" s="169"/>
      <c r="R34" s="171"/>
      <c r="S34" s="374"/>
      <c r="T34" s="385"/>
    </row>
    <row r="35" spans="1:20" ht="15" hidden="1" outlineLevel="1">
      <c r="A35" s="174"/>
      <c r="B35" s="336">
        <v>2</v>
      </c>
      <c r="C35" s="175"/>
      <c r="D35" s="168"/>
      <c r="E35" s="169"/>
      <c r="F35" s="172"/>
      <c r="G35" s="257"/>
      <c r="H35" s="170"/>
      <c r="I35" s="170"/>
      <c r="J35" s="170"/>
      <c r="K35" s="170"/>
      <c r="L35" s="170"/>
      <c r="M35" s="245"/>
      <c r="N35" s="170"/>
      <c r="O35" s="170"/>
      <c r="P35" s="245"/>
      <c r="Q35" s="169"/>
      <c r="R35" s="171"/>
      <c r="S35" s="374"/>
      <c r="T35" s="385"/>
    </row>
    <row r="36" spans="1:20" ht="15" hidden="1" outlineLevel="1">
      <c r="A36" s="174"/>
      <c r="B36" s="336">
        <v>3</v>
      </c>
      <c r="C36" s="175"/>
      <c r="D36" s="168"/>
      <c r="E36" s="169"/>
      <c r="F36" s="169"/>
      <c r="G36" s="257"/>
      <c r="H36" s="170"/>
      <c r="I36" s="170"/>
      <c r="J36" s="170"/>
      <c r="K36" s="170"/>
      <c r="L36" s="170"/>
      <c r="M36" s="245"/>
      <c r="N36" s="170"/>
      <c r="O36" s="170"/>
      <c r="P36" s="245"/>
      <c r="Q36" s="169"/>
      <c r="R36" s="171"/>
      <c r="S36" s="374"/>
      <c r="T36" s="385"/>
    </row>
    <row r="37" spans="1:20" ht="15" hidden="1" outlineLevel="1">
      <c r="A37" s="174"/>
      <c r="B37" s="336">
        <v>4</v>
      </c>
      <c r="C37" s="175"/>
      <c r="D37" s="168"/>
      <c r="E37" s="169"/>
      <c r="F37" s="172"/>
      <c r="G37" s="257"/>
      <c r="H37" s="170"/>
      <c r="I37" s="170"/>
      <c r="J37" s="170"/>
      <c r="K37" s="170"/>
      <c r="L37" s="170"/>
      <c r="M37" s="245"/>
      <c r="N37" s="170"/>
      <c r="O37" s="170"/>
      <c r="P37" s="245"/>
      <c r="Q37" s="169"/>
      <c r="R37" s="171"/>
      <c r="S37" s="374"/>
      <c r="T37" s="385"/>
    </row>
    <row r="38" spans="1:20" ht="15" hidden="1" outlineLevel="1">
      <c r="A38" s="174"/>
      <c r="B38" s="336">
        <v>5</v>
      </c>
      <c r="C38" s="175"/>
      <c r="D38" s="168"/>
      <c r="E38" s="169"/>
      <c r="F38" s="169"/>
      <c r="G38" s="257"/>
      <c r="H38" s="170"/>
      <c r="I38" s="170"/>
      <c r="J38" s="170"/>
      <c r="K38" s="170"/>
      <c r="L38" s="170"/>
      <c r="M38" s="245"/>
      <c r="N38" s="170"/>
      <c r="O38" s="170"/>
      <c r="P38" s="245"/>
      <c r="Q38" s="169"/>
      <c r="R38" s="171"/>
      <c r="S38" s="374"/>
      <c r="T38" s="385"/>
    </row>
    <row r="39" spans="1:20" ht="15" hidden="1" outlineLevel="1">
      <c r="A39" s="174"/>
      <c r="B39" s="336">
        <v>6</v>
      </c>
      <c r="C39" s="175"/>
      <c r="D39" s="168"/>
      <c r="E39" s="169"/>
      <c r="F39" s="169"/>
      <c r="G39" s="257"/>
      <c r="H39" s="170"/>
      <c r="I39" s="170"/>
      <c r="J39" s="170"/>
      <c r="K39" s="170"/>
      <c r="L39" s="170"/>
      <c r="M39" s="245"/>
      <c r="N39" s="170"/>
      <c r="O39" s="170"/>
      <c r="P39" s="245"/>
      <c r="Q39" s="169"/>
      <c r="R39" s="171"/>
      <c r="S39" s="374"/>
      <c r="T39" s="385"/>
    </row>
    <row r="40" spans="1:20" ht="15" hidden="1" outlineLevel="1">
      <c r="A40" s="174"/>
      <c r="B40" s="336">
        <v>7</v>
      </c>
      <c r="C40" s="175"/>
      <c r="D40" s="168"/>
      <c r="E40" s="169"/>
      <c r="F40" s="169"/>
      <c r="G40" s="257"/>
      <c r="H40" s="170"/>
      <c r="I40" s="170"/>
      <c r="J40" s="170"/>
      <c r="K40" s="170"/>
      <c r="L40" s="170"/>
      <c r="M40" s="245"/>
      <c r="N40" s="170"/>
      <c r="O40" s="170"/>
      <c r="P40" s="245"/>
      <c r="Q40" s="169"/>
      <c r="R40" s="171"/>
      <c r="S40" s="374"/>
      <c r="T40" s="385"/>
    </row>
    <row r="41" spans="1:20" ht="60" hidden="1" customHeight="1" outlineLevel="1">
      <c r="A41" s="174"/>
      <c r="B41" s="339" t="s">
        <v>353</v>
      </c>
      <c r="C41" s="175"/>
      <c r="D41" s="176"/>
      <c r="E41" s="169"/>
      <c r="F41" s="169"/>
      <c r="G41" s="265"/>
      <c r="H41" s="230"/>
      <c r="I41" s="230"/>
      <c r="J41" s="230"/>
      <c r="K41" s="230"/>
      <c r="L41" s="230"/>
      <c r="M41" s="238"/>
      <c r="N41" s="177"/>
      <c r="O41" s="177"/>
      <c r="P41" s="238"/>
      <c r="Q41" s="444"/>
      <c r="R41" s="171"/>
      <c r="S41" s="374"/>
      <c r="T41" s="385"/>
    </row>
    <row r="42" spans="1:20" ht="20.25" collapsed="1">
      <c r="A42" s="269"/>
      <c r="B42" s="341" t="s">
        <v>369</v>
      </c>
      <c r="C42" s="335" t="s">
        <v>1381</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85"/>
    </row>
    <row r="43" spans="1:20" s="310" customFormat="1" ht="25.5" hidden="1" outlineLevel="2">
      <c r="A43" s="2"/>
      <c r="B43" s="2"/>
      <c r="C43" s="337" t="s">
        <v>1382</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1383</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846</v>
      </c>
      <c r="D45" s="168"/>
      <c r="E45" s="184"/>
      <c r="F45" s="184"/>
      <c r="G45" s="257"/>
      <c r="H45" s="173"/>
      <c r="I45" s="173"/>
      <c r="J45" s="173"/>
      <c r="K45" s="173"/>
      <c r="L45" s="173"/>
      <c r="M45" s="245"/>
      <c r="N45" s="170"/>
      <c r="O45" s="170"/>
      <c r="P45" s="245"/>
      <c r="Q45" s="169"/>
      <c r="R45" s="171"/>
      <c r="S45" s="374"/>
      <c r="T45" s="385"/>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85"/>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85"/>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85"/>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85"/>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85"/>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85"/>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85"/>
    </row>
    <row r="54" spans="1:20" ht="31.5" collapsed="1">
      <c r="A54" s="269"/>
      <c r="B54" s="341" t="s">
        <v>370</v>
      </c>
      <c r="C54" s="335" t="s">
        <v>1384</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38.25" hidden="1" outlineLevel="2">
      <c r="A55" s="2"/>
      <c r="B55" s="2"/>
      <c r="C55" s="337" t="s">
        <v>1385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1386</v>
      </c>
      <c r="D56" s="191"/>
      <c r="E56" s="192"/>
      <c r="F56" s="192"/>
      <c r="G56" s="279"/>
      <c r="H56" s="193"/>
      <c r="I56" s="193"/>
      <c r="J56" s="193"/>
      <c r="K56" s="193"/>
      <c r="L56" s="193"/>
      <c r="M56" s="279"/>
      <c r="N56" s="193"/>
      <c r="O56" s="193"/>
      <c r="P56" s="279"/>
      <c r="Q56" s="192"/>
      <c r="R56" s="194"/>
      <c r="S56" s="382"/>
      <c r="T56" s="383"/>
    </row>
    <row r="57" spans="1:20" ht="51" hidden="1" outlineLevel="2">
      <c r="A57" s="180"/>
      <c r="B57" s="4"/>
      <c r="C57" s="337" t="s">
        <v>847</v>
      </c>
      <c r="D57" s="168"/>
      <c r="E57" s="184"/>
      <c r="F57" s="184"/>
      <c r="G57" s="257"/>
      <c r="H57" s="173"/>
      <c r="I57" s="173"/>
      <c r="J57" s="173"/>
      <c r="K57" s="173"/>
      <c r="L57" s="173"/>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27.75">
      <c r="A66" s="239"/>
      <c r="B66" s="332" t="s">
        <v>490</v>
      </c>
      <c r="C66" s="333" t="s">
        <v>491</v>
      </c>
      <c r="D66" s="240"/>
      <c r="E66" s="241"/>
      <c r="F66" s="241"/>
      <c r="G66" s="242"/>
      <c r="H66" s="347">
        <f>SUM(H67,H78,H89,H99,H110,H120,H130,H141,H152,H162)</f>
        <v>0</v>
      </c>
      <c r="I66" s="347">
        <f>SUM(I67,I78,I89,I99,I110,I120,I130,I141,I152,I162)</f>
        <v>0</v>
      </c>
      <c r="J66" s="347">
        <f>SUM(J67,J78,J89,J99,J110,J120,J130,J141,J152,J162)</f>
        <v>0</v>
      </c>
      <c r="K66" s="347">
        <f>SUM(K67,K78,K89,K99,K110,K120,K130,K141,K152,K162)</f>
        <v>0</v>
      </c>
      <c r="L66" s="347">
        <f>SUM(L67,L78,L89,L99,L110,L120,L130,L141,L152,L162)</f>
        <v>0</v>
      </c>
      <c r="M66" s="237"/>
      <c r="N66" s="237"/>
      <c r="O66" s="348">
        <f>SUM(H66:L66)/(COUNT(H66:L66)*10)</f>
        <v>0</v>
      </c>
      <c r="P66" s="242"/>
      <c r="Q66" s="235"/>
      <c r="R66" s="228"/>
      <c r="S66" s="349">
        <f>AVERAGE(S67:S162)</f>
        <v>0</v>
      </c>
      <c r="T66" s="385"/>
    </row>
    <row r="67" spans="1:20" s="306" customFormat="1" ht="31.5" collapsed="1">
      <c r="A67" s="243"/>
      <c r="B67" s="341" t="s">
        <v>489</v>
      </c>
      <c r="C67" s="335" t="s">
        <v>227</v>
      </c>
      <c r="D67" s="251"/>
      <c r="E67" s="255"/>
      <c r="F67" s="255"/>
      <c r="G67" s="256"/>
      <c r="H67" s="350" t="str">
        <f>IF(HasAffirmation(H70:H76,$O70:$O76),1,"")</f>
        <v/>
      </c>
      <c r="I67" s="350" t="str">
        <f>IF(HasAffirmation(I70:I76,$O70:$O76),1,"")</f>
        <v/>
      </c>
      <c r="J67" s="350" t="str">
        <f>IF(HasAffirmation(J70:J76,$O70:$O76),1,"")</f>
        <v/>
      </c>
      <c r="K67" s="350" t="str">
        <f>IF(HasAffirmation(K70:K76,$O70:$O76),1,"")</f>
        <v/>
      </c>
      <c r="L67" s="350" t="str">
        <f>IF(HasAffirmation(L70:L76,$O70:$O76),1,"")</f>
        <v/>
      </c>
      <c r="M67" s="254"/>
      <c r="N67" s="350">
        <f>COUNTA(N70:N76)</f>
        <v>0</v>
      </c>
      <c r="O67" s="350">
        <f>SUM(H67:L67)</f>
        <v>0</v>
      </c>
      <c r="P67" s="244"/>
      <c r="Q67" s="443" t="str">
        <f>IF(COUNTA(Q69:Q77)=0,"",COUNTA(Q69:Q77))</f>
        <v/>
      </c>
      <c r="R67" s="229"/>
      <c r="S67" s="351">
        <f>IF(R67=Instructions!$B$25,Instructions!$C$25,IF(R67=Instructions!$B$26,Instructions!$C$26,IF(R67=Instructions!$B$27,Instructions!$C$27,0)))</f>
        <v>0</v>
      </c>
      <c r="T67" s="406"/>
    </row>
    <row r="68" spans="1:20" ht="38.25" hidden="1" outlineLevel="2">
      <c r="A68" s="178"/>
      <c r="B68" s="4"/>
      <c r="C68" s="337" t="s">
        <v>1388</v>
      </c>
      <c r="D68" s="168"/>
      <c r="E68" s="169"/>
      <c r="F68" s="169"/>
      <c r="G68" s="257"/>
      <c r="H68" s="170"/>
      <c r="I68" s="170"/>
      <c r="J68" s="170"/>
      <c r="K68" s="170"/>
      <c r="L68" s="170"/>
      <c r="M68" s="245"/>
      <c r="N68" s="170"/>
      <c r="O68" s="170"/>
      <c r="P68" s="245"/>
      <c r="Q68" s="456"/>
      <c r="R68" s="171"/>
      <c r="S68" s="374"/>
      <c r="T68" s="385"/>
    </row>
    <row r="69" spans="1:20" ht="204" hidden="1" customHeight="1" outlineLevel="2">
      <c r="A69" s="178"/>
      <c r="B69" s="4"/>
      <c r="C69" s="337" t="s">
        <v>848</v>
      </c>
      <c r="D69" s="168"/>
      <c r="E69" s="169"/>
      <c r="F69" s="169"/>
      <c r="G69" s="257"/>
      <c r="H69" s="170"/>
      <c r="I69" s="170"/>
      <c r="J69" s="170"/>
      <c r="K69" s="170"/>
      <c r="L69" s="170"/>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s="306" customFormat="1" ht="31.5" collapsed="1">
      <c r="A78" s="243"/>
      <c r="B78" s="341" t="s">
        <v>380</v>
      </c>
      <c r="C78" s="335" t="s">
        <v>220</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ht="102" hidden="1" outlineLevel="2">
      <c r="A79" s="178"/>
      <c r="B79" s="4"/>
      <c r="C79" s="363" t="s">
        <v>1410</v>
      </c>
      <c r="D79" s="168"/>
      <c r="E79" s="169"/>
      <c r="F79" s="169"/>
      <c r="G79" s="257"/>
      <c r="H79" s="170"/>
      <c r="I79" s="170"/>
      <c r="J79" s="170"/>
      <c r="K79" s="170"/>
      <c r="L79" s="170"/>
      <c r="M79" s="245"/>
      <c r="N79" s="170"/>
      <c r="O79" s="170"/>
      <c r="P79" s="245"/>
      <c r="Q79" s="169"/>
      <c r="R79" s="171"/>
      <c r="S79" s="374"/>
    </row>
    <row r="80" spans="1:20" ht="287.25" hidden="1" customHeight="1" outlineLevel="2">
      <c r="A80" s="178"/>
      <c r="B80" s="4"/>
      <c r="C80" s="337" t="s">
        <v>849</v>
      </c>
      <c r="D80" s="168"/>
      <c r="E80" s="169"/>
      <c r="F80" s="169"/>
      <c r="G80" s="257"/>
      <c r="H80" s="170"/>
      <c r="I80" s="170"/>
      <c r="J80" s="170"/>
      <c r="K80" s="170"/>
      <c r="L80" s="170"/>
      <c r="M80" s="245"/>
      <c r="N80" s="170"/>
      <c r="O80" s="170"/>
      <c r="P80" s="245"/>
      <c r="Q80" s="169"/>
      <c r="R80" s="171"/>
      <c r="S80" s="374"/>
      <c r="T80" s="385"/>
    </row>
    <row r="81" spans="1:20" ht="15"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ht="15"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ht="15"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ht="15"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ht="15"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382</v>
      </c>
      <c r="C89" s="335" t="s">
        <v>221</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406"/>
    </row>
    <row r="90" spans="1:20" ht="165.75" hidden="1" outlineLevel="2">
      <c r="A90" s="178"/>
      <c r="B90" s="4"/>
      <c r="C90" s="337" t="s">
        <v>576</v>
      </c>
      <c r="D90" s="168"/>
      <c r="E90" s="169"/>
      <c r="F90" s="169"/>
      <c r="G90" s="257"/>
      <c r="H90" s="170"/>
      <c r="I90" s="170"/>
      <c r="J90" s="170"/>
      <c r="K90" s="170"/>
      <c r="L90" s="170"/>
      <c r="M90" s="245"/>
      <c r="N90" s="170"/>
      <c r="O90" s="170"/>
      <c r="P90" s="245"/>
      <c r="Q90" s="169"/>
      <c r="R90" s="171"/>
      <c r="S90" s="374"/>
      <c r="T90" s="385"/>
    </row>
    <row r="91" spans="1:20" ht="15"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ht="15"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ht="15"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ht="15"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ht="15"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222</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ht="193.5" hidden="1" customHeight="1" outlineLevel="2">
      <c r="A101" s="178"/>
      <c r="B101" s="4"/>
      <c r="C101" s="337" t="s">
        <v>850</v>
      </c>
      <c r="D101" s="168"/>
      <c r="E101" s="169"/>
      <c r="F101" s="169"/>
      <c r="G101" s="257"/>
      <c r="H101" s="170"/>
      <c r="I101" s="170"/>
      <c r="J101" s="170"/>
      <c r="K101" s="170"/>
      <c r="L101" s="170"/>
      <c r="M101" s="245"/>
      <c r="N101" s="170"/>
      <c r="O101" s="170"/>
      <c r="P101" s="245"/>
      <c r="Q101" s="169"/>
      <c r="R101" s="171"/>
      <c r="S101" s="374"/>
      <c r="T101" s="385"/>
    </row>
    <row r="102" spans="1:20"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386</v>
      </c>
      <c r="C110" s="335" t="s">
        <v>223</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ht="231" hidden="1" customHeight="1" outlineLevel="2">
      <c r="A111" s="178"/>
      <c r="B111" s="4"/>
      <c r="C111" s="337" t="s">
        <v>851</v>
      </c>
      <c r="D111" s="168"/>
      <c r="E111" s="169"/>
      <c r="F111" s="169"/>
      <c r="G111" s="257"/>
      <c r="H111" s="170"/>
      <c r="I111" s="170"/>
      <c r="J111" s="170"/>
      <c r="K111" s="170"/>
      <c r="L111" s="170"/>
      <c r="M111" s="245"/>
      <c r="N111" s="170"/>
      <c r="O111" s="170"/>
      <c r="P111" s="245"/>
      <c r="Q111" s="169"/>
      <c r="R111" s="171"/>
      <c r="S111" s="374"/>
      <c r="T111" s="385"/>
    </row>
    <row r="112" spans="1:20"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ht="240.75" hidden="1" customHeight="1" outlineLevel="2">
      <c r="A121" s="178"/>
      <c r="B121" s="4"/>
      <c r="C121" s="337" t="s">
        <v>852</v>
      </c>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224</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406"/>
    </row>
    <row r="131" spans="1:20"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ht="267" hidden="1" customHeight="1" outlineLevel="2">
      <c r="A132" s="178"/>
      <c r="B132" s="4"/>
      <c r="C132" s="337" t="s">
        <v>853</v>
      </c>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ht="15"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ht="15"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ht="15"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ht="15"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ht="15"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ht="15"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391</v>
      </c>
      <c r="C141" s="335" t="s">
        <v>247</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row>
    <row r="143" spans="1:20" ht="165.75" hidden="1" outlineLevel="2">
      <c r="A143" s="178"/>
      <c r="B143" s="4"/>
      <c r="C143" s="337" t="s">
        <v>854</v>
      </c>
      <c r="D143" s="168"/>
      <c r="E143" s="169"/>
      <c r="F143" s="169"/>
      <c r="G143" s="257"/>
      <c r="H143" s="170"/>
      <c r="I143" s="170"/>
      <c r="J143" s="170"/>
      <c r="K143" s="170"/>
      <c r="L143" s="170"/>
      <c r="M143" s="245"/>
      <c r="N143" s="170"/>
      <c r="O143" s="170"/>
      <c r="P143" s="245"/>
      <c r="Q143" s="169"/>
      <c r="R143" s="171"/>
      <c r="S143" s="374"/>
      <c r="T143" s="385"/>
    </row>
    <row r="144" spans="1:20" ht="15"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ht="15"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ht="15"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ht="15"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406"/>
    </row>
    <row r="153" spans="1:20" ht="369.75" hidden="1" customHeight="1" outlineLevel="2">
      <c r="A153" s="178"/>
      <c r="B153" s="4"/>
      <c r="C153" s="337" t="s">
        <v>855</v>
      </c>
      <c r="D153" s="168"/>
      <c r="E153" s="169"/>
      <c r="F153" s="169"/>
      <c r="G153" s="257"/>
      <c r="H153" s="170"/>
      <c r="I153" s="170"/>
      <c r="J153" s="170"/>
      <c r="K153" s="170"/>
      <c r="L153" s="170"/>
      <c r="M153" s="245"/>
      <c r="N153" s="170"/>
      <c r="O153" s="170"/>
      <c r="P153" s="245"/>
      <c r="Q153" s="169"/>
      <c r="R153" s="171"/>
      <c r="S153" s="374"/>
      <c r="T153" s="385"/>
    </row>
    <row r="154" spans="1:20" ht="15"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85"/>
    </row>
    <row r="155" spans="1:20" ht="15"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85"/>
    </row>
    <row r="156" spans="1:20" ht="15"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85"/>
    </row>
    <row r="157" spans="1:20" ht="15"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85"/>
    </row>
    <row r="158" spans="1:20" ht="15"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85"/>
    </row>
    <row r="159" spans="1:20" ht="15"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85"/>
    </row>
    <row r="160" spans="1:20" ht="15"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85"/>
    </row>
    <row r="161" spans="1:20"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85"/>
    </row>
    <row r="162" spans="1:20" s="306" customFormat="1" ht="31.5" collapsed="1">
      <c r="A162" s="243"/>
      <c r="B162" s="341" t="s">
        <v>393</v>
      </c>
      <c r="C162" s="335" t="s">
        <v>225</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4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406"/>
    </row>
    <row r="163" spans="1:20" ht="135"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85"/>
    </row>
    <row r="165" spans="1:20" ht="15"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85"/>
    </row>
    <row r="166" spans="1:20" ht="15"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85"/>
    </row>
    <row r="167" spans="1:20" ht="15"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85"/>
    </row>
    <row r="168" spans="1:20" ht="15"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85"/>
    </row>
    <row r="170" spans="1:20" ht="15"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85"/>
    </row>
    <row r="171" spans="1:20"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85"/>
    </row>
    <row r="172" spans="1:20" ht="27.75">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85"/>
    </row>
    <row r="173" spans="1:20" s="306" customFormat="1" ht="31.5" collapsed="1">
      <c r="A173" s="243"/>
      <c r="B173" s="341" t="s">
        <v>395</v>
      </c>
      <c r="C173" s="335" t="s">
        <v>226</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406"/>
    </row>
    <row r="174" spans="1:20"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row>
    <row r="175" spans="1:20" ht="206.25" hidden="1" customHeight="1" outlineLevel="2">
      <c r="A175" s="178"/>
      <c r="B175" s="4"/>
      <c r="C175" s="337" t="s">
        <v>574</v>
      </c>
      <c r="D175" s="168"/>
      <c r="E175" s="169"/>
      <c r="F175" s="169"/>
      <c r="G175" s="257"/>
      <c r="H175" s="170"/>
      <c r="I175" s="170"/>
      <c r="J175" s="170"/>
      <c r="K175" s="170"/>
      <c r="L175" s="170"/>
      <c r="M175" s="245"/>
      <c r="N175" s="170"/>
      <c r="O175" s="170"/>
      <c r="P175" s="245"/>
      <c r="Q175" s="169"/>
      <c r="R175" s="171"/>
      <c r="S175" s="374"/>
      <c r="T175" s="385"/>
    </row>
    <row r="176" spans="1:20" ht="15"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85"/>
    </row>
    <row r="177" spans="1:20" ht="15"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85"/>
    </row>
    <row r="178" spans="1:20" ht="15"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85"/>
    </row>
    <row r="181" spans="1:20" ht="15"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85"/>
    </row>
    <row r="183" spans="1:20"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85"/>
    </row>
    <row r="184" spans="1:20"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row>
    <row r="186" spans="1:20" ht="204" hidden="1" outlineLevel="2">
      <c r="A186" s="178"/>
      <c r="B186" s="375"/>
      <c r="C186" s="352" t="s">
        <v>856</v>
      </c>
      <c r="D186" s="168"/>
      <c r="E186" s="169"/>
      <c r="F186" s="169"/>
      <c r="G186" s="257"/>
      <c r="H186" s="170"/>
      <c r="I186" s="170"/>
      <c r="J186" s="170"/>
      <c r="K186" s="170"/>
      <c r="L186" s="170"/>
      <c r="M186" s="245"/>
      <c r="N186" s="170"/>
      <c r="O186" s="170"/>
      <c r="P186" s="245"/>
      <c r="Q186" s="169"/>
      <c r="R186" s="171"/>
      <c r="S186" s="374"/>
      <c r="T186" s="385"/>
    </row>
    <row r="187" spans="1:20" ht="15"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ht="15"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ht="15"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ht="15"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ht="15"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c r="Q19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686" priority="2359" stopIfTrue="1" operator="equal">
      <formula>"NR"</formula>
    </cfRule>
    <cfRule type="cellIs" dxfId="685" priority="2360" stopIfTrue="1" operator="equal">
      <formula>"U"</formula>
    </cfRule>
    <cfRule type="cellIs" dxfId="684" priority="2361" stopIfTrue="1" operator="equal">
      <formula>"S"</formula>
    </cfRule>
  </conditionalFormatting>
  <conditionalFormatting sqref="R4">
    <cfRule type="cellIs" dxfId="683" priority="622" stopIfTrue="1" operator="equal">
      <formula>"NR"</formula>
    </cfRule>
    <cfRule type="cellIs" dxfId="682" priority="623" stopIfTrue="1" operator="equal">
      <formula>"U"</formula>
    </cfRule>
    <cfRule type="cellIs" dxfId="681" priority="624" stopIfTrue="1" operator="equal">
      <formula>"S"</formula>
    </cfRule>
  </conditionalFormatting>
  <conditionalFormatting sqref="R29">
    <cfRule type="cellIs" dxfId="680" priority="619" stopIfTrue="1" operator="equal">
      <formula>"NR"</formula>
    </cfRule>
    <cfRule type="cellIs" dxfId="679" priority="620" stopIfTrue="1" operator="equal">
      <formula>"U"</formula>
    </cfRule>
    <cfRule type="cellIs" dxfId="678" priority="621" stopIfTrue="1" operator="equal">
      <formula>"S"</formula>
    </cfRule>
  </conditionalFormatting>
  <conditionalFormatting sqref="R66">
    <cfRule type="cellIs" dxfId="677" priority="616" stopIfTrue="1" operator="equal">
      <formula>"NR"</formula>
    </cfRule>
    <cfRule type="cellIs" dxfId="676" priority="617" stopIfTrue="1" operator="equal">
      <formula>"U"</formula>
    </cfRule>
    <cfRule type="cellIs" dxfId="675" priority="618" stopIfTrue="1" operator="equal">
      <formula>"S"</formula>
    </cfRule>
  </conditionalFormatting>
  <conditionalFormatting sqref="R172">
    <cfRule type="cellIs" dxfId="674" priority="613" stopIfTrue="1" operator="equal">
      <formula>"NR"</formula>
    </cfRule>
    <cfRule type="cellIs" dxfId="673" priority="614" stopIfTrue="1" operator="equal">
      <formula>"U"</formula>
    </cfRule>
    <cfRule type="cellIs" dxfId="672" priority="615" stopIfTrue="1" operator="equal">
      <formula>"S"</formula>
    </cfRule>
  </conditionalFormatting>
  <conditionalFormatting sqref="R5">
    <cfRule type="expression" dxfId="671" priority="607" stopIfTrue="1">
      <formula>OR($R5="FI",$R5="Green",$R5="High")</formula>
    </cfRule>
    <cfRule type="expression" dxfId="670" priority="608" stopIfTrue="1">
      <formula>OR($R5="NI",$R5="Red",$R5="Low")</formula>
    </cfRule>
    <cfRule type="cellIs" dxfId="669" priority="609" stopIfTrue="1" operator="equal">
      <formula>"PI"</formula>
    </cfRule>
    <cfRule type="expression" dxfId="668" priority="610" stopIfTrue="1">
      <formula>OR($R5="LI",$R5="Yellow",$R5="Medium")</formula>
    </cfRule>
    <cfRule type="expression" dxfId="667" priority="611" stopIfTrue="1">
      <formula>OR($R5="NY",$R5="Not Yet")</formula>
    </cfRule>
    <cfRule type="cellIs" dxfId="666" priority="612" stopIfTrue="1" operator="equal">
      <formula>"Out of Scope"</formula>
    </cfRule>
  </conditionalFormatting>
  <conditionalFormatting sqref="R17">
    <cfRule type="expression" dxfId="665" priority="601" stopIfTrue="1">
      <formula>OR($R17="FI",$R17="Green",$R17="High")</formula>
    </cfRule>
    <cfRule type="expression" dxfId="664" priority="602" stopIfTrue="1">
      <formula>OR($R17="NI",$R17="Red",$R17="Low")</formula>
    </cfRule>
    <cfRule type="cellIs" dxfId="663" priority="603" stopIfTrue="1" operator="equal">
      <formula>"PI"</formula>
    </cfRule>
    <cfRule type="expression" dxfId="662" priority="604" stopIfTrue="1">
      <formula>OR($R17="LI",$R17="Yellow",$R17="Medium")</formula>
    </cfRule>
    <cfRule type="expression" dxfId="661" priority="605" stopIfTrue="1">
      <formula>OR($R17="NY",$R17="Not Yet")</formula>
    </cfRule>
    <cfRule type="cellIs" dxfId="660" priority="606" stopIfTrue="1" operator="equal">
      <formula>"Out of Scope"</formula>
    </cfRule>
  </conditionalFormatting>
  <conditionalFormatting sqref="R30">
    <cfRule type="expression" dxfId="659" priority="595" stopIfTrue="1">
      <formula>OR($R30="FI",$R30="Green",$R30="High")</formula>
    </cfRule>
    <cfRule type="expression" dxfId="658" priority="596" stopIfTrue="1">
      <formula>OR($R30="NI",$R30="Red",$R30="Low")</formula>
    </cfRule>
    <cfRule type="cellIs" dxfId="657" priority="597" stopIfTrue="1" operator="equal">
      <formula>"PI"</formula>
    </cfRule>
    <cfRule type="expression" dxfId="656" priority="598" stopIfTrue="1">
      <formula>OR($R30="LI",$R30="Yellow",$R30="Medium")</formula>
    </cfRule>
    <cfRule type="expression" dxfId="655" priority="599" stopIfTrue="1">
      <formula>OR($R30="NY",$R30="Not Yet")</formula>
    </cfRule>
    <cfRule type="cellIs" dxfId="654" priority="600" stopIfTrue="1" operator="equal">
      <formula>"Out of Scope"</formula>
    </cfRule>
  </conditionalFormatting>
  <conditionalFormatting sqref="R42">
    <cfRule type="expression" dxfId="653" priority="589" stopIfTrue="1">
      <formula>OR($R42="FI",$R42="Green",$R42="High")</formula>
    </cfRule>
    <cfRule type="expression" dxfId="652" priority="590" stopIfTrue="1">
      <formula>OR($R42="NI",$R42="Red",$R42="Low")</formula>
    </cfRule>
    <cfRule type="cellIs" dxfId="651" priority="591" stopIfTrue="1" operator="equal">
      <formula>"PI"</formula>
    </cfRule>
    <cfRule type="expression" dxfId="650" priority="592" stopIfTrue="1">
      <formula>OR($R42="LI",$R42="Yellow",$R42="Medium")</formula>
    </cfRule>
    <cfRule type="expression" dxfId="649" priority="593" stopIfTrue="1">
      <formula>OR($R42="NY",$R42="Not Yet")</formula>
    </cfRule>
    <cfRule type="cellIs" dxfId="648" priority="594" stopIfTrue="1" operator="equal">
      <formula>"Out of Scope"</formula>
    </cfRule>
  </conditionalFormatting>
  <conditionalFormatting sqref="R54">
    <cfRule type="expression" dxfId="647" priority="583" stopIfTrue="1">
      <formula>OR($R54="FI",$R54="Green",$R54="High")</formula>
    </cfRule>
    <cfRule type="expression" dxfId="646" priority="584" stopIfTrue="1">
      <formula>OR($R54="NI",$R54="Red",$R54="Low")</formula>
    </cfRule>
    <cfRule type="cellIs" dxfId="645" priority="585" stopIfTrue="1" operator="equal">
      <formula>"PI"</formula>
    </cfRule>
    <cfRule type="expression" dxfId="644" priority="586" stopIfTrue="1">
      <formula>OR($R54="LI",$R54="Yellow",$R54="Medium")</formula>
    </cfRule>
    <cfRule type="expression" dxfId="643" priority="587" stopIfTrue="1">
      <formula>OR($R54="NY",$R54="Not Yet")</formula>
    </cfRule>
    <cfRule type="cellIs" dxfId="642" priority="588" stopIfTrue="1" operator="equal">
      <formula>"Out of Scope"</formula>
    </cfRule>
  </conditionalFormatting>
  <conditionalFormatting sqref="R67">
    <cfRule type="expression" dxfId="641" priority="577" stopIfTrue="1">
      <formula>OR($R67="FI",$R67="Green",$R67="High")</formula>
    </cfRule>
    <cfRule type="expression" dxfId="640" priority="578" stopIfTrue="1">
      <formula>OR($R67="NI",$R67="Red",$R67="Low")</formula>
    </cfRule>
    <cfRule type="cellIs" dxfId="639" priority="579" stopIfTrue="1" operator="equal">
      <formula>"PI"</formula>
    </cfRule>
    <cfRule type="expression" dxfId="638" priority="580" stopIfTrue="1">
      <formula>OR($R67="LI",$R67="Yellow",$R67="Medium")</formula>
    </cfRule>
    <cfRule type="expression" dxfId="637" priority="581" stopIfTrue="1">
      <formula>OR($R67="NY",$R67="Not Yet")</formula>
    </cfRule>
    <cfRule type="cellIs" dxfId="636" priority="582" stopIfTrue="1" operator="equal">
      <formula>"Out of Scope"</formula>
    </cfRule>
  </conditionalFormatting>
  <conditionalFormatting sqref="R78">
    <cfRule type="expression" dxfId="635" priority="571" stopIfTrue="1">
      <formula>OR($R78="FI",$R78="Green",$R78="High")</formula>
    </cfRule>
    <cfRule type="expression" dxfId="634" priority="572" stopIfTrue="1">
      <formula>OR($R78="NI",$R78="Red",$R78="Low")</formula>
    </cfRule>
    <cfRule type="cellIs" dxfId="633" priority="573" stopIfTrue="1" operator="equal">
      <formula>"PI"</formula>
    </cfRule>
    <cfRule type="expression" dxfId="632" priority="574" stopIfTrue="1">
      <formula>OR($R78="LI",$R78="Yellow",$R78="Medium")</formula>
    </cfRule>
    <cfRule type="expression" dxfId="631" priority="575" stopIfTrue="1">
      <formula>OR($R78="NY",$R78="Not Yet")</formula>
    </cfRule>
    <cfRule type="cellIs" dxfId="630" priority="576" stopIfTrue="1" operator="equal">
      <formula>"Out of Scope"</formula>
    </cfRule>
  </conditionalFormatting>
  <conditionalFormatting sqref="R89">
    <cfRule type="expression" dxfId="629" priority="565" stopIfTrue="1">
      <formula>OR($R89="FI",$R89="Green",$R89="High")</formula>
    </cfRule>
    <cfRule type="expression" dxfId="628" priority="566" stopIfTrue="1">
      <formula>OR($R89="NI",$R89="Red",$R89="Low")</formula>
    </cfRule>
    <cfRule type="cellIs" dxfId="627" priority="567" stopIfTrue="1" operator="equal">
      <formula>"PI"</formula>
    </cfRule>
    <cfRule type="expression" dxfId="626" priority="568" stopIfTrue="1">
      <formula>OR($R89="LI",$R89="Yellow",$R89="Medium")</formula>
    </cfRule>
    <cfRule type="expression" dxfId="625" priority="569" stopIfTrue="1">
      <formula>OR($R89="NY",$R89="Not Yet")</formula>
    </cfRule>
    <cfRule type="cellIs" dxfId="624" priority="570" stopIfTrue="1" operator="equal">
      <formula>"Out of Scope"</formula>
    </cfRule>
  </conditionalFormatting>
  <conditionalFormatting sqref="R99">
    <cfRule type="expression" dxfId="623" priority="559" stopIfTrue="1">
      <formula>OR($R99="FI",$R99="Green",$R99="High")</formula>
    </cfRule>
    <cfRule type="expression" dxfId="622" priority="560" stopIfTrue="1">
      <formula>OR($R99="NI",$R99="Red",$R99="Low")</formula>
    </cfRule>
    <cfRule type="cellIs" dxfId="621" priority="561" stopIfTrue="1" operator="equal">
      <formula>"PI"</formula>
    </cfRule>
    <cfRule type="expression" dxfId="620" priority="562" stopIfTrue="1">
      <formula>OR($R99="LI",$R99="Yellow",$R99="Medium")</formula>
    </cfRule>
    <cfRule type="expression" dxfId="619" priority="563" stopIfTrue="1">
      <formula>OR($R99="NY",$R99="Not Yet")</formula>
    </cfRule>
    <cfRule type="cellIs" dxfId="618" priority="564" stopIfTrue="1" operator="equal">
      <formula>"Out of Scope"</formula>
    </cfRule>
  </conditionalFormatting>
  <conditionalFormatting sqref="R110">
    <cfRule type="expression" dxfId="617" priority="553" stopIfTrue="1">
      <formula>OR($R110="FI",$R110="Green",$R110="High")</formula>
    </cfRule>
    <cfRule type="expression" dxfId="616" priority="554" stopIfTrue="1">
      <formula>OR($R110="NI",$R110="Red",$R110="Low")</formula>
    </cfRule>
    <cfRule type="cellIs" dxfId="615" priority="555" stopIfTrue="1" operator="equal">
      <formula>"PI"</formula>
    </cfRule>
    <cfRule type="expression" dxfId="614" priority="556" stopIfTrue="1">
      <formula>OR($R110="LI",$R110="Yellow",$R110="Medium")</formula>
    </cfRule>
    <cfRule type="expression" dxfId="613" priority="557" stopIfTrue="1">
      <formula>OR($R110="NY",$R110="Not Yet")</formula>
    </cfRule>
    <cfRule type="cellIs" dxfId="612" priority="558" stopIfTrue="1" operator="equal">
      <formula>"Out of Scope"</formula>
    </cfRule>
  </conditionalFormatting>
  <conditionalFormatting sqref="R120">
    <cfRule type="expression" dxfId="611" priority="547" stopIfTrue="1">
      <formula>OR($R120="FI",$R120="Green",$R120="High")</formula>
    </cfRule>
    <cfRule type="expression" dxfId="610" priority="548" stopIfTrue="1">
      <formula>OR($R120="NI",$R120="Red",$R120="Low")</formula>
    </cfRule>
    <cfRule type="cellIs" dxfId="609" priority="549" stopIfTrue="1" operator="equal">
      <formula>"PI"</formula>
    </cfRule>
    <cfRule type="expression" dxfId="608" priority="550" stopIfTrue="1">
      <formula>OR($R120="LI",$R120="Yellow",$R120="Medium")</formula>
    </cfRule>
    <cfRule type="expression" dxfId="607" priority="551" stopIfTrue="1">
      <formula>OR($R120="NY",$R120="Not Yet")</formula>
    </cfRule>
    <cfRule type="cellIs" dxfId="606" priority="552" stopIfTrue="1" operator="equal">
      <formula>"Out of Scope"</formula>
    </cfRule>
  </conditionalFormatting>
  <conditionalFormatting sqref="R130">
    <cfRule type="expression" dxfId="605" priority="541" stopIfTrue="1">
      <formula>OR($R130="FI",$R130="Green",$R130="High")</formula>
    </cfRule>
    <cfRule type="expression" dxfId="604" priority="542" stopIfTrue="1">
      <formula>OR($R130="NI",$R130="Red",$R130="Low")</formula>
    </cfRule>
    <cfRule type="cellIs" dxfId="603" priority="543" stopIfTrue="1" operator="equal">
      <formula>"PI"</formula>
    </cfRule>
    <cfRule type="expression" dxfId="602" priority="544" stopIfTrue="1">
      <formula>OR($R130="LI",$R130="Yellow",$R130="Medium")</formula>
    </cfRule>
    <cfRule type="expression" dxfId="601" priority="545" stopIfTrue="1">
      <formula>OR($R130="NY",$R130="Not Yet")</formula>
    </cfRule>
    <cfRule type="cellIs" dxfId="600" priority="546" stopIfTrue="1" operator="equal">
      <formula>"Out of Scope"</formula>
    </cfRule>
  </conditionalFormatting>
  <conditionalFormatting sqref="R141">
    <cfRule type="expression" dxfId="599" priority="535" stopIfTrue="1">
      <formula>OR($R141="FI",$R141="Green",$R141="High")</formula>
    </cfRule>
    <cfRule type="expression" dxfId="598" priority="536" stopIfTrue="1">
      <formula>OR($R141="NI",$R141="Red",$R141="Low")</formula>
    </cfRule>
    <cfRule type="cellIs" dxfId="597" priority="537" stopIfTrue="1" operator="equal">
      <formula>"PI"</formula>
    </cfRule>
    <cfRule type="expression" dxfId="596" priority="538" stopIfTrue="1">
      <formula>OR($R141="LI",$R141="Yellow",$R141="Medium")</formula>
    </cfRule>
    <cfRule type="expression" dxfId="595" priority="539" stopIfTrue="1">
      <formula>OR($R141="NY",$R141="Not Yet")</formula>
    </cfRule>
    <cfRule type="cellIs" dxfId="594" priority="540" stopIfTrue="1" operator="equal">
      <formula>"Out of Scope"</formula>
    </cfRule>
  </conditionalFormatting>
  <conditionalFormatting sqref="R152">
    <cfRule type="expression" dxfId="593" priority="529" stopIfTrue="1">
      <formula>OR($R152="FI",$R152="Green",$R152="High")</formula>
    </cfRule>
    <cfRule type="expression" dxfId="592" priority="530" stopIfTrue="1">
      <formula>OR($R152="NI",$R152="Red",$R152="Low")</formula>
    </cfRule>
    <cfRule type="cellIs" dxfId="591" priority="531" stopIfTrue="1" operator="equal">
      <formula>"PI"</formula>
    </cfRule>
    <cfRule type="expression" dxfId="590" priority="532" stopIfTrue="1">
      <formula>OR($R152="LI",$R152="Yellow",$R152="Medium")</formula>
    </cfRule>
    <cfRule type="expression" dxfId="589" priority="533" stopIfTrue="1">
      <formula>OR($R152="NY",$R152="Not Yet")</formula>
    </cfRule>
    <cfRule type="cellIs" dxfId="588" priority="534" stopIfTrue="1" operator="equal">
      <formula>"Out of Scope"</formula>
    </cfRule>
  </conditionalFormatting>
  <conditionalFormatting sqref="R162">
    <cfRule type="expression" dxfId="587" priority="523" stopIfTrue="1">
      <formula>OR($R162="FI",$R162="Green",$R162="High")</formula>
    </cfRule>
    <cfRule type="expression" dxfId="586" priority="524" stopIfTrue="1">
      <formula>OR($R162="NI",$R162="Red",$R162="Low")</formula>
    </cfRule>
    <cfRule type="cellIs" dxfId="585" priority="525" stopIfTrue="1" operator="equal">
      <formula>"PI"</formula>
    </cfRule>
    <cfRule type="expression" dxfId="584" priority="526" stopIfTrue="1">
      <formula>OR($R162="LI",$R162="Yellow",$R162="Medium")</formula>
    </cfRule>
    <cfRule type="expression" dxfId="583" priority="527" stopIfTrue="1">
      <formula>OR($R162="NY",$R162="Not Yet")</formula>
    </cfRule>
    <cfRule type="cellIs" dxfId="582" priority="528" stopIfTrue="1" operator="equal">
      <formula>"Out of Scope"</formula>
    </cfRule>
  </conditionalFormatting>
  <conditionalFormatting sqref="R173">
    <cfRule type="expression" dxfId="581" priority="517" stopIfTrue="1">
      <formula>OR($R173="FI",$R173="Green",$R173="High")</formula>
    </cfRule>
    <cfRule type="expression" dxfId="580" priority="518" stopIfTrue="1">
      <formula>OR($R173="NI",$R173="Red",$R173="Low")</formula>
    </cfRule>
    <cfRule type="cellIs" dxfId="579" priority="519" stopIfTrue="1" operator="equal">
      <formula>"PI"</formula>
    </cfRule>
    <cfRule type="expression" dxfId="578" priority="520" stopIfTrue="1">
      <formula>OR($R173="LI",$R173="Yellow",$R173="Medium")</formula>
    </cfRule>
    <cfRule type="expression" dxfId="577" priority="521" stopIfTrue="1">
      <formula>OR($R173="NY",$R173="Not Yet")</formula>
    </cfRule>
    <cfRule type="cellIs" dxfId="576" priority="522" stopIfTrue="1" operator="equal">
      <formula>"Out of Scope"</formula>
    </cfRule>
  </conditionalFormatting>
  <conditionalFormatting sqref="R184">
    <cfRule type="expression" dxfId="575" priority="511" stopIfTrue="1">
      <formula>OR($R184="FI",$R184="Green",$R184="High")</formula>
    </cfRule>
    <cfRule type="expression" dxfId="574" priority="512" stopIfTrue="1">
      <formula>OR($R184="NI",$R184="Red",$R184="Low")</formula>
    </cfRule>
    <cfRule type="cellIs" dxfId="573" priority="513" stopIfTrue="1" operator="equal">
      <formula>"PI"</formula>
    </cfRule>
    <cfRule type="expression" dxfId="572" priority="514" stopIfTrue="1">
      <formula>OR($R184="LI",$R184="Yellow",$R184="Medium")</formula>
    </cfRule>
    <cfRule type="expression" dxfId="571" priority="515" stopIfTrue="1">
      <formula>OR($R184="NY",$R184="Not Yet")</formula>
    </cfRule>
    <cfRule type="cellIs" dxfId="570" priority="516" stopIfTrue="1" operator="equal">
      <formula>"Out of Scope"</formula>
    </cfRule>
  </conditionalFormatting>
  <conditionalFormatting sqref="H16:L16">
    <cfRule type="expression" dxfId="569" priority="505" stopIfTrue="1">
      <formula>OR(H16="FI",H16="Green",H16="High")</formula>
    </cfRule>
    <cfRule type="expression" dxfId="568" priority="506" stopIfTrue="1">
      <formula>OR(H16="NI",H16="Red",H16="Low")</formula>
    </cfRule>
    <cfRule type="cellIs" dxfId="567" priority="507" stopIfTrue="1" operator="equal">
      <formula>"PI"</formula>
    </cfRule>
    <cfRule type="expression" dxfId="566" priority="508" stopIfTrue="1">
      <formula>OR(H16="LI",H16="Yellow",H16="Medium")</formula>
    </cfRule>
    <cfRule type="expression" dxfId="565" priority="509" stopIfTrue="1">
      <formula>OR(H16="NY",H16="Not Yet")</formula>
    </cfRule>
    <cfRule type="cellIs" dxfId="564" priority="510" stopIfTrue="1" operator="equal">
      <formula>"Out of Scope"</formula>
    </cfRule>
  </conditionalFormatting>
  <conditionalFormatting sqref="I16">
    <cfRule type="expression" dxfId="563" priority="499" stopIfTrue="1">
      <formula>OR($R16="FI",$R16="Green",$R16="High")</formula>
    </cfRule>
    <cfRule type="expression" dxfId="562" priority="500" stopIfTrue="1">
      <formula>OR($R16="NI",$R16="Red",$R16="Low")</formula>
    </cfRule>
    <cfRule type="cellIs" dxfId="561" priority="501" stopIfTrue="1" operator="equal">
      <formula>"PI"</formula>
    </cfRule>
    <cfRule type="expression" dxfId="560" priority="502" stopIfTrue="1">
      <formula>OR($R16="LI",$R16="Yellow",$R16="Medium")</formula>
    </cfRule>
    <cfRule type="expression" dxfId="559" priority="503" stopIfTrue="1">
      <formula>OR($R16="NY",$R16="Not Yet")</formula>
    </cfRule>
    <cfRule type="cellIs" dxfId="558" priority="504" stopIfTrue="1" operator="equal">
      <formula>"Out of Scope"</formula>
    </cfRule>
  </conditionalFormatting>
  <conditionalFormatting sqref="J16">
    <cfRule type="expression" dxfId="557" priority="493" stopIfTrue="1">
      <formula>OR($R16="FI",$R16="Green",$R16="High")</formula>
    </cfRule>
    <cfRule type="expression" dxfId="556" priority="494" stopIfTrue="1">
      <formula>OR($R16="NI",$R16="Red",$R16="Low")</formula>
    </cfRule>
    <cfRule type="cellIs" dxfId="555" priority="495" stopIfTrue="1" operator="equal">
      <formula>"PI"</formula>
    </cfRule>
    <cfRule type="expression" dxfId="554" priority="496" stopIfTrue="1">
      <formula>OR($R16="LI",$R16="Yellow",$R16="Medium")</formula>
    </cfRule>
    <cfRule type="expression" dxfId="553" priority="497" stopIfTrue="1">
      <formula>OR($R16="NY",$R16="Not Yet")</formula>
    </cfRule>
    <cfRule type="cellIs" dxfId="552" priority="498" stopIfTrue="1" operator="equal">
      <formula>"Out of Scope"</formula>
    </cfRule>
  </conditionalFormatting>
  <conditionalFormatting sqref="K16">
    <cfRule type="expression" dxfId="551" priority="487" stopIfTrue="1">
      <formula>OR($R16="FI",$R16="Green",$R16="High")</formula>
    </cfRule>
    <cfRule type="expression" dxfId="550" priority="488" stopIfTrue="1">
      <formula>OR($R16="NI",$R16="Red",$R16="Low")</formula>
    </cfRule>
    <cfRule type="cellIs" dxfId="549" priority="489" stopIfTrue="1" operator="equal">
      <formula>"PI"</formula>
    </cfRule>
    <cfRule type="expression" dxfId="548" priority="490" stopIfTrue="1">
      <formula>OR($R16="LI",$R16="Yellow",$R16="Medium")</formula>
    </cfRule>
    <cfRule type="expression" dxfId="547" priority="491" stopIfTrue="1">
      <formula>OR($R16="NY",$R16="Not Yet")</formula>
    </cfRule>
    <cfRule type="cellIs" dxfId="546" priority="492" stopIfTrue="1" operator="equal">
      <formula>"Out of Scope"</formula>
    </cfRule>
  </conditionalFormatting>
  <conditionalFormatting sqref="L16">
    <cfRule type="expression" dxfId="545" priority="481" stopIfTrue="1">
      <formula>OR($R16="FI",$R16="Green",$R16="High")</formula>
    </cfRule>
    <cfRule type="expression" dxfId="544" priority="482" stopIfTrue="1">
      <formula>OR($R16="NI",$R16="Red",$R16="Low")</formula>
    </cfRule>
    <cfRule type="cellIs" dxfId="543" priority="483" stopIfTrue="1" operator="equal">
      <formula>"PI"</formula>
    </cfRule>
    <cfRule type="expression" dxfId="542" priority="484" stopIfTrue="1">
      <formula>OR($R16="LI",$R16="Yellow",$R16="Medium")</formula>
    </cfRule>
    <cfRule type="expression" dxfId="541" priority="485" stopIfTrue="1">
      <formula>OR($R16="NY",$R16="Not Yet")</formula>
    </cfRule>
    <cfRule type="cellIs" dxfId="540" priority="486" stopIfTrue="1" operator="equal">
      <formula>"Out of Scope"</formula>
    </cfRule>
  </conditionalFormatting>
  <conditionalFormatting sqref="H28:L28">
    <cfRule type="expression" dxfId="539" priority="475" stopIfTrue="1">
      <formula>OR(H28="FI",H28="Green",H28="High")</formula>
    </cfRule>
    <cfRule type="expression" dxfId="538" priority="476" stopIfTrue="1">
      <formula>OR(H28="NI",H28="Red",H28="Low")</formula>
    </cfRule>
    <cfRule type="cellIs" dxfId="537" priority="477" stopIfTrue="1" operator="equal">
      <formula>"PI"</formula>
    </cfRule>
    <cfRule type="expression" dxfId="536" priority="478" stopIfTrue="1">
      <formula>OR(H28="LI",H28="Yellow",H28="Medium")</formula>
    </cfRule>
    <cfRule type="expression" dxfId="535" priority="479" stopIfTrue="1">
      <formula>OR(H28="NY",H28="Not Yet")</formula>
    </cfRule>
    <cfRule type="cellIs" dxfId="534" priority="480" stopIfTrue="1" operator="equal">
      <formula>"Out of Scope"</formula>
    </cfRule>
  </conditionalFormatting>
  <conditionalFormatting sqref="I28">
    <cfRule type="expression" dxfId="533" priority="469" stopIfTrue="1">
      <formula>OR($R28="FI",$R28="Green",$R28="High")</formula>
    </cfRule>
    <cfRule type="expression" dxfId="532" priority="470" stopIfTrue="1">
      <formula>OR($R28="NI",$R28="Red",$R28="Low")</formula>
    </cfRule>
    <cfRule type="cellIs" dxfId="531" priority="471" stopIfTrue="1" operator="equal">
      <formula>"PI"</formula>
    </cfRule>
    <cfRule type="expression" dxfId="530" priority="472" stopIfTrue="1">
      <formula>OR($R28="LI",$R28="Yellow",$R28="Medium")</formula>
    </cfRule>
    <cfRule type="expression" dxfId="529" priority="473" stopIfTrue="1">
      <formula>OR($R28="NY",$R28="Not Yet")</formula>
    </cfRule>
    <cfRule type="cellIs" dxfId="528" priority="474" stopIfTrue="1" operator="equal">
      <formula>"Out of Scope"</formula>
    </cfRule>
  </conditionalFormatting>
  <conditionalFormatting sqref="J28">
    <cfRule type="expression" dxfId="527" priority="463" stopIfTrue="1">
      <formula>OR($R28="FI",$R28="Green",$R28="High")</formula>
    </cfRule>
    <cfRule type="expression" dxfId="526" priority="464" stopIfTrue="1">
      <formula>OR($R28="NI",$R28="Red",$R28="Low")</formula>
    </cfRule>
    <cfRule type="cellIs" dxfId="525" priority="465" stopIfTrue="1" operator="equal">
      <formula>"PI"</formula>
    </cfRule>
    <cfRule type="expression" dxfId="524" priority="466" stopIfTrue="1">
      <formula>OR($R28="LI",$R28="Yellow",$R28="Medium")</formula>
    </cfRule>
    <cfRule type="expression" dxfId="523" priority="467" stopIfTrue="1">
      <formula>OR($R28="NY",$R28="Not Yet")</formula>
    </cfRule>
    <cfRule type="cellIs" dxfId="522" priority="468" stopIfTrue="1" operator="equal">
      <formula>"Out of Scope"</formula>
    </cfRule>
  </conditionalFormatting>
  <conditionalFormatting sqref="K28">
    <cfRule type="expression" dxfId="521" priority="457" stopIfTrue="1">
      <formula>OR($R28="FI",$R28="Green",$R28="High")</formula>
    </cfRule>
    <cfRule type="expression" dxfId="520" priority="458" stopIfTrue="1">
      <formula>OR($R28="NI",$R28="Red",$R28="Low")</formula>
    </cfRule>
    <cfRule type="cellIs" dxfId="519" priority="459" stopIfTrue="1" operator="equal">
      <formula>"PI"</formula>
    </cfRule>
    <cfRule type="expression" dxfId="518" priority="460" stopIfTrue="1">
      <formula>OR($R28="LI",$R28="Yellow",$R28="Medium")</formula>
    </cfRule>
    <cfRule type="expression" dxfId="517" priority="461" stopIfTrue="1">
      <formula>OR($R28="NY",$R28="Not Yet")</formula>
    </cfRule>
    <cfRule type="cellIs" dxfId="516" priority="462" stopIfTrue="1" operator="equal">
      <formula>"Out of Scope"</formula>
    </cfRule>
  </conditionalFormatting>
  <conditionalFormatting sqref="L28">
    <cfRule type="expression" dxfId="515" priority="451" stopIfTrue="1">
      <formula>OR($R28="FI",$R28="Green",$R28="High")</formula>
    </cfRule>
    <cfRule type="expression" dxfId="514" priority="452" stopIfTrue="1">
      <formula>OR($R28="NI",$R28="Red",$R28="Low")</formula>
    </cfRule>
    <cfRule type="cellIs" dxfId="513" priority="453" stopIfTrue="1" operator="equal">
      <formula>"PI"</formula>
    </cfRule>
    <cfRule type="expression" dxfId="512" priority="454" stopIfTrue="1">
      <formula>OR($R28="LI",$R28="Yellow",$R28="Medium")</formula>
    </cfRule>
    <cfRule type="expression" dxfId="511" priority="455" stopIfTrue="1">
      <formula>OR($R28="NY",$R28="Not Yet")</formula>
    </cfRule>
    <cfRule type="cellIs" dxfId="510" priority="456" stopIfTrue="1" operator="equal">
      <formula>"Out of Scope"</formula>
    </cfRule>
  </conditionalFormatting>
  <conditionalFormatting sqref="H41:L41">
    <cfRule type="expression" dxfId="509" priority="445" stopIfTrue="1">
      <formula>OR(H41="FI",H41="Green",H41="High")</formula>
    </cfRule>
    <cfRule type="expression" dxfId="508" priority="446" stopIfTrue="1">
      <formula>OR(H41="NI",H41="Red",H41="Low")</formula>
    </cfRule>
    <cfRule type="cellIs" dxfId="507" priority="447" stopIfTrue="1" operator="equal">
      <formula>"PI"</formula>
    </cfRule>
    <cfRule type="expression" dxfId="506" priority="448" stopIfTrue="1">
      <formula>OR(H41="LI",H41="Yellow",H41="Medium")</formula>
    </cfRule>
    <cfRule type="expression" dxfId="505" priority="449" stopIfTrue="1">
      <formula>OR(H41="NY",H41="Not Yet")</formula>
    </cfRule>
    <cfRule type="cellIs" dxfId="504" priority="450" stopIfTrue="1" operator="equal">
      <formula>"Out of Scope"</formula>
    </cfRule>
  </conditionalFormatting>
  <conditionalFormatting sqref="I41">
    <cfRule type="expression" dxfId="503" priority="439" stopIfTrue="1">
      <formula>OR($R41="FI",$R41="Green",$R41="High")</formula>
    </cfRule>
    <cfRule type="expression" dxfId="502" priority="440" stopIfTrue="1">
      <formula>OR($R41="NI",$R41="Red",$R41="Low")</formula>
    </cfRule>
    <cfRule type="cellIs" dxfId="501" priority="441" stopIfTrue="1" operator="equal">
      <formula>"PI"</formula>
    </cfRule>
    <cfRule type="expression" dxfId="500" priority="442" stopIfTrue="1">
      <formula>OR($R41="LI",$R41="Yellow",$R41="Medium")</formula>
    </cfRule>
    <cfRule type="expression" dxfId="499" priority="443" stopIfTrue="1">
      <formula>OR($R41="NY",$R41="Not Yet")</formula>
    </cfRule>
    <cfRule type="cellIs" dxfId="498" priority="444" stopIfTrue="1" operator="equal">
      <formula>"Out of Scope"</formula>
    </cfRule>
  </conditionalFormatting>
  <conditionalFormatting sqref="J41">
    <cfRule type="expression" dxfId="497" priority="433" stopIfTrue="1">
      <formula>OR($R41="FI",$R41="Green",$R41="High")</formula>
    </cfRule>
    <cfRule type="expression" dxfId="496" priority="434" stopIfTrue="1">
      <formula>OR($R41="NI",$R41="Red",$R41="Low")</formula>
    </cfRule>
    <cfRule type="cellIs" dxfId="495" priority="435" stopIfTrue="1" operator="equal">
      <formula>"PI"</formula>
    </cfRule>
    <cfRule type="expression" dxfId="494" priority="436" stopIfTrue="1">
      <formula>OR($R41="LI",$R41="Yellow",$R41="Medium")</formula>
    </cfRule>
    <cfRule type="expression" dxfId="493" priority="437" stopIfTrue="1">
      <formula>OR($R41="NY",$R41="Not Yet")</formula>
    </cfRule>
    <cfRule type="cellIs" dxfId="492" priority="438" stopIfTrue="1" operator="equal">
      <formula>"Out of Scope"</formula>
    </cfRule>
  </conditionalFormatting>
  <conditionalFormatting sqref="K41">
    <cfRule type="expression" dxfId="491" priority="427" stopIfTrue="1">
      <formula>OR($R41="FI",$R41="Green",$R41="High")</formula>
    </cfRule>
    <cfRule type="expression" dxfId="490" priority="428" stopIfTrue="1">
      <formula>OR($R41="NI",$R41="Red",$R41="Low")</formula>
    </cfRule>
    <cfRule type="cellIs" dxfId="489" priority="429" stopIfTrue="1" operator="equal">
      <formula>"PI"</formula>
    </cfRule>
    <cfRule type="expression" dxfId="488" priority="430" stopIfTrue="1">
      <formula>OR($R41="LI",$R41="Yellow",$R41="Medium")</formula>
    </cfRule>
    <cfRule type="expression" dxfId="487" priority="431" stopIfTrue="1">
      <formula>OR($R41="NY",$R41="Not Yet")</formula>
    </cfRule>
    <cfRule type="cellIs" dxfId="486" priority="432" stopIfTrue="1" operator="equal">
      <formula>"Out of Scope"</formula>
    </cfRule>
  </conditionalFormatting>
  <conditionalFormatting sqref="L41">
    <cfRule type="expression" dxfId="485" priority="421" stopIfTrue="1">
      <formula>OR($R41="FI",$R41="Green",$R41="High")</formula>
    </cfRule>
    <cfRule type="expression" dxfId="484" priority="422" stopIfTrue="1">
      <formula>OR($R41="NI",$R41="Red",$R41="Low")</formula>
    </cfRule>
    <cfRule type="cellIs" dxfId="483" priority="423" stopIfTrue="1" operator="equal">
      <formula>"PI"</formula>
    </cfRule>
    <cfRule type="expression" dxfId="482" priority="424" stopIfTrue="1">
      <formula>OR($R41="LI",$R41="Yellow",$R41="Medium")</formula>
    </cfRule>
    <cfRule type="expression" dxfId="481" priority="425" stopIfTrue="1">
      <formula>OR($R41="NY",$R41="Not Yet")</formula>
    </cfRule>
    <cfRule type="cellIs" dxfId="480" priority="426" stopIfTrue="1" operator="equal">
      <formula>"Out of Scope"</formula>
    </cfRule>
  </conditionalFormatting>
  <conditionalFormatting sqref="H53:L53">
    <cfRule type="expression" dxfId="479" priority="415" stopIfTrue="1">
      <formula>OR(H53="FI",H53="Green",H53="High")</formula>
    </cfRule>
    <cfRule type="expression" dxfId="478" priority="416" stopIfTrue="1">
      <formula>OR(H53="NI",H53="Red",H53="Low")</formula>
    </cfRule>
    <cfRule type="cellIs" dxfId="477" priority="417" stopIfTrue="1" operator="equal">
      <formula>"PI"</formula>
    </cfRule>
    <cfRule type="expression" dxfId="476" priority="418" stopIfTrue="1">
      <formula>OR(H53="LI",H53="Yellow",H53="Medium")</formula>
    </cfRule>
    <cfRule type="expression" dxfId="475" priority="419" stopIfTrue="1">
      <formula>OR(H53="NY",H53="Not Yet")</formula>
    </cfRule>
    <cfRule type="cellIs" dxfId="474" priority="420" stopIfTrue="1" operator="equal">
      <formula>"Out of Scope"</formula>
    </cfRule>
  </conditionalFormatting>
  <conditionalFormatting sqref="I53">
    <cfRule type="expression" dxfId="473" priority="409" stopIfTrue="1">
      <formula>OR($R53="FI",$R53="Green",$R53="High")</formula>
    </cfRule>
    <cfRule type="expression" dxfId="472" priority="410" stopIfTrue="1">
      <formula>OR($R53="NI",$R53="Red",$R53="Low")</formula>
    </cfRule>
    <cfRule type="cellIs" dxfId="471" priority="411" stopIfTrue="1" operator="equal">
      <formula>"PI"</formula>
    </cfRule>
    <cfRule type="expression" dxfId="470" priority="412" stopIfTrue="1">
      <formula>OR($R53="LI",$R53="Yellow",$R53="Medium")</formula>
    </cfRule>
    <cfRule type="expression" dxfId="469" priority="413" stopIfTrue="1">
      <formula>OR($R53="NY",$R53="Not Yet")</formula>
    </cfRule>
    <cfRule type="cellIs" dxfId="468" priority="414" stopIfTrue="1" operator="equal">
      <formula>"Out of Scope"</formula>
    </cfRule>
  </conditionalFormatting>
  <conditionalFormatting sqref="J53">
    <cfRule type="expression" dxfId="467" priority="403" stopIfTrue="1">
      <formula>OR($R53="FI",$R53="Green",$R53="High")</formula>
    </cfRule>
    <cfRule type="expression" dxfId="466" priority="404" stopIfTrue="1">
      <formula>OR($R53="NI",$R53="Red",$R53="Low")</formula>
    </cfRule>
    <cfRule type="cellIs" dxfId="465" priority="405" stopIfTrue="1" operator="equal">
      <formula>"PI"</formula>
    </cfRule>
    <cfRule type="expression" dxfId="464" priority="406" stopIfTrue="1">
      <formula>OR($R53="LI",$R53="Yellow",$R53="Medium")</formula>
    </cfRule>
    <cfRule type="expression" dxfId="463" priority="407" stopIfTrue="1">
      <formula>OR($R53="NY",$R53="Not Yet")</formula>
    </cfRule>
    <cfRule type="cellIs" dxfId="462" priority="408" stopIfTrue="1" operator="equal">
      <formula>"Out of Scope"</formula>
    </cfRule>
  </conditionalFormatting>
  <conditionalFormatting sqref="K53">
    <cfRule type="expression" dxfId="461" priority="397" stopIfTrue="1">
      <formula>OR($R53="FI",$R53="Green",$R53="High")</formula>
    </cfRule>
    <cfRule type="expression" dxfId="460" priority="398" stopIfTrue="1">
      <formula>OR($R53="NI",$R53="Red",$R53="Low")</formula>
    </cfRule>
    <cfRule type="cellIs" dxfId="459" priority="399" stopIfTrue="1" operator="equal">
      <formula>"PI"</formula>
    </cfRule>
    <cfRule type="expression" dxfId="458" priority="400" stopIfTrue="1">
      <formula>OR($R53="LI",$R53="Yellow",$R53="Medium")</formula>
    </cfRule>
    <cfRule type="expression" dxfId="457" priority="401" stopIfTrue="1">
      <formula>OR($R53="NY",$R53="Not Yet")</formula>
    </cfRule>
    <cfRule type="cellIs" dxfId="456" priority="402" stopIfTrue="1" operator="equal">
      <formula>"Out of Scope"</formula>
    </cfRule>
  </conditionalFormatting>
  <conditionalFormatting sqref="L53">
    <cfRule type="expression" dxfId="455" priority="391" stopIfTrue="1">
      <formula>OR($R53="FI",$R53="Green",$R53="High")</formula>
    </cfRule>
    <cfRule type="expression" dxfId="454" priority="392" stopIfTrue="1">
      <formula>OR($R53="NI",$R53="Red",$R53="Low")</formula>
    </cfRule>
    <cfRule type="cellIs" dxfId="453" priority="393" stopIfTrue="1" operator="equal">
      <formula>"PI"</formula>
    </cfRule>
    <cfRule type="expression" dxfId="452" priority="394" stopIfTrue="1">
      <formula>OR($R53="LI",$R53="Yellow",$R53="Medium")</formula>
    </cfRule>
    <cfRule type="expression" dxfId="451" priority="395" stopIfTrue="1">
      <formula>OR($R53="NY",$R53="Not Yet")</formula>
    </cfRule>
    <cfRule type="cellIs" dxfId="450" priority="396" stopIfTrue="1" operator="equal">
      <formula>"Out of Scope"</formula>
    </cfRule>
  </conditionalFormatting>
  <conditionalFormatting sqref="H65:L65">
    <cfRule type="expression" dxfId="449" priority="385" stopIfTrue="1">
      <formula>OR(H65="FI",H65="Green",H65="High")</formula>
    </cfRule>
    <cfRule type="expression" dxfId="448" priority="386" stopIfTrue="1">
      <formula>OR(H65="NI",H65="Red",H65="Low")</formula>
    </cfRule>
    <cfRule type="cellIs" dxfId="447" priority="387" stopIfTrue="1" operator="equal">
      <formula>"PI"</formula>
    </cfRule>
    <cfRule type="expression" dxfId="446" priority="388" stopIfTrue="1">
      <formula>OR(H65="LI",H65="Yellow",H65="Medium")</formula>
    </cfRule>
    <cfRule type="expression" dxfId="445" priority="389" stopIfTrue="1">
      <formula>OR(H65="NY",H65="Not Yet")</formula>
    </cfRule>
    <cfRule type="cellIs" dxfId="444" priority="390" stopIfTrue="1" operator="equal">
      <formula>"Out of Scope"</formula>
    </cfRule>
  </conditionalFormatting>
  <conditionalFormatting sqref="I65">
    <cfRule type="expression" dxfId="443" priority="379" stopIfTrue="1">
      <formula>OR($R65="FI",$R65="Green",$R65="High")</formula>
    </cfRule>
    <cfRule type="expression" dxfId="442" priority="380" stopIfTrue="1">
      <formula>OR($R65="NI",$R65="Red",$R65="Low")</formula>
    </cfRule>
    <cfRule type="cellIs" dxfId="441" priority="381" stopIfTrue="1" operator="equal">
      <formula>"PI"</formula>
    </cfRule>
    <cfRule type="expression" dxfId="440" priority="382" stopIfTrue="1">
      <formula>OR($R65="LI",$R65="Yellow",$R65="Medium")</formula>
    </cfRule>
    <cfRule type="expression" dxfId="439" priority="383" stopIfTrue="1">
      <formula>OR($R65="NY",$R65="Not Yet")</formula>
    </cfRule>
    <cfRule type="cellIs" dxfId="438" priority="384" stopIfTrue="1" operator="equal">
      <formula>"Out of Scope"</formula>
    </cfRule>
  </conditionalFormatting>
  <conditionalFormatting sqref="J65">
    <cfRule type="expression" dxfId="437" priority="373" stopIfTrue="1">
      <formula>OR($R65="FI",$R65="Green",$R65="High")</formula>
    </cfRule>
    <cfRule type="expression" dxfId="436" priority="374" stopIfTrue="1">
      <formula>OR($R65="NI",$R65="Red",$R65="Low")</formula>
    </cfRule>
    <cfRule type="cellIs" dxfId="435" priority="375" stopIfTrue="1" operator="equal">
      <formula>"PI"</formula>
    </cfRule>
    <cfRule type="expression" dxfId="434" priority="376" stopIfTrue="1">
      <formula>OR($R65="LI",$R65="Yellow",$R65="Medium")</formula>
    </cfRule>
    <cfRule type="expression" dxfId="433" priority="377" stopIfTrue="1">
      <formula>OR($R65="NY",$R65="Not Yet")</formula>
    </cfRule>
    <cfRule type="cellIs" dxfId="432" priority="378" stopIfTrue="1" operator="equal">
      <formula>"Out of Scope"</formula>
    </cfRule>
  </conditionalFormatting>
  <conditionalFormatting sqref="K65">
    <cfRule type="expression" dxfId="431" priority="367" stopIfTrue="1">
      <formula>OR($R65="FI",$R65="Green",$R65="High")</formula>
    </cfRule>
    <cfRule type="expression" dxfId="430" priority="368" stopIfTrue="1">
      <formula>OR($R65="NI",$R65="Red",$R65="Low")</formula>
    </cfRule>
    <cfRule type="cellIs" dxfId="429" priority="369" stopIfTrue="1" operator="equal">
      <formula>"PI"</formula>
    </cfRule>
    <cfRule type="expression" dxfId="428" priority="370" stopIfTrue="1">
      <formula>OR($R65="LI",$R65="Yellow",$R65="Medium")</formula>
    </cfRule>
    <cfRule type="expression" dxfId="427" priority="371" stopIfTrue="1">
      <formula>OR($R65="NY",$R65="Not Yet")</formula>
    </cfRule>
    <cfRule type="cellIs" dxfId="426" priority="372" stopIfTrue="1" operator="equal">
      <formula>"Out of Scope"</formula>
    </cfRule>
  </conditionalFormatting>
  <conditionalFormatting sqref="L65">
    <cfRule type="expression" dxfId="425" priority="361" stopIfTrue="1">
      <formula>OR($R65="FI",$R65="Green",$R65="High")</formula>
    </cfRule>
    <cfRule type="expression" dxfId="424" priority="362" stopIfTrue="1">
      <formula>OR($R65="NI",$R65="Red",$R65="Low")</formula>
    </cfRule>
    <cfRule type="cellIs" dxfId="423" priority="363" stopIfTrue="1" operator="equal">
      <formula>"PI"</formula>
    </cfRule>
    <cfRule type="expression" dxfId="422" priority="364" stopIfTrue="1">
      <formula>OR($R65="LI",$R65="Yellow",$R65="Medium")</formula>
    </cfRule>
    <cfRule type="expression" dxfId="421" priority="365" stopIfTrue="1">
      <formula>OR($R65="NY",$R65="Not Yet")</formula>
    </cfRule>
    <cfRule type="cellIs" dxfId="420" priority="366" stopIfTrue="1" operator="equal">
      <formula>"Out of Scope"</formula>
    </cfRule>
  </conditionalFormatting>
  <conditionalFormatting sqref="H77:L77">
    <cfRule type="expression" dxfId="419" priority="355" stopIfTrue="1">
      <formula>OR(H77="FI",H77="Green",H77="High")</formula>
    </cfRule>
    <cfRule type="expression" dxfId="418" priority="356" stopIfTrue="1">
      <formula>OR(H77="NI",H77="Red",H77="Low")</formula>
    </cfRule>
    <cfRule type="cellIs" dxfId="417" priority="357" stopIfTrue="1" operator="equal">
      <formula>"PI"</formula>
    </cfRule>
    <cfRule type="expression" dxfId="416" priority="358" stopIfTrue="1">
      <formula>OR(H77="LI",H77="Yellow",H77="Medium")</formula>
    </cfRule>
    <cfRule type="expression" dxfId="415" priority="359" stopIfTrue="1">
      <formula>OR(H77="NY",H77="Not Yet")</formula>
    </cfRule>
    <cfRule type="cellIs" dxfId="414" priority="360" stopIfTrue="1" operator="equal">
      <formula>"Out of Scope"</formula>
    </cfRule>
  </conditionalFormatting>
  <conditionalFormatting sqref="I77">
    <cfRule type="expression" dxfId="413" priority="349" stopIfTrue="1">
      <formula>OR($R77="FI",$R77="Green",$R77="High")</formula>
    </cfRule>
    <cfRule type="expression" dxfId="412" priority="350" stopIfTrue="1">
      <formula>OR($R77="NI",$R77="Red",$R77="Low")</formula>
    </cfRule>
    <cfRule type="cellIs" dxfId="411" priority="351" stopIfTrue="1" operator="equal">
      <formula>"PI"</formula>
    </cfRule>
    <cfRule type="expression" dxfId="410" priority="352" stopIfTrue="1">
      <formula>OR($R77="LI",$R77="Yellow",$R77="Medium")</formula>
    </cfRule>
    <cfRule type="expression" dxfId="409" priority="353" stopIfTrue="1">
      <formula>OR($R77="NY",$R77="Not Yet")</formula>
    </cfRule>
    <cfRule type="cellIs" dxfId="408" priority="354" stopIfTrue="1" operator="equal">
      <formula>"Out of Scope"</formula>
    </cfRule>
  </conditionalFormatting>
  <conditionalFormatting sqref="J77">
    <cfRule type="expression" dxfId="407" priority="343" stopIfTrue="1">
      <formula>OR($R77="FI",$R77="Green",$R77="High")</formula>
    </cfRule>
    <cfRule type="expression" dxfId="406" priority="344" stopIfTrue="1">
      <formula>OR($R77="NI",$R77="Red",$R77="Low")</formula>
    </cfRule>
    <cfRule type="cellIs" dxfId="405" priority="345" stopIfTrue="1" operator="equal">
      <formula>"PI"</formula>
    </cfRule>
    <cfRule type="expression" dxfId="404" priority="346" stopIfTrue="1">
      <formula>OR($R77="LI",$R77="Yellow",$R77="Medium")</formula>
    </cfRule>
    <cfRule type="expression" dxfId="403" priority="347" stopIfTrue="1">
      <formula>OR($R77="NY",$R77="Not Yet")</formula>
    </cfRule>
    <cfRule type="cellIs" dxfId="402" priority="348" stopIfTrue="1" operator="equal">
      <formula>"Out of Scope"</formula>
    </cfRule>
  </conditionalFormatting>
  <conditionalFormatting sqref="K77">
    <cfRule type="expression" dxfId="401" priority="337" stopIfTrue="1">
      <formula>OR($R77="FI",$R77="Green",$R77="High")</formula>
    </cfRule>
    <cfRule type="expression" dxfId="400" priority="338" stopIfTrue="1">
      <formula>OR($R77="NI",$R77="Red",$R77="Low")</formula>
    </cfRule>
    <cfRule type="cellIs" dxfId="399" priority="339" stopIfTrue="1" operator="equal">
      <formula>"PI"</formula>
    </cfRule>
    <cfRule type="expression" dxfId="398" priority="340" stopIfTrue="1">
      <formula>OR($R77="LI",$R77="Yellow",$R77="Medium")</formula>
    </cfRule>
    <cfRule type="expression" dxfId="397" priority="341" stopIfTrue="1">
      <formula>OR($R77="NY",$R77="Not Yet")</formula>
    </cfRule>
    <cfRule type="cellIs" dxfId="396" priority="342" stopIfTrue="1" operator="equal">
      <formula>"Out of Scope"</formula>
    </cfRule>
  </conditionalFormatting>
  <conditionalFormatting sqref="L77">
    <cfRule type="expression" dxfId="395" priority="331" stopIfTrue="1">
      <formula>OR($R77="FI",$R77="Green",$R77="High")</formula>
    </cfRule>
    <cfRule type="expression" dxfId="394" priority="332" stopIfTrue="1">
      <formula>OR($R77="NI",$R77="Red",$R77="Low")</formula>
    </cfRule>
    <cfRule type="cellIs" dxfId="393" priority="333" stopIfTrue="1" operator="equal">
      <formula>"PI"</formula>
    </cfRule>
    <cfRule type="expression" dxfId="392" priority="334" stopIfTrue="1">
      <formula>OR($R77="LI",$R77="Yellow",$R77="Medium")</formula>
    </cfRule>
    <cfRule type="expression" dxfId="391" priority="335" stopIfTrue="1">
      <formula>OR($R77="NY",$R77="Not Yet")</formula>
    </cfRule>
    <cfRule type="cellIs" dxfId="390" priority="336" stopIfTrue="1" operator="equal">
      <formula>"Out of Scope"</formula>
    </cfRule>
  </conditionalFormatting>
  <conditionalFormatting sqref="H88:L88">
    <cfRule type="expression" dxfId="389" priority="325" stopIfTrue="1">
      <formula>OR(H88="FI",H88="Green",H88="High")</formula>
    </cfRule>
    <cfRule type="expression" dxfId="388" priority="326" stopIfTrue="1">
      <formula>OR(H88="NI",H88="Red",H88="Low")</formula>
    </cfRule>
    <cfRule type="cellIs" dxfId="387" priority="327" stopIfTrue="1" operator="equal">
      <formula>"PI"</formula>
    </cfRule>
    <cfRule type="expression" dxfId="386" priority="328" stopIfTrue="1">
      <formula>OR(H88="LI",H88="Yellow",H88="Medium")</formula>
    </cfRule>
    <cfRule type="expression" dxfId="385" priority="329" stopIfTrue="1">
      <formula>OR(H88="NY",H88="Not Yet")</formula>
    </cfRule>
    <cfRule type="cellIs" dxfId="384" priority="330" stopIfTrue="1" operator="equal">
      <formula>"Out of Scope"</formula>
    </cfRule>
  </conditionalFormatting>
  <conditionalFormatting sqref="I88">
    <cfRule type="expression" dxfId="383" priority="319" stopIfTrue="1">
      <formula>OR($R88="FI",$R88="Green",$R88="High")</formula>
    </cfRule>
    <cfRule type="expression" dxfId="382" priority="320" stopIfTrue="1">
      <formula>OR($R88="NI",$R88="Red",$R88="Low")</formula>
    </cfRule>
    <cfRule type="cellIs" dxfId="381" priority="321" stopIfTrue="1" operator="equal">
      <formula>"PI"</formula>
    </cfRule>
    <cfRule type="expression" dxfId="380" priority="322" stopIfTrue="1">
      <formula>OR($R88="LI",$R88="Yellow",$R88="Medium")</formula>
    </cfRule>
    <cfRule type="expression" dxfId="379" priority="323" stopIfTrue="1">
      <formula>OR($R88="NY",$R88="Not Yet")</formula>
    </cfRule>
    <cfRule type="cellIs" dxfId="378" priority="324" stopIfTrue="1" operator="equal">
      <formula>"Out of Scope"</formula>
    </cfRule>
  </conditionalFormatting>
  <conditionalFormatting sqref="J88">
    <cfRule type="expression" dxfId="377" priority="313" stopIfTrue="1">
      <formula>OR($R88="FI",$R88="Green",$R88="High")</formula>
    </cfRule>
    <cfRule type="expression" dxfId="376" priority="314" stopIfTrue="1">
      <formula>OR($R88="NI",$R88="Red",$R88="Low")</formula>
    </cfRule>
    <cfRule type="cellIs" dxfId="375" priority="315" stopIfTrue="1" operator="equal">
      <formula>"PI"</formula>
    </cfRule>
    <cfRule type="expression" dxfId="374" priority="316" stopIfTrue="1">
      <formula>OR($R88="LI",$R88="Yellow",$R88="Medium")</formula>
    </cfRule>
    <cfRule type="expression" dxfId="373" priority="317" stopIfTrue="1">
      <formula>OR($R88="NY",$R88="Not Yet")</formula>
    </cfRule>
    <cfRule type="cellIs" dxfId="372" priority="318" stopIfTrue="1" operator="equal">
      <formula>"Out of Scope"</formula>
    </cfRule>
  </conditionalFormatting>
  <conditionalFormatting sqref="K88">
    <cfRule type="expression" dxfId="371" priority="307" stopIfTrue="1">
      <formula>OR($R88="FI",$R88="Green",$R88="High")</formula>
    </cfRule>
    <cfRule type="expression" dxfId="370" priority="308" stopIfTrue="1">
      <formula>OR($R88="NI",$R88="Red",$R88="Low")</formula>
    </cfRule>
    <cfRule type="cellIs" dxfId="369" priority="309" stopIfTrue="1" operator="equal">
      <formula>"PI"</formula>
    </cfRule>
    <cfRule type="expression" dxfId="368" priority="310" stopIfTrue="1">
      <formula>OR($R88="LI",$R88="Yellow",$R88="Medium")</formula>
    </cfRule>
    <cfRule type="expression" dxfId="367" priority="311" stopIfTrue="1">
      <formula>OR($R88="NY",$R88="Not Yet")</formula>
    </cfRule>
    <cfRule type="cellIs" dxfId="366" priority="312" stopIfTrue="1" operator="equal">
      <formula>"Out of Scope"</formula>
    </cfRule>
  </conditionalFormatting>
  <conditionalFormatting sqref="L88">
    <cfRule type="expression" dxfId="365" priority="301" stopIfTrue="1">
      <formula>OR($R88="FI",$R88="Green",$R88="High")</formula>
    </cfRule>
    <cfRule type="expression" dxfId="364" priority="302" stopIfTrue="1">
      <formula>OR($R88="NI",$R88="Red",$R88="Low")</formula>
    </cfRule>
    <cfRule type="cellIs" dxfId="363" priority="303" stopIfTrue="1" operator="equal">
      <formula>"PI"</formula>
    </cfRule>
    <cfRule type="expression" dxfId="362" priority="304" stopIfTrue="1">
      <formula>OR($R88="LI",$R88="Yellow",$R88="Medium")</formula>
    </cfRule>
    <cfRule type="expression" dxfId="361" priority="305" stopIfTrue="1">
      <formula>OR($R88="NY",$R88="Not Yet")</formula>
    </cfRule>
    <cfRule type="cellIs" dxfId="360" priority="306" stopIfTrue="1" operator="equal">
      <formula>"Out of Scope"</formula>
    </cfRule>
  </conditionalFormatting>
  <conditionalFormatting sqref="H98:L98">
    <cfRule type="expression" dxfId="359" priority="295" stopIfTrue="1">
      <formula>OR(H98="FI",H98="Green",H98="High")</formula>
    </cfRule>
    <cfRule type="expression" dxfId="358" priority="296" stopIfTrue="1">
      <formula>OR(H98="NI",H98="Red",H98="Low")</formula>
    </cfRule>
    <cfRule type="cellIs" dxfId="357" priority="297" stopIfTrue="1" operator="equal">
      <formula>"PI"</formula>
    </cfRule>
    <cfRule type="expression" dxfId="356" priority="298" stopIfTrue="1">
      <formula>OR(H98="LI",H98="Yellow",H98="Medium")</formula>
    </cfRule>
    <cfRule type="expression" dxfId="355" priority="299" stopIfTrue="1">
      <formula>OR(H98="NY",H98="Not Yet")</formula>
    </cfRule>
    <cfRule type="cellIs" dxfId="354" priority="300" stopIfTrue="1" operator="equal">
      <formula>"Out of Scope"</formula>
    </cfRule>
  </conditionalFormatting>
  <conditionalFormatting sqref="I98">
    <cfRule type="expression" dxfId="353" priority="289" stopIfTrue="1">
      <formula>OR($R98="FI",$R98="Green",$R98="High")</formula>
    </cfRule>
    <cfRule type="expression" dxfId="352" priority="290" stopIfTrue="1">
      <formula>OR($R98="NI",$R98="Red",$R98="Low")</formula>
    </cfRule>
    <cfRule type="cellIs" dxfId="351" priority="291" stopIfTrue="1" operator="equal">
      <formula>"PI"</formula>
    </cfRule>
    <cfRule type="expression" dxfId="350" priority="292" stopIfTrue="1">
      <formula>OR($R98="LI",$R98="Yellow",$R98="Medium")</formula>
    </cfRule>
    <cfRule type="expression" dxfId="349" priority="293" stopIfTrue="1">
      <formula>OR($R98="NY",$R98="Not Yet")</formula>
    </cfRule>
    <cfRule type="cellIs" dxfId="348" priority="294" stopIfTrue="1" operator="equal">
      <formula>"Out of Scope"</formula>
    </cfRule>
  </conditionalFormatting>
  <conditionalFormatting sqref="J98">
    <cfRule type="expression" dxfId="347" priority="283" stopIfTrue="1">
      <formula>OR($R98="FI",$R98="Green",$R98="High")</formula>
    </cfRule>
    <cfRule type="expression" dxfId="346" priority="284" stopIfTrue="1">
      <formula>OR($R98="NI",$R98="Red",$R98="Low")</formula>
    </cfRule>
    <cfRule type="cellIs" dxfId="345" priority="285" stopIfTrue="1" operator="equal">
      <formula>"PI"</formula>
    </cfRule>
    <cfRule type="expression" dxfId="344" priority="286" stopIfTrue="1">
      <formula>OR($R98="LI",$R98="Yellow",$R98="Medium")</formula>
    </cfRule>
    <cfRule type="expression" dxfId="343" priority="287" stopIfTrue="1">
      <formula>OR($R98="NY",$R98="Not Yet")</formula>
    </cfRule>
    <cfRule type="cellIs" dxfId="342" priority="288" stopIfTrue="1" operator="equal">
      <formula>"Out of Scope"</formula>
    </cfRule>
  </conditionalFormatting>
  <conditionalFormatting sqref="K98">
    <cfRule type="expression" dxfId="341" priority="277" stopIfTrue="1">
      <formula>OR($R98="FI",$R98="Green",$R98="High")</formula>
    </cfRule>
    <cfRule type="expression" dxfId="340" priority="278" stopIfTrue="1">
      <formula>OR($R98="NI",$R98="Red",$R98="Low")</formula>
    </cfRule>
    <cfRule type="cellIs" dxfId="339" priority="279" stopIfTrue="1" operator="equal">
      <formula>"PI"</formula>
    </cfRule>
    <cfRule type="expression" dxfId="338" priority="280" stopIfTrue="1">
      <formula>OR($R98="LI",$R98="Yellow",$R98="Medium")</formula>
    </cfRule>
    <cfRule type="expression" dxfId="337" priority="281" stopIfTrue="1">
      <formula>OR($R98="NY",$R98="Not Yet")</formula>
    </cfRule>
    <cfRule type="cellIs" dxfId="336" priority="282" stopIfTrue="1" operator="equal">
      <formula>"Out of Scope"</formula>
    </cfRule>
  </conditionalFormatting>
  <conditionalFormatting sqref="L98">
    <cfRule type="expression" dxfId="335" priority="271" stopIfTrue="1">
      <formula>OR($R98="FI",$R98="Green",$R98="High")</formula>
    </cfRule>
    <cfRule type="expression" dxfId="334" priority="272" stopIfTrue="1">
      <formula>OR($R98="NI",$R98="Red",$R98="Low")</formula>
    </cfRule>
    <cfRule type="cellIs" dxfId="333" priority="273" stopIfTrue="1" operator="equal">
      <formula>"PI"</formula>
    </cfRule>
    <cfRule type="expression" dxfId="332" priority="274" stopIfTrue="1">
      <formula>OR($R98="LI",$R98="Yellow",$R98="Medium")</formula>
    </cfRule>
    <cfRule type="expression" dxfId="331" priority="275" stopIfTrue="1">
      <formula>OR($R98="NY",$R98="Not Yet")</formula>
    </cfRule>
    <cfRule type="cellIs" dxfId="330" priority="276" stopIfTrue="1" operator="equal">
      <formula>"Out of Scope"</formula>
    </cfRule>
  </conditionalFormatting>
  <conditionalFormatting sqref="H109:L109">
    <cfRule type="expression" dxfId="329" priority="265" stopIfTrue="1">
      <formula>OR(H109="FI",H109="Green",H109="High")</formula>
    </cfRule>
    <cfRule type="expression" dxfId="328" priority="266" stopIfTrue="1">
      <formula>OR(H109="NI",H109="Red",H109="Low")</formula>
    </cfRule>
    <cfRule type="cellIs" dxfId="327" priority="267" stopIfTrue="1" operator="equal">
      <formula>"PI"</formula>
    </cfRule>
    <cfRule type="expression" dxfId="326" priority="268" stopIfTrue="1">
      <formula>OR(H109="LI",H109="Yellow",H109="Medium")</formula>
    </cfRule>
    <cfRule type="expression" dxfId="325" priority="269" stopIfTrue="1">
      <formula>OR(H109="NY",H109="Not Yet")</formula>
    </cfRule>
    <cfRule type="cellIs" dxfId="324" priority="270" stopIfTrue="1" operator="equal">
      <formula>"Out of Scope"</formula>
    </cfRule>
  </conditionalFormatting>
  <conditionalFormatting sqref="I109">
    <cfRule type="expression" dxfId="323" priority="259" stopIfTrue="1">
      <formula>OR($R109="FI",$R109="Green",$R109="High")</formula>
    </cfRule>
    <cfRule type="expression" dxfId="322" priority="260" stopIfTrue="1">
      <formula>OR($R109="NI",$R109="Red",$R109="Low")</formula>
    </cfRule>
    <cfRule type="cellIs" dxfId="321" priority="261" stopIfTrue="1" operator="equal">
      <formula>"PI"</formula>
    </cfRule>
    <cfRule type="expression" dxfId="320" priority="262" stopIfTrue="1">
      <formula>OR($R109="LI",$R109="Yellow",$R109="Medium")</formula>
    </cfRule>
    <cfRule type="expression" dxfId="319" priority="263" stopIfTrue="1">
      <formula>OR($R109="NY",$R109="Not Yet")</formula>
    </cfRule>
    <cfRule type="cellIs" dxfId="318" priority="264" stopIfTrue="1" operator="equal">
      <formula>"Out of Scope"</formula>
    </cfRule>
  </conditionalFormatting>
  <conditionalFormatting sqref="J109">
    <cfRule type="expression" dxfId="317" priority="253" stopIfTrue="1">
      <formula>OR($R109="FI",$R109="Green",$R109="High")</formula>
    </cfRule>
    <cfRule type="expression" dxfId="316" priority="254" stopIfTrue="1">
      <formula>OR($R109="NI",$R109="Red",$R109="Low")</formula>
    </cfRule>
    <cfRule type="cellIs" dxfId="315" priority="255" stopIfTrue="1" operator="equal">
      <formula>"PI"</formula>
    </cfRule>
    <cfRule type="expression" dxfId="314" priority="256" stopIfTrue="1">
      <formula>OR($R109="LI",$R109="Yellow",$R109="Medium")</formula>
    </cfRule>
    <cfRule type="expression" dxfId="313" priority="257" stopIfTrue="1">
      <formula>OR($R109="NY",$R109="Not Yet")</formula>
    </cfRule>
    <cfRule type="cellIs" dxfId="312" priority="258" stopIfTrue="1" operator="equal">
      <formula>"Out of Scope"</formula>
    </cfRule>
  </conditionalFormatting>
  <conditionalFormatting sqref="K109">
    <cfRule type="expression" dxfId="311" priority="247" stopIfTrue="1">
      <formula>OR($R109="FI",$R109="Green",$R109="High")</formula>
    </cfRule>
    <cfRule type="expression" dxfId="310" priority="248" stopIfTrue="1">
      <formula>OR($R109="NI",$R109="Red",$R109="Low")</formula>
    </cfRule>
    <cfRule type="cellIs" dxfId="309" priority="249" stopIfTrue="1" operator="equal">
      <formula>"PI"</formula>
    </cfRule>
    <cfRule type="expression" dxfId="308" priority="250" stopIfTrue="1">
      <formula>OR($R109="LI",$R109="Yellow",$R109="Medium")</formula>
    </cfRule>
    <cfRule type="expression" dxfId="307" priority="251" stopIfTrue="1">
      <formula>OR($R109="NY",$R109="Not Yet")</formula>
    </cfRule>
    <cfRule type="cellIs" dxfId="306" priority="252" stopIfTrue="1" operator="equal">
      <formula>"Out of Scope"</formula>
    </cfRule>
  </conditionalFormatting>
  <conditionalFormatting sqref="L109">
    <cfRule type="expression" dxfId="305" priority="241" stopIfTrue="1">
      <formula>OR($R109="FI",$R109="Green",$R109="High")</formula>
    </cfRule>
    <cfRule type="expression" dxfId="304" priority="242" stopIfTrue="1">
      <formula>OR($R109="NI",$R109="Red",$R109="Low")</formula>
    </cfRule>
    <cfRule type="cellIs" dxfId="303" priority="243" stopIfTrue="1" operator="equal">
      <formula>"PI"</formula>
    </cfRule>
    <cfRule type="expression" dxfId="302" priority="244" stopIfTrue="1">
      <formula>OR($R109="LI",$R109="Yellow",$R109="Medium")</formula>
    </cfRule>
    <cfRule type="expression" dxfId="301" priority="245" stopIfTrue="1">
      <formula>OR($R109="NY",$R109="Not Yet")</formula>
    </cfRule>
    <cfRule type="cellIs" dxfId="300" priority="246" stopIfTrue="1" operator="equal">
      <formula>"Out of Scope"</formula>
    </cfRule>
  </conditionalFormatting>
  <conditionalFormatting sqref="H119:L119">
    <cfRule type="expression" dxfId="299" priority="235" stopIfTrue="1">
      <formula>OR(H119="FI",H119="Green",H119="High")</formula>
    </cfRule>
    <cfRule type="expression" dxfId="298" priority="236" stopIfTrue="1">
      <formula>OR(H119="NI",H119="Red",H119="Low")</formula>
    </cfRule>
    <cfRule type="cellIs" dxfId="297" priority="237" stopIfTrue="1" operator="equal">
      <formula>"PI"</formula>
    </cfRule>
    <cfRule type="expression" dxfId="296" priority="238" stopIfTrue="1">
      <formula>OR(H119="LI",H119="Yellow",H119="Medium")</formula>
    </cfRule>
    <cfRule type="expression" dxfId="295" priority="239" stopIfTrue="1">
      <formula>OR(H119="NY",H119="Not Yet")</formula>
    </cfRule>
    <cfRule type="cellIs" dxfId="294" priority="240" stopIfTrue="1" operator="equal">
      <formula>"Out of Scope"</formula>
    </cfRule>
  </conditionalFormatting>
  <conditionalFormatting sqref="I119">
    <cfRule type="expression" dxfId="293" priority="229" stopIfTrue="1">
      <formula>OR($R119="FI",$R119="Green",$R119="High")</formula>
    </cfRule>
    <cfRule type="expression" dxfId="292" priority="230" stopIfTrue="1">
      <formula>OR($R119="NI",$R119="Red",$R119="Low")</formula>
    </cfRule>
    <cfRule type="cellIs" dxfId="291" priority="231" stopIfTrue="1" operator="equal">
      <formula>"PI"</formula>
    </cfRule>
    <cfRule type="expression" dxfId="290" priority="232" stopIfTrue="1">
      <formula>OR($R119="LI",$R119="Yellow",$R119="Medium")</formula>
    </cfRule>
    <cfRule type="expression" dxfId="289" priority="233" stopIfTrue="1">
      <formula>OR($R119="NY",$R119="Not Yet")</formula>
    </cfRule>
    <cfRule type="cellIs" dxfId="288" priority="234" stopIfTrue="1" operator="equal">
      <formula>"Out of Scope"</formula>
    </cfRule>
  </conditionalFormatting>
  <conditionalFormatting sqref="J119">
    <cfRule type="expression" dxfId="287" priority="223" stopIfTrue="1">
      <formula>OR($R119="FI",$R119="Green",$R119="High")</formula>
    </cfRule>
    <cfRule type="expression" dxfId="286" priority="224" stopIfTrue="1">
      <formula>OR($R119="NI",$R119="Red",$R119="Low")</formula>
    </cfRule>
    <cfRule type="cellIs" dxfId="285" priority="225" stopIfTrue="1" operator="equal">
      <formula>"PI"</formula>
    </cfRule>
    <cfRule type="expression" dxfId="284" priority="226" stopIfTrue="1">
      <formula>OR($R119="LI",$R119="Yellow",$R119="Medium")</formula>
    </cfRule>
    <cfRule type="expression" dxfId="283" priority="227" stopIfTrue="1">
      <formula>OR($R119="NY",$R119="Not Yet")</formula>
    </cfRule>
    <cfRule type="cellIs" dxfId="282" priority="228" stopIfTrue="1" operator="equal">
      <formula>"Out of Scope"</formula>
    </cfRule>
  </conditionalFormatting>
  <conditionalFormatting sqref="K119">
    <cfRule type="expression" dxfId="281" priority="217" stopIfTrue="1">
      <formula>OR($R119="FI",$R119="Green",$R119="High")</formula>
    </cfRule>
    <cfRule type="expression" dxfId="280" priority="218" stopIfTrue="1">
      <formula>OR($R119="NI",$R119="Red",$R119="Low")</formula>
    </cfRule>
    <cfRule type="cellIs" dxfId="279" priority="219" stopIfTrue="1" operator="equal">
      <formula>"PI"</formula>
    </cfRule>
    <cfRule type="expression" dxfId="278" priority="220" stopIfTrue="1">
      <formula>OR($R119="LI",$R119="Yellow",$R119="Medium")</formula>
    </cfRule>
    <cfRule type="expression" dxfId="277" priority="221" stopIfTrue="1">
      <formula>OR($R119="NY",$R119="Not Yet")</formula>
    </cfRule>
    <cfRule type="cellIs" dxfId="276" priority="222" stopIfTrue="1" operator="equal">
      <formula>"Out of Scope"</formula>
    </cfRule>
  </conditionalFormatting>
  <conditionalFormatting sqref="L119">
    <cfRule type="expression" dxfId="275" priority="211" stopIfTrue="1">
      <formula>OR($R119="FI",$R119="Green",$R119="High")</formula>
    </cfRule>
    <cfRule type="expression" dxfId="274" priority="212" stopIfTrue="1">
      <formula>OR($R119="NI",$R119="Red",$R119="Low")</formula>
    </cfRule>
    <cfRule type="cellIs" dxfId="273" priority="213" stopIfTrue="1" operator="equal">
      <formula>"PI"</formula>
    </cfRule>
    <cfRule type="expression" dxfId="272" priority="214" stopIfTrue="1">
      <formula>OR($R119="LI",$R119="Yellow",$R119="Medium")</formula>
    </cfRule>
    <cfRule type="expression" dxfId="271" priority="215" stopIfTrue="1">
      <formula>OR($R119="NY",$R119="Not Yet")</formula>
    </cfRule>
    <cfRule type="cellIs" dxfId="270" priority="216" stopIfTrue="1" operator="equal">
      <formula>"Out of Scope"</formula>
    </cfRule>
  </conditionalFormatting>
  <conditionalFormatting sqref="H129:L129">
    <cfRule type="expression" dxfId="269" priority="205" stopIfTrue="1">
      <formula>OR(H129="FI",H129="Green",H129="High")</formula>
    </cfRule>
    <cfRule type="expression" dxfId="268" priority="206" stopIfTrue="1">
      <formula>OR(H129="NI",H129="Red",H129="Low")</formula>
    </cfRule>
    <cfRule type="cellIs" dxfId="267" priority="207" stopIfTrue="1" operator="equal">
      <formula>"PI"</formula>
    </cfRule>
    <cfRule type="expression" dxfId="266" priority="208" stopIfTrue="1">
      <formula>OR(H129="LI",H129="Yellow",H129="Medium")</formula>
    </cfRule>
    <cfRule type="expression" dxfId="265" priority="209" stopIfTrue="1">
      <formula>OR(H129="NY",H129="Not Yet")</formula>
    </cfRule>
    <cfRule type="cellIs" dxfId="264" priority="210" stopIfTrue="1" operator="equal">
      <formula>"Out of Scope"</formula>
    </cfRule>
  </conditionalFormatting>
  <conditionalFormatting sqref="I129">
    <cfRule type="expression" dxfId="263" priority="199" stopIfTrue="1">
      <formula>OR($R129="FI",$R129="Green",$R129="High")</formula>
    </cfRule>
    <cfRule type="expression" dxfId="262" priority="200" stopIfTrue="1">
      <formula>OR($R129="NI",$R129="Red",$R129="Low")</formula>
    </cfRule>
    <cfRule type="cellIs" dxfId="261" priority="201" stopIfTrue="1" operator="equal">
      <formula>"PI"</formula>
    </cfRule>
    <cfRule type="expression" dxfId="260" priority="202" stopIfTrue="1">
      <formula>OR($R129="LI",$R129="Yellow",$R129="Medium")</formula>
    </cfRule>
    <cfRule type="expression" dxfId="259" priority="203" stopIfTrue="1">
      <formula>OR($R129="NY",$R129="Not Yet")</formula>
    </cfRule>
    <cfRule type="cellIs" dxfId="258" priority="204" stopIfTrue="1" operator="equal">
      <formula>"Out of Scope"</formula>
    </cfRule>
  </conditionalFormatting>
  <conditionalFormatting sqref="J129">
    <cfRule type="expression" dxfId="257" priority="193" stopIfTrue="1">
      <formula>OR($R129="FI",$R129="Green",$R129="High")</formula>
    </cfRule>
    <cfRule type="expression" dxfId="256" priority="194" stopIfTrue="1">
      <formula>OR($R129="NI",$R129="Red",$R129="Low")</formula>
    </cfRule>
    <cfRule type="cellIs" dxfId="255" priority="195" stopIfTrue="1" operator="equal">
      <formula>"PI"</formula>
    </cfRule>
    <cfRule type="expression" dxfId="254" priority="196" stopIfTrue="1">
      <formula>OR($R129="LI",$R129="Yellow",$R129="Medium")</formula>
    </cfRule>
    <cfRule type="expression" dxfId="253" priority="197" stopIfTrue="1">
      <formula>OR($R129="NY",$R129="Not Yet")</formula>
    </cfRule>
    <cfRule type="cellIs" dxfId="252" priority="198" stopIfTrue="1" operator="equal">
      <formula>"Out of Scope"</formula>
    </cfRule>
  </conditionalFormatting>
  <conditionalFormatting sqref="K129">
    <cfRule type="expression" dxfId="251" priority="187" stopIfTrue="1">
      <formula>OR($R129="FI",$R129="Green",$R129="High")</formula>
    </cfRule>
    <cfRule type="expression" dxfId="250" priority="188" stopIfTrue="1">
      <formula>OR($R129="NI",$R129="Red",$R129="Low")</formula>
    </cfRule>
    <cfRule type="cellIs" dxfId="249" priority="189" stopIfTrue="1" operator="equal">
      <formula>"PI"</formula>
    </cfRule>
    <cfRule type="expression" dxfId="248" priority="190" stopIfTrue="1">
      <formula>OR($R129="LI",$R129="Yellow",$R129="Medium")</formula>
    </cfRule>
    <cfRule type="expression" dxfId="247" priority="191" stopIfTrue="1">
      <formula>OR($R129="NY",$R129="Not Yet")</formula>
    </cfRule>
    <cfRule type="cellIs" dxfId="246" priority="192" stopIfTrue="1" operator="equal">
      <formula>"Out of Scope"</formula>
    </cfRule>
  </conditionalFormatting>
  <conditionalFormatting sqref="L129">
    <cfRule type="expression" dxfId="245" priority="181" stopIfTrue="1">
      <formula>OR($R129="FI",$R129="Green",$R129="High")</formula>
    </cfRule>
    <cfRule type="expression" dxfId="244" priority="182" stopIfTrue="1">
      <formula>OR($R129="NI",$R129="Red",$R129="Low")</formula>
    </cfRule>
    <cfRule type="cellIs" dxfId="243" priority="183" stopIfTrue="1" operator="equal">
      <formula>"PI"</formula>
    </cfRule>
    <cfRule type="expression" dxfId="242" priority="184" stopIfTrue="1">
      <formula>OR($R129="LI",$R129="Yellow",$R129="Medium")</formula>
    </cfRule>
    <cfRule type="expression" dxfId="241" priority="185" stopIfTrue="1">
      <formula>OR($R129="NY",$R129="Not Yet")</formula>
    </cfRule>
    <cfRule type="cellIs" dxfId="240" priority="186" stopIfTrue="1" operator="equal">
      <formula>"Out of Scope"</formula>
    </cfRule>
  </conditionalFormatting>
  <conditionalFormatting sqref="H140:L140">
    <cfRule type="expression" dxfId="239" priority="175" stopIfTrue="1">
      <formula>OR(H140="FI",H140="Green",H140="High")</formula>
    </cfRule>
    <cfRule type="expression" dxfId="238" priority="176" stopIfTrue="1">
      <formula>OR(H140="NI",H140="Red",H140="Low")</formula>
    </cfRule>
    <cfRule type="cellIs" dxfId="237" priority="177" stopIfTrue="1" operator="equal">
      <formula>"PI"</formula>
    </cfRule>
    <cfRule type="expression" dxfId="236" priority="178" stopIfTrue="1">
      <formula>OR(H140="LI",H140="Yellow",H140="Medium")</formula>
    </cfRule>
    <cfRule type="expression" dxfId="235" priority="179" stopIfTrue="1">
      <formula>OR(H140="NY",H140="Not Yet")</formula>
    </cfRule>
    <cfRule type="cellIs" dxfId="234" priority="180" stopIfTrue="1" operator="equal">
      <formula>"Out of Scope"</formula>
    </cfRule>
  </conditionalFormatting>
  <conditionalFormatting sqref="I140">
    <cfRule type="expression" dxfId="233" priority="169" stopIfTrue="1">
      <formula>OR($R140="FI",$R140="Green",$R140="High")</formula>
    </cfRule>
    <cfRule type="expression" dxfId="232" priority="170" stopIfTrue="1">
      <formula>OR($R140="NI",$R140="Red",$R140="Low")</formula>
    </cfRule>
    <cfRule type="cellIs" dxfId="231" priority="171" stopIfTrue="1" operator="equal">
      <formula>"PI"</formula>
    </cfRule>
    <cfRule type="expression" dxfId="230" priority="172" stopIfTrue="1">
      <formula>OR($R140="LI",$R140="Yellow",$R140="Medium")</formula>
    </cfRule>
    <cfRule type="expression" dxfId="229" priority="173" stopIfTrue="1">
      <formula>OR($R140="NY",$R140="Not Yet")</formula>
    </cfRule>
    <cfRule type="cellIs" dxfId="228" priority="174" stopIfTrue="1" operator="equal">
      <formula>"Out of Scope"</formula>
    </cfRule>
  </conditionalFormatting>
  <conditionalFormatting sqref="J140">
    <cfRule type="expression" dxfId="227" priority="163" stopIfTrue="1">
      <formula>OR($R140="FI",$R140="Green",$R140="High")</formula>
    </cfRule>
    <cfRule type="expression" dxfId="226" priority="164" stopIfTrue="1">
      <formula>OR($R140="NI",$R140="Red",$R140="Low")</formula>
    </cfRule>
    <cfRule type="cellIs" dxfId="225" priority="165" stopIfTrue="1" operator="equal">
      <formula>"PI"</formula>
    </cfRule>
    <cfRule type="expression" dxfId="224" priority="166" stopIfTrue="1">
      <formula>OR($R140="LI",$R140="Yellow",$R140="Medium")</formula>
    </cfRule>
    <cfRule type="expression" dxfId="223" priority="167" stopIfTrue="1">
      <formula>OR($R140="NY",$R140="Not Yet")</formula>
    </cfRule>
    <cfRule type="cellIs" dxfId="222" priority="168" stopIfTrue="1" operator="equal">
      <formula>"Out of Scope"</formula>
    </cfRule>
  </conditionalFormatting>
  <conditionalFormatting sqref="K140">
    <cfRule type="expression" dxfId="221" priority="157" stopIfTrue="1">
      <formula>OR($R140="FI",$R140="Green",$R140="High")</formula>
    </cfRule>
    <cfRule type="expression" dxfId="220" priority="158" stopIfTrue="1">
      <formula>OR($R140="NI",$R140="Red",$R140="Low")</formula>
    </cfRule>
    <cfRule type="cellIs" dxfId="219" priority="159" stopIfTrue="1" operator="equal">
      <formula>"PI"</formula>
    </cfRule>
    <cfRule type="expression" dxfId="218" priority="160" stopIfTrue="1">
      <formula>OR($R140="LI",$R140="Yellow",$R140="Medium")</formula>
    </cfRule>
    <cfRule type="expression" dxfId="217" priority="161" stopIfTrue="1">
      <formula>OR($R140="NY",$R140="Not Yet")</formula>
    </cfRule>
    <cfRule type="cellIs" dxfId="216" priority="162" stopIfTrue="1" operator="equal">
      <formula>"Out of Scope"</formula>
    </cfRule>
  </conditionalFormatting>
  <conditionalFormatting sqref="L140">
    <cfRule type="expression" dxfId="215" priority="151" stopIfTrue="1">
      <formula>OR($R140="FI",$R140="Green",$R140="High")</formula>
    </cfRule>
    <cfRule type="expression" dxfId="214" priority="152" stopIfTrue="1">
      <formula>OR($R140="NI",$R140="Red",$R140="Low")</formula>
    </cfRule>
    <cfRule type="cellIs" dxfId="213" priority="153" stopIfTrue="1" operator="equal">
      <formula>"PI"</formula>
    </cfRule>
    <cfRule type="expression" dxfId="212" priority="154" stopIfTrue="1">
      <formula>OR($R140="LI",$R140="Yellow",$R140="Medium")</formula>
    </cfRule>
    <cfRule type="expression" dxfId="211" priority="155" stopIfTrue="1">
      <formula>OR($R140="NY",$R140="Not Yet")</formula>
    </cfRule>
    <cfRule type="cellIs" dxfId="210" priority="156" stopIfTrue="1" operator="equal">
      <formula>"Out of Scope"</formula>
    </cfRule>
  </conditionalFormatting>
  <conditionalFormatting sqref="H151:L151">
    <cfRule type="expression" dxfId="209" priority="145" stopIfTrue="1">
      <formula>OR(H151="FI",H151="Green",H151="High")</formula>
    </cfRule>
    <cfRule type="expression" dxfId="208" priority="146" stopIfTrue="1">
      <formula>OR(H151="NI",H151="Red",H151="Low")</formula>
    </cfRule>
    <cfRule type="cellIs" dxfId="207" priority="147" stopIfTrue="1" operator="equal">
      <formula>"PI"</formula>
    </cfRule>
    <cfRule type="expression" dxfId="206" priority="148" stopIfTrue="1">
      <formula>OR(H151="LI",H151="Yellow",H151="Medium")</formula>
    </cfRule>
    <cfRule type="expression" dxfId="205" priority="149" stopIfTrue="1">
      <formula>OR(H151="NY",H151="Not Yet")</formula>
    </cfRule>
    <cfRule type="cellIs" dxfId="204" priority="150" stopIfTrue="1" operator="equal">
      <formula>"Out of Scope"</formula>
    </cfRule>
  </conditionalFormatting>
  <conditionalFormatting sqref="I151">
    <cfRule type="expression" dxfId="203" priority="139" stopIfTrue="1">
      <formula>OR($R151="FI",$R151="Green",$R151="High")</formula>
    </cfRule>
    <cfRule type="expression" dxfId="202" priority="140" stopIfTrue="1">
      <formula>OR($R151="NI",$R151="Red",$R151="Low")</formula>
    </cfRule>
    <cfRule type="cellIs" dxfId="201" priority="141" stopIfTrue="1" operator="equal">
      <formula>"PI"</formula>
    </cfRule>
    <cfRule type="expression" dxfId="200" priority="142" stopIfTrue="1">
      <formula>OR($R151="LI",$R151="Yellow",$R151="Medium")</formula>
    </cfRule>
    <cfRule type="expression" dxfId="199" priority="143" stopIfTrue="1">
      <formula>OR($R151="NY",$R151="Not Yet")</formula>
    </cfRule>
    <cfRule type="cellIs" dxfId="198" priority="144" stopIfTrue="1" operator="equal">
      <formula>"Out of Scope"</formula>
    </cfRule>
  </conditionalFormatting>
  <conditionalFormatting sqref="J151">
    <cfRule type="expression" dxfId="197" priority="133" stopIfTrue="1">
      <formula>OR($R151="FI",$R151="Green",$R151="High")</formula>
    </cfRule>
    <cfRule type="expression" dxfId="196" priority="134" stopIfTrue="1">
      <formula>OR($R151="NI",$R151="Red",$R151="Low")</formula>
    </cfRule>
    <cfRule type="cellIs" dxfId="195" priority="135" stopIfTrue="1" operator="equal">
      <formula>"PI"</formula>
    </cfRule>
    <cfRule type="expression" dxfId="194" priority="136" stopIfTrue="1">
      <formula>OR($R151="LI",$R151="Yellow",$R151="Medium")</formula>
    </cfRule>
    <cfRule type="expression" dxfId="193" priority="137" stopIfTrue="1">
      <formula>OR($R151="NY",$R151="Not Yet")</formula>
    </cfRule>
    <cfRule type="cellIs" dxfId="192" priority="138" stopIfTrue="1" operator="equal">
      <formula>"Out of Scope"</formula>
    </cfRule>
  </conditionalFormatting>
  <conditionalFormatting sqref="K151">
    <cfRule type="expression" dxfId="191" priority="127" stopIfTrue="1">
      <formula>OR($R151="FI",$R151="Green",$R151="High")</formula>
    </cfRule>
    <cfRule type="expression" dxfId="190" priority="128" stopIfTrue="1">
      <formula>OR($R151="NI",$R151="Red",$R151="Low")</formula>
    </cfRule>
    <cfRule type="cellIs" dxfId="189" priority="129" stopIfTrue="1" operator="equal">
      <formula>"PI"</formula>
    </cfRule>
    <cfRule type="expression" dxfId="188" priority="130" stopIfTrue="1">
      <formula>OR($R151="LI",$R151="Yellow",$R151="Medium")</formula>
    </cfRule>
    <cfRule type="expression" dxfId="187" priority="131" stopIfTrue="1">
      <formula>OR($R151="NY",$R151="Not Yet")</formula>
    </cfRule>
    <cfRule type="cellIs" dxfId="186" priority="132" stopIfTrue="1" operator="equal">
      <formula>"Out of Scope"</formula>
    </cfRule>
  </conditionalFormatting>
  <conditionalFormatting sqref="L151">
    <cfRule type="expression" dxfId="185" priority="121" stopIfTrue="1">
      <formula>OR($R151="FI",$R151="Green",$R151="High")</formula>
    </cfRule>
    <cfRule type="expression" dxfId="184" priority="122" stopIfTrue="1">
      <formula>OR($R151="NI",$R151="Red",$R151="Low")</formula>
    </cfRule>
    <cfRule type="cellIs" dxfId="183" priority="123" stopIfTrue="1" operator="equal">
      <formula>"PI"</formula>
    </cfRule>
    <cfRule type="expression" dxfId="182" priority="124" stopIfTrue="1">
      <formula>OR($R151="LI",$R151="Yellow",$R151="Medium")</formula>
    </cfRule>
    <cfRule type="expression" dxfId="181" priority="125" stopIfTrue="1">
      <formula>OR($R151="NY",$R151="Not Yet")</formula>
    </cfRule>
    <cfRule type="cellIs" dxfId="180" priority="126" stopIfTrue="1" operator="equal">
      <formula>"Out of Scope"</formula>
    </cfRule>
  </conditionalFormatting>
  <conditionalFormatting sqref="H161:L161">
    <cfRule type="expression" dxfId="179" priority="115" stopIfTrue="1">
      <formula>OR(H161="FI",H161="Green",H161="High")</formula>
    </cfRule>
    <cfRule type="expression" dxfId="178" priority="116" stopIfTrue="1">
      <formula>OR(H161="NI",H161="Red",H161="Low")</formula>
    </cfRule>
    <cfRule type="cellIs" dxfId="177" priority="117" stopIfTrue="1" operator="equal">
      <formula>"PI"</formula>
    </cfRule>
    <cfRule type="expression" dxfId="176" priority="118" stopIfTrue="1">
      <formula>OR(H161="LI",H161="Yellow",H161="Medium")</formula>
    </cfRule>
    <cfRule type="expression" dxfId="175" priority="119" stopIfTrue="1">
      <formula>OR(H161="NY",H161="Not Yet")</formula>
    </cfRule>
    <cfRule type="cellIs" dxfId="174" priority="120" stopIfTrue="1" operator="equal">
      <formula>"Out of Scope"</formula>
    </cfRule>
  </conditionalFormatting>
  <conditionalFormatting sqref="I161">
    <cfRule type="expression" dxfId="173" priority="109" stopIfTrue="1">
      <formula>OR($R161="FI",$R161="Green",$R161="High")</formula>
    </cfRule>
    <cfRule type="expression" dxfId="172" priority="110" stopIfTrue="1">
      <formula>OR($R161="NI",$R161="Red",$R161="Low")</formula>
    </cfRule>
    <cfRule type="cellIs" dxfId="171" priority="111" stopIfTrue="1" operator="equal">
      <formula>"PI"</formula>
    </cfRule>
    <cfRule type="expression" dxfId="170" priority="112" stopIfTrue="1">
      <formula>OR($R161="LI",$R161="Yellow",$R161="Medium")</formula>
    </cfRule>
    <cfRule type="expression" dxfId="169" priority="113" stopIfTrue="1">
      <formula>OR($R161="NY",$R161="Not Yet")</formula>
    </cfRule>
    <cfRule type="cellIs" dxfId="168" priority="114" stopIfTrue="1" operator="equal">
      <formula>"Out of Scope"</formula>
    </cfRule>
  </conditionalFormatting>
  <conditionalFormatting sqref="J161">
    <cfRule type="expression" dxfId="167" priority="103" stopIfTrue="1">
      <formula>OR($R161="FI",$R161="Green",$R161="High")</formula>
    </cfRule>
    <cfRule type="expression" dxfId="166" priority="104" stopIfTrue="1">
      <formula>OR($R161="NI",$R161="Red",$R161="Low")</formula>
    </cfRule>
    <cfRule type="cellIs" dxfId="165" priority="105" stopIfTrue="1" operator="equal">
      <formula>"PI"</formula>
    </cfRule>
    <cfRule type="expression" dxfId="164" priority="106" stopIfTrue="1">
      <formula>OR($R161="LI",$R161="Yellow",$R161="Medium")</formula>
    </cfRule>
    <cfRule type="expression" dxfId="163" priority="107" stopIfTrue="1">
      <formula>OR($R161="NY",$R161="Not Yet")</formula>
    </cfRule>
    <cfRule type="cellIs" dxfId="162" priority="108" stopIfTrue="1" operator="equal">
      <formula>"Out of Scope"</formula>
    </cfRule>
  </conditionalFormatting>
  <conditionalFormatting sqref="K161">
    <cfRule type="expression" dxfId="161" priority="97" stopIfTrue="1">
      <formula>OR($R161="FI",$R161="Green",$R161="High")</formula>
    </cfRule>
    <cfRule type="expression" dxfId="160" priority="98" stopIfTrue="1">
      <formula>OR($R161="NI",$R161="Red",$R161="Low")</formula>
    </cfRule>
    <cfRule type="cellIs" dxfId="159" priority="99" stopIfTrue="1" operator="equal">
      <formula>"PI"</formula>
    </cfRule>
    <cfRule type="expression" dxfId="158" priority="100" stopIfTrue="1">
      <formula>OR($R161="LI",$R161="Yellow",$R161="Medium")</formula>
    </cfRule>
    <cfRule type="expression" dxfId="157" priority="101" stopIfTrue="1">
      <formula>OR($R161="NY",$R161="Not Yet")</formula>
    </cfRule>
    <cfRule type="cellIs" dxfId="156" priority="102" stopIfTrue="1" operator="equal">
      <formula>"Out of Scope"</formula>
    </cfRule>
  </conditionalFormatting>
  <conditionalFormatting sqref="L161">
    <cfRule type="expression" dxfId="155" priority="91" stopIfTrue="1">
      <formula>OR($R161="FI",$R161="Green",$R161="High")</formula>
    </cfRule>
    <cfRule type="expression" dxfId="154" priority="92" stopIfTrue="1">
      <formula>OR($R161="NI",$R161="Red",$R161="Low")</formula>
    </cfRule>
    <cfRule type="cellIs" dxfId="153" priority="93" stopIfTrue="1" operator="equal">
      <formula>"PI"</formula>
    </cfRule>
    <cfRule type="expression" dxfId="152" priority="94" stopIfTrue="1">
      <formula>OR($R161="LI",$R161="Yellow",$R161="Medium")</formula>
    </cfRule>
    <cfRule type="expression" dxfId="151" priority="95" stopIfTrue="1">
      <formula>OR($R161="NY",$R161="Not Yet")</formula>
    </cfRule>
    <cfRule type="cellIs" dxfId="150" priority="96" stopIfTrue="1" operator="equal">
      <formula>"Out of Scope"</formula>
    </cfRule>
  </conditionalFormatting>
  <conditionalFormatting sqref="H171:L171">
    <cfRule type="expression" dxfId="149" priority="85" stopIfTrue="1">
      <formula>OR(H171="FI",H171="Green",H171="High")</formula>
    </cfRule>
    <cfRule type="expression" dxfId="148" priority="86" stopIfTrue="1">
      <formula>OR(H171="NI",H171="Red",H171="Low")</formula>
    </cfRule>
    <cfRule type="cellIs" dxfId="147" priority="87" stopIfTrue="1" operator="equal">
      <formula>"PI"</formula>
    </cfRule>
    <cfRule type="expression" dxfId="146" priority="88" stopIfTrue="1">
      <formula>OR(H171="LI",H171="Yellow",H171="Medium")</formula>
    </cfRule>
    <cfRule type="expression" dxfId="145" priority="89" stopIfTrue="1">
      <formula>OR(H171="NY",H171="Not Yet")</formula>
    </cfRule>
    <cfRule type="cellIs" dxfId="144" priority="90" stopIfTrue="1" operator="equal">
      <formula>"Out of Scope"</formula>
    </cfRule>
  </conditionalFormatting>
  <conditionalFormatting sqref="I171">
    <cfRule type="expression" dxfId="143" priority="79" stopIfTrue="1">
      <formula>OR($R171="FI",$R171="Green",$R171="High")</formula>
    </cfRule>
    <cfRule type="expression" dxfId="142" priority="80" stopIfTrue="1">
      <formula>OR($R171="NI",$R171="Red",$R171="Low")</formula>
    </cfRule>
    <cfRule type="cellIs" dxfId="141" priority="81" stopIfTrue="1" operator="equal">
      <formula>"PI"</formula>
    </cfRule>
    <cfRule type="expression" dxfId="140" priority="82" stopIfTrue="1">
      <formula>OR($R171="LI",$R171="Yellow",$R171="Medium")</formula>
    </cfRule>
    <cfRule type="expression" dxfId="139" priority="83" stopIfTrue="1">
      <formula>OR($R171="NY",$R171="Not Yet")</formula>
    </cfRule>
    <cfRule type="cellIs" dxfId="138" priority="84" stopIfTrue="1" operator="equal">
      <formula>"Out of Scope"</formula>
    </cfRule>
  </conditionalFormatting>
  <conditionalFormatting sqref="J171">
    <cfRule type="expression" dxfId="137" priority="73" stopIfTrue="1">
      <formula>OR($R171="FI",$R171="Green",$R171="High")</formula>
    </cfRule>
    <cfRule type="expression" dxfId="136" priority="74" stopIfTrue="1">
      <formula>OR($R171="NI",$R171="Red",$R171="Low")</formula>
    </cfRule>
    <cfRule type="cellIs" dxfId="135" priority="75" stopIfTrue="1" operator="equal">
      <formula>"PI"</formula>
    </cfRule>
    <cfRule type="expression" dxfId="134" priority="76" stopIfTrue="1">
      <formula>OR($R171="LI",$R171="Yellow",$R171="Medium")</formula>
    </cfRule>
    <cfRule type="expression" dxfId="133" priority="77" stopIfTrue="1">
      <formula>OR($R171="NY",$R171="Not Yet")</formula>
    </cfRule>
    <cfRule type="cellIs" dxfId="132" priority="78" stopIfTrue="1" operator="equal">
      <formula>"Out of Scope"</formula>
    </cfRule>
  </conditionalFormatting>
  <conditionalFormatting sqref="K171">
    <cfRule type="expression" dxfId="131" priority="67" stopIfTrue="1">
      <formula>OR($R171="FI",$R171="Green",$R171="High")</formula>
    </cfRule>
    <cfRule type="expression" dxfId="130" priority="68" stopIfTrue="1">
      <formula>OR($R171="NI",$R171="Red",$R171="Low")</formula>
    </cfRule>
    <cfRule type="cellIs" dxfId="129" priority="69" stopIfTrue="1" operator="equal">
      <formula>"PI"</formula>
    </cfRule>
    <cfRule type="expression" dxfId="128" priority="70" stopIfTrue="1">
      <formula>OR($R171="LI",$R171="Yellow",$R171="Medium")</formula>
    </cfRule>
    <cfRule type="expression" dxfId="127" priority="71" stopIfTrue="1">
      <formula>OR($R171="NY",$R171="Not Yet")</formula>
    </cfRule>
    <cfRule type="cellIs" dxfId="126" priority="72" stopIfTrue="1" operator="equal">
      <formula>"Out of Scope"</formula>
    </cfRule>
  </conditionalFormatting>
  <conditionalFormatting sqref="L171">
    <cfRule type="expression" dxfId="125" priority="61" stopIfTrue="1">
      <formula>OR($R171="FI",$R171="Green",$R171="High")</formula>
    </cfRule>
    <cfRule type="expression" dxfId="124" priority="62" stopIfTrue="1">
      <formula>OR($R171="NI",$R171="Red",$R171="Low")</formula>
    </cfRule>
    <cfRule type="cellIs" dxfId="123" priority="63" stopIfTrue="1" operator="equal">
      <formula>"PI"</formula>
    </cfRule>
    <cfRule type="expression" dxfId="122" priority="64" stopIfTrue="1">
      <formula>OR($R171="LI",$R171="Yellow",$R171="Medium")</formula>
    </cfRule>
    <cfRule type="expression" dxfId="121" priority="65" stopIfTrue="1">
      <formula>OR($R171="NY",$R171="Not Yet")</formula>
    </cfRule>
    <cfRule type="cellIs" dxfId="120" priority="66" stopIfTrue="1" operator="equal">
      <formula>"Out of Scope"</formula>
    </cfRule>
  </conditionalFormatting>
  <conditionalFormatting sqref="H183:L183">
    <cfRule type="expression" dxfId="119" priority="55" stopIfTrue="1">
      <formula>OR(H183="FI",H183="Green",H183="High")</formula>
    </cfRule>
    <cfRule type="expression" dxfId="118" priority="56" stopIfTrue="1">
      <formula>OR(H183="NI",H183="Red",H183="Low")</formula>
    </cfRule>
    <cfRule type="cellIs" dxfId="117" priority="57" stopIfTrue="1" operator="equal">
      <formula>"PI"</formula>
    </cfRule>
    <cfRule type="expression" dxfId="116" priority="58" stopIfTrue="1">
      <formula>OR(H183="LI",H183="Yellow",H183="Medium")</formula>
    </cfRule>
    <cfRule type="expression" dxfId="115" priority="59" stopIfTrue="1">
      <formula>OR(H183="NY",H183="Not Yet")</formula>
    </cfRule>
    <cfRule type="cellIs" dxfId="114" priority="60" stopIfTrue="1" operator="equal">
      <formula>"Out of Scope"</formula>
    </cfRule>
  </conditionalFormatting>
  <conditionalFormatting sqref="I183">
    <cfRule type="expression" dxfId="113" priority="49" stopIfTrue="1">
      <formula>OR($R183="FI",$R183="Green",$R183="High")</formula>
    </cfRule>
    <cfRule type="expression" dxfId="112" priority="50" stopIfTrue="1">
      <formula>OR($R183="NI",$R183="Red",$R183="Low")</formula>
    </cfRule>
    <cfRule type="cellIs" dxfId="111" priority="51" stopIfTrue="1" operator="equal">
      <formula>"PI"</formula>
    </cfRule>
    <cfRule type="expression" dxfId="110" priority="52" stopIfTrue="1">
      <formula>OR($R183="LI",$R183="Yellow",$R183="Medium")</formula>
    </cfRule>
    <cfRule type="expression" dxfId="109" priority="53" stopIfTrue="1">
      <formula>OR($R183="NY",$R183="Not Yet")</formula>
    </cfRule>
    <cfRule type="cellIs" dxfId="108" priority="54" stopIfTrue="1" operator="equal">
      <formula>"Out of Scope"</formula>
    </cfRule>
  </conditionalFormatting>
  <conditionalFormatting sqref="J183">
    <cfRule type="expression" dxfId="107" priority="43" stopIfTrue="1">
      <formula>OR($R183="FI",$R183="Green",$R183="High")</formula>
    </cfRule>
    <cfRule type="expression" dxfId="106" priority="44" stopIfTrue="1">
      <formula>OR($R183="NI",$R183="Red",$R183="Low")</formula>
    </cfRule>
    <cfRule type="cellIs" dxfId="105" priority="45" stopIfTrue="1" operator="equal">
      <formula>"PI"</formula>
    </cfRule>
    <cfRule type="expression" dxfId="104" priority="46" stopIfTrue="1">
      <formula>OR($R183="LI",$R183="Yellow",$R183="Medium")</formula>
    </cfRule>
    <cfRule type="expression" dxfId="103" priority="47" stopIfTrue="1">
      <formula>OR($R183="NY",$R183="Not Yet")</formula>
    </cfRule>
    <cfRule type="cellIs" dxfId="102" priority="48" stopIfTrue="1" operator="equal">
      <formula>"Out of Scope"</formula>
    </cfRule>
  </conditionalFormatting>
  <conditionalFormatting sqref="K183">
    <cfRule type="expression" dxfId="101" priority="37" stopIfTrue="1">
      <formula>OR($R183="FI",$R183="Green",$R183="High")</formula>
    </cfRule>
    <cfRule type="expression" dxfId="100" priority="38" stopIfTrue="1">
      <formula>OR($R183="NI",$R183="Red",$R183="Low")</formula>
    </cfRule>
    <cfRule type="cellIs" dxfId="99" priority="39" stopIfTrue="1" operator="equal">
      <formula>"PI"</formula>
    </cfRule>
    <cfRule type="expression" dxfId="98" priority="40" stopIfTrue="1">
      <formula>OR($R183="LI",$R183="Yellow",$R183="Medium")</formula>
    </cfRule>
    <cfRule type="expression" dxfId="97" priority="41" stopIfTrue="1">
      <formula>OR($R183="NY",$R183="Not Yet")</formula>
    </cfRule>
    <cfRule type="cellIs" dxfId="96" priority="42" stopIfTrue="1" operator="equal">
      <formula>"Out of Scope"</formula>
    </cfRule>
  </conditionalFormatting>
  <conditionalFormatting sqref="L183">
    <cfRule type="expression" dxfId="95" priority="31" stopIfTrue="1">
      <formula>OR($R183="FI",$R183="Green",$R183="High")</formula>
    </cfRule>
    <cfRule type="expression" dxfId="94" priority="32" stopIfTrue="1">
      <formula>OR($R183="NI",$R183="Red",$R183="Low")</formula>
    </cfRule>
    <cfRule type="cellIs" dxfId="93" priority="33" stopIfTrue="1" operator="equal">
      <formula>"PI"</formula>
    </cfRule>
    <cfRule type="expression" dxfId="92" priority="34" stopIfTrue="1">
      <formula>OR($R183="LI",$R183="Yellow",$R183="Medium")</formula>
    </cfRule>
    <cfRule type="expression" dxfId="91" priority="35" stopIfTrue="1">
      <formula>OR($R183="NY",$R183="Not Yet")</formula>
    </cfRule>
    <cfRule type="cellIs" dxfId="90" priority="36" stopIfTrue="1" operator="equal">
      <formula>"Out of Scope"</formula>
    </cfRule>
  </conditionalFormatting>
  <conditionalFormatting sqref="H194:L194">
    <cfRule type="expression" dxfId="89" priority="25" stopIfTrue="1">
      <formula>OR(H194="FI",H194="Green",H194="High")</formula>
    </cfRule>
    <cfRule type="expression" dxfId="88" priority="26" stopIfTrue="1">
      <formula>OR(H194="NI",H194="Red",H194="Low")</formula>
    </cfRule>
    <cfRule type="cellIs" dxfId="87" priority="27" stopIfTrue="1" operator="equal">
      <formula>"PI"</formula>
    </cfRule>
    <cfRule type="expression" dxfId="86" priority="28" stopIfTrue="1">
      <formula>OR(H194="LI",H194="Yellow",H194="Medium")</formula>
    </cfRule>
    <cfRule type="expression" dxfId="85" priority="29" stopIfTrue="1">
      <formula>OR(H194="NY",H194="Not Yet")</formula>
    </cfRule>
    <cfRule type="cellIs" dxfId="84" priority="30" stopIfTrue="1" operator="equal">
      <formula>"Out of Scope"</formula>
    </cfRule>
  </conditionalFormatting>
  <conditionalFormatting sqref="I194">
    <cfRule type="expression" dxfId="83" priority="19" stopIfTrue="1">
      <formula>OR($R194="FI",$R194="Green",$R194="High")</formula>
    </cfRule>
    <cfRule type="expression" dxfId="82" priority="20" stopIfTrue="1">
      <formula>OR($R194="NI",$R194="Red",$R194="Low")</formula>
    </cfRule>
    <cfRule type="cellIs" dxfId="81" priority="21" stopIfTrue="1" operator="equal">
      <formula>"PI"</formula>
    </cfRule>
    <cfRule type="expression" dxfId="80" priority="22" stopIfTrue="1">
      <formula>OR($R194="LI",$R194="Yellow",$R194="Medium")</formula>
    </cfRule>
    <cfRule type="expression" dxfId="79" priority="23" stopIfTrue="1">
      <formula>OR($R194="NY",$R194="Not Yet")</formula>
    </cfRule>
    <cfRule type="cellIs" dxfId="78" priority="24" stopIfTrue="1" operator="equal">
      <formula>"Out of Scope"</formula>
    </cfRule>
  </conditionalFormatting>
  <conditionalFormatting sqref="J194">
    <cfRule type="expression" dxfId="77" priority="13" stopIfTrue="1">
      <formula>OR($R194="FI",$R194="Green",$R194="High")</formula>
    </cfRule>
    <cfRule type="expression" dxfId="76" priority="14" stopIfTrue="1">
      <formula>OR($R194="NI",$R194="Red",$R194="Low")</formula>
    </cfRule>
    <cfRule type="cellIs" dxfId="75" priority="15" stopIfTrue="1" operator="equal">
      <formula>"PI"</formula>
    </cfRule>
    <cfRule type="expression" dxfId="74" priority="16" stopIfTrue="1">
      <formula>OR($R194="LI",$R194="Yellow",$R194="Medium")</formula>
    </cfRule>
    <cfRule type="expression" dxfId="73" priority="17" stopIfTrue="1">
      <formula>OR($R194="NY",$R194="Not Yet")</formula>
    </cfRule>
    <cfRule type="cellIs" dxfId="72" priority="18" stopIfTrue="1" operator="equal">
      <formula>"Out of Scope"</formula>
    </cfRule>
  </conditionalFormatting>
  <conditionalFormatting sqref="K194">
    <cfRule type="expression" dxfId="71" priority="7" stopIfTrue="1">
      <formula>OR($R194="FI",$R194="Green",$R194="High")</formula>
    </cfRule>
    <cfRule type="expression" dxfId="70" priority="8" stopIfTrue="1">
      <formula>OR($R194="NI",$R194="Red",$R194="Low")</formula>
    </cfRule>
    <cfRule type="cellIs" dxfId="69" priority="9" stopIfTrue="1" operator="equal">
      <formula>"PI"</formula>
    </cfRule>
    <cfRule type="expression" dxfId="68" priority="10" stopIfTrue="1">
      <formula>OR($R194="LI",$R194="Yellow",$R194="Medium")</formula>
    </cfRule>
    <cfRule type="expression" dxfId="67" priority="11" stopIfTrue="1">
      <formula>OR($R194="NY",$R194="Not Yet")</formula>
    </cfRule>
    <cfRule type="cellIs" dxfId="66" priority="12" stopIfTrue="1" operator="equal">
      <formula>"Out of Scope"</formula>
    </cfRule>
  </conditionalFormatting>
  <conditionalFormatting sqref="L194">
    <cfRule type="expression" dxfId="65" priority="1" stopIfTrue="1">
      <formula>OR($R194="FI",$R194="Green",$R194="High")</formula>
    </cfRule>
    <cfRule type="expression" dxfId="64" priority="2" stopIfTrue="1">
      <formula>OR($R194="NI",$R194="Red",$R194="Low")</formula>
    </cfRule>
    <cfRule type="cellIs" dxfId="63" priority="3" stopIfTrue="1" operator="equal">
      <formula>"PI"</formula>
    </cfRule>
    <cfRule type="expression" dxfId="62" priority="4" stopIfTrue="1">
      <formula>OR($R194="LI",$R194="Yellow",$R194="Medium")</formula>
    </cfRule>
    <cfRule type="expression" dxfId="61" priority="5" stopIfTrue="1">
      <formula>OR($R194="NY",$R194="Not Yet")</formula>
    </cfRule>
    <cfRule type="cellIs" dxfId="60"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29 R66 R172">
      <formula1>Goal_Rating</formula1>
    </dataValidation>
    <dataValidation type="list" allowBlank="1" showInputMessage="1" showErrorMessage="1" sqref="R5 R17 R30 R42 R54 R67 R78 R89 R99 R110 R120 R130 R141 R152 R162 R173 R184 H16:L16 H28:L28 H41:L41 H53:L53 H65:L65 H77:L77 H88:L88 H98:L98 H109:L109 H119:L119 H129:L129 H140:L140 H151:L151 H161:L161 H171:L171 H183:L183 H194:L194">
      <formula1>Practice_Characterization</formula1>
    </dataValidation>
    <dataValidation type="list" allowBlank="1" showInputMessage="1" showErrorMessage="1" sqref="A9:A16 A21:A28 A34:A41 A46:A53 A58:A65 A70:A77 A81:A88 A91:A98 A102:A109 A112:A119 A122:A129 A133:A140 A144:A151 A154:A161 A164:A171 A176:A183 A187:A194">
      <formula1>Status</formula1>
    </dataValidation>
    <dataValidation type="list" allowBlank="1" showInputMessage="1" showErrorMessage="1" sqref="R31:R32 R43:R44 R55:R56">
      <formula1>M46:M49</formula1>
    </dataValidation>
    <dataValidation type="list" allowBlank="1" showInputMessage="1" showErrorMessage="1" sqref="R79 R100 R131 R142">
      <formula1>M93:M97</formula1>
    </dataValidation>
    <dataValidation type="list" allowBlank="1" showInputMessage="1" showErrorMessage="1" sqref="N9:O15 N21:O27 N34:O40 N46:O52 N58:O64 N70:O76 N81:O87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8137" r:id="rId6" name="Button 9">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48138"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8139"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8140" r:id="rId9" name="Button 12">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48142" r:id="rId10" name="Button 14">
              <controlPr defaultSize="0" print="0" autoFill="0" autoPict="0" macro="[0]!Set_Filter">
                <anchor moveWithCells="1" sizeWithCells="1">
                  <from>
                    <xdr:col>2</xdr:col>
                    <xdr:colOff>4600575</xdr:colOff>
                    <xdr:row>0</xdr:row>
                    <xdr:rowOff>57150</xdr:rowOff>
                  </from>
                  <to>
                    <xdr:col>2</xdr:col>
                    <xdr:colOff>5076825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Instructions!M229:M233</xm:f>
          </x14:formula1>
          <xm:sqref>R174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I168"/>
  <sheetViews>
    <sheetView showGridLines="0" workbookViewId="0">
      <selection activeCell="G12" sqref="G12:K12"/>
    </sheetView>
  </sheetViews>
  <sheetFormatPr defaultColWidth="9.140625" defaultRowHeight="12.75"/>
  <cols>
    <col min="1" max="1" width="98.85546875" style="372" customWidth="1"/>
    <col min="2" max="2" width="16" style="305" customWidth="1"/>
    <col min="3" max="3" width="10.85546875" style="305" bestFit="1" customWidth="1"/>
    <col min="4" max="16384" width="9.140625" style="305"/>
  </cols>
  <sheetData>
    <row r="1" spans="1:3" ht="27.75" customHeight="1" thickBot="1">
      <c r="A1" s="419" t="s">
        <v>943</v>
      </c>
      <c r="B1" s="420" t="s">
        <v>288</v>
      </c>
      <c r="C1" s="421" t="s">
        <v>0</v>
      </c>
    </row>
    <row r="2" spans="1:3" ht="118.5" customHeight="1">
      <c r="A2" s="422" t="s">
        <v>973</v>
      </c>
      <c r="B2" s="418"/>
      <c r="C2" s="418"/>
    </row>
    <row r="3" spans="1:3">
      <c r="A3" s="509" t="s">
        <v>406</v>
      </c>
      <c r="B3" s="412" t="s">
        <v>286</v>
      </c>
      <c r="C3" s="412"/>
    </row>
    <row r="4" spans="1:3">
      <c r="A4" s="510"/>
      <c r="B4" s="412" t="s">
        <v>287</v>
      </c>
      <c r="C4" s="412"/>
    </row>
    <row r="5" spans="1:3">
      <c r="A5" s="511"/>
      <c r="B5" s="412" t="s">
        <v>285</v>
      </c>
      <c r="C5" s="412"/>
    </row>
    <row r="6" spans="1:3">
      <c r="A6" s="11" t="s">
        <v>407</v>
      </c>
      <c r="B6" s="413"/>
      <c r="C6" s="413"/>
    </row>
    <row r="7" spans="1:3">
      <c r="A7" s="11" t="s">
        <v>408</v>
      </c>
      <c r="B7" s="413"/>
      <c r="C7" s="413"/>
    </row>
    <row r="8" spans="1:3" ht="25.5">
      <c r="A8" s="11" t="s">
        <v>248</v>
      </c>
      <c r="B8" s="413"/>
      <c r="C8" s="413"/>
    </row>
    <row r="9" spans="1:3">
      <c r="A9" s="11" t="s">
        <v>249</v>
      </c>
      <c r="B9" s="413"/>
      <c r="C9" s="413"/>
    </row>
    <row r="10" spans="1:3">
      <c r="A10" s="11" t="s">
        <v>250</v>
      </c>
      <c r="B10" s="413"/>
      <c r="C10" s="413"/>
    </row>
    <row r="11" spans="1:3">
      <c r="A11" s="11"/>
      <c r="B11" s="413"/>
      <c r="C11" s="413"/>
    </row>
    <row r="12" spans="1:3" ht="38.25">
      <c r="A12" s="11" t="s">
        <v>1469</v>
      </c>
      <c r="B12" s="413"/>
      <c r="C12" s="413"/>
    </row>
    <row r="13" spans="1:3" ht="25.5">
      <c r="A13" s="11" t="s">
        <v>1470</v>
      </c>
      <c r="B13" s="413"/>
      <c r="C13" s="413"/>
    </row>
    <row r="14" spans="1:3">
      <c r="A14" s="11"/>
      <c r="B14" s="413"/>
      <c r="C14" s="413"/>
    </row>
    <row r="15" spans="1:3" ht="25.5">
      <c r="A15" s="11" t="s">
        <v>1456</v>
      </c>
      <c r="B15" s="460" t="s">
        <v>289</v>
      </c>
      <c r="C15" s="414"/>
    </row>
    <row r="16" spans="1:3">
      <c r="A16" s="11" t="s">
        <v>1457</v>
      </c>
      <c r="B16" s="461" t="s">
        <v>290</v>
      </c>
      <c r="C16" s="415"/>
    </row>
    <row r="17" spans="1:9">
      <c r="A17" s="11" t="s">
        <v>1458</v>
      </c>
      <c r="B17" s="462" t="s">
        <v>291</v>
      </c>
      <c r="C17" s="416"/>
    </row>
    <row r="18" spans="1:9">
      <c r="A18" s="371"/>
      <c r="B18" s="413"/>
      <c r="C18" s="413"/>
    </row>
    <row r="19" spans="1:9" ht="25.5">
      <c r="A19" s="11" t="s">
        <v>1461</v>
      </c>
      <c r="B19" s="459" t="s">
        <v>1462</v>
      </c>
      <c r="C19" s="413"/>
    </row>
    <row r="20" spans="1:9">
      <c r="A20" s="11"/>
      <c r="B20" s="413"/>
      <c r="C20" s="413"/>
    </row>
    <row r="21" spans="1:9" ht="25.5">
      <c r="A21" s="11" t="s">
        <v>950</v>
      </c>
      <c r="B21" s="413"/>
      <c r="C21" s="413"/>
    </row>
    <row r="22" spans="1:9">
      <c r="A22" s="11"/>
      <c r="B22" s="413"/>
      <c r="C22" s="413"/>
    </row>
    <row r="23" spans="1:9" ht="13.5" thickBot="1">
      <c r="A23" s="11" t="s">
        <v>409</v>
      </c>
      <c r="B23" s="417"/>
      <c r="C23" s="417"/>
      <c r="D23" s="9" t="s">
        <v>78</v>
      </c>
      <c r="E23" s="9"/>
      <c r="F23" s="9"/>
      <c r="G23" s="9"/>
      <c r="H23" s="9"/>
      <c r="I23" s="9"/>
    </row>
    <row r="24" spans="1:9">
      <c r="A24" s="11"/>
      <c r="B24" s="512" t="str">
        <f>Title!G13</f>
        <v>Class A</v>
      </c>
      <c r="C24" s="513"/>
      <c r="D24" s="518" t="s">
        <v>82</v>
      </c>
      <c r="E24" s="513"/>
      <c r="F24" s="512" t="s">
        <v>83</v>
      </c>
      <c r="G24" s="513"/>
      <c r="H24" s="512" t="s">
        <v>84</v>
      </c>
      <c r="I24" s="513"/>
    </row>
    <row r="25" spans="1:9" ht="10.5" customHeight="1">
      <c r="A25" s="514" t="s">
        <v>342</v>
      </c>
      <c r="B25" s="8" t="str">
        <f>IF(Title!$G$13="Class A", D25, IF(Title!$G$13="Class B", F25, IF(Title!$G$13="Class C", H25)))</f>
        <v>FI</v>
      </c>
      <c r="C25" s="60">
        <f>IF(Title!$G$13="Class A", E25, IF(Title!$G$13="Class B", G25, IF(Title!$G$13="Class C", I25)))</f>
        <v>1</v>
      </c>
      <c r="D25" s="366" t="s">
        <v>280</v>
      </c>
      <c r="E25" s="60">
        <v>1</v>
      </c>
      <c r="F25" s="8" t="s">
        <v>71</v>
      </c>
      <c r="G25" s="60">
        <v>1</v>
      </c>
      <c r="H25" s="8" t="s">
        <v>74</v>
      </c>
      <c r="I25" s="60">
        <v>1</v>
      </c>
    </row>
    <row r="26" spans="1:9" ht="10.5" customHeight="1">
      <c r="A26" s="515"/>
      <c r="B26" s="8" t="str">
        <f>IF(Title!$G$13="Class A", D26, IF(Title!$G$13="Class B", F26, IF(Title!$G$13="Class C", H26)))</f>
        <v>LI</v>
      </c>
      <c r="C26" s="60">
        <f>IF(Title!$G$13="Class A", E26, IF(Title!$G$13="Class B", G26, IF(Title!$G$13="Class C", I26)))</f>
        <v>0.66</v>
      </c>
      <c r="D26" s="367" t="s">
        <v>281</v>
      </c>
      <c r="E26" s="60">
        <v>0.66</v>
      </c>
      <c r="F26" s="8" t="s">
        <v>72</v>
      </c>
      <c r="G26" s="60">
        <v>0.5</v>
      </c>
      <c r="H26" s="8" t="s">
        <v>75</v>
      </c>
      <c r="I26" s="60">
        <v>0.5</v>
      </c>
    </row>
    <row r="27" spans="1:9" ht="10.5" customHeight="1">
      <c r="A27" s="515"/>
      <c r="B27" s="8" t="str">
        <f>IF(Title!$G$13="Class A", D27, IF(Title!$G$13="Class B", F27, IF(Title!$G$13="Class C", H27)))</f>
        <v>PI</v>
      </c>
      <c r="C27" s="60">
        <f>IF(Title!$G$13="Class A", E27, IF(Title!$G$13="Class B", G27, IF(Title!$G$13="Class C", I27)))</f>
        <v>0.33</v>
      </c>
      <c r="D27" s="368" t="s">
        <v>282</v>
      </c>
      <c r="E27" s="60">
        <v>0.33</v>
      </c>
      <c r="F27" s="8" t="s">
        <v>73</v>
      </c>
      <c r="G27" s="60">
        <v>0</v>
      </c>
      <c r="H27" s="8" t="s">
        <v>76</v>
      </c>
      <c r="I27" s="60">
        <v>0</v>
      </c>
    </row>
    <row r="28" spans="1:9" ht="10.5" customHeight="1">
      <c r="A28" s="515"/>
      <c r="B28" s="8" t="str">
        <f>IF(Title!$G$13="Class A", D28, IF(Title!$G$13="Class B", F28, IF(Title!$G$13="Class C", H28)))</f>
        <v>NI</v>
      </c>
      <c r="C28" s="60">
        <f>IF(Title!$G$13="Class A", E28, IF(Title!$G$13="Class B", G28, IF(Title!$G$13="Class C", I28)))</f>
        <v>0</v>
      </c>
      <c r="D28" s="369" t="s">
        <v>283</v>
      </c>
      <c r="E28" s="60">
        <v>0</v>
      </c>
      <c r="F28" s="8" t="s">
        <v>80</v>
      </c>
      <c r="G28" s="60">
        <v>0</v>
      </c>
      <c r="H28" s="8" t="s">
        <v>80</v>
      </c>
      <c r="I28" s="60">
        <v>0</v>
      </c>
    </row>
    <row r="29" spans="1:9" ht="10.5" customHeight="1" thickBot="1">
      <c r="A29" s="516"/>
      <c r="B29" s="8" t="str">
        <f>IF(Title!$G$13="Class A", D29, IF(Title!$G$13="Class B", F29, IF(Title!$G$13="Class C", H29)))</f>
        <v>NY</v>
      </c>
      <c r="C29" s="60">
        <f>IF(Title!$G$13="Class A", E29, IF(Title!$G$13="Class B", G29, IF(Title!$G$13="Class C", I29)))</f>
        <v>0</v>
      </c>
      <c r="D29" s="370" t="s">
        <v>284</v>
      </c>
      <c r="E29" s="132">
        <v>0</v>
      </c>
      <c r="F29" s="8" t="s">
        <v>81</v>
      </c>
      <c r="G29" s="132">
        <v>0</v>
      </c>
      <c r="H29" s="8" t="s">
        <v>81</v>
      </c>
      <c r="I29" s="132">
        <v>0</v>
      </c>
    </row>
    <row r="30" spans="1:9" ht="14.25" customHeight="1" thickBot="1">
      <c r="A30" s="509" t="s">
        <v>1460</v>
      </c>
      <c r="B30" s="87" t="s">
        <v>289</v>
      </c>
      <c r="C30" s="87" t="s">
        <v>45</v>
      </c>
    </row>
    <row r="31" spans="1:9" ht="14.25" customHeight="1" thickBot="1">
      <c r="A31" s="510"/>
      <c r="B31" s="87" t="s">
        <v>292</v>
      </c>
      <c r="C31" s="87" t="s">
        <v>46</v>
      </c>
    </row>
    <row r="32" spans="1:9" ht="14.25" customHeight="1" thickBot="1">
      <c r="A32" s="510"/>
      <c r="B32" s="87" t="s">
        <v>293</v>
      </c>
      <c r="C32" s="87" t="s">
        <v>330</v>
      </c>
    </row>
    <row r="33" spans="1:3" ht="14.25" customHeight="1" thickBot="1">
      <c r="A33" s="510"/>
      <c r="B33" s="87">
        <v>0</v>
      </c>
      <c r="C33" s="6" t="s">
        <v>44</v>
      </c>
    </row>
    <row r="34" spans="1:3" ht="14.25" customHeight="1" thickBot="1">
      <c r="A34" s="510"/>
      <c r="B34" s="87">
        <v>1</v>
      </c>
      <c r="C34" s="6" t="s">
        <v>41</v>
      </c>
    </row>
    <row r="35" spans="1:3" ht="14.25" customHeight="1" thickBot="1">
      <c r="A35" s="510"/>
      <c r="B35" s="87">
        <v>2</v>
      </c>
      <c r="C35" s="6" t="s">
        <v>42</v>
      </c>
    </row>
    <row r="36" spans="1:3" ht="14.25" customHeight="1" thickBot="1">
      <c r="A36" s="510"/>
      <c r="B36" s="87">
        <v>3</v>
      </c>
      <c r="C36" s="6" t="s">
        <v>43</v>
      </c>
    </row>
    <row r="37" spans="1:3" ht="14.25" customHeight="1" thickBot="1">
      <c r="A37" s="517"/>
      <c r="B37" s="87" t="s">
        <v>1459</v>
      </c>
      <c r="C37" s="87" t="s">
        <v>81</v>
      </c>
    </row>
    <row r="38" spans="1:3">
      <c r="A38" s="12"/>
      <c r="B38" s="9"/>
      <c r="C38" s="9"/>
    </row>
    <row r="39" spans="1:3">
      <c r="A39" s="130" t="s">
        <v>62</v>
      </c>
      <c r="B39" s="9"/>
      <c r="C39" s="9"/>
    </row>
    <row r="40" spans="1:3">
      <c r="A40" s="10" t="s">
        <v>294</v>
      </c>
      <c r="B40" s="9"/>
      <c r="C40" s="9"/>
    </row>
    <row r="41" spans="1:3">
      <c r="A41" s="10"/>
      <c r="B41" s="9"/>
      <c r="C41" s="9"/>
    </row>
    <row r="42" spans="1:3">
      <c r="A42" s="10"/>
      <c r="B42" s="9"/>
      <c r="C42" s="9"/>
    </row>
    <row r="43" spans="1:3">
      <c r="A43" s="10"/>
      <c r="B43" s="9"/>
      <c r="C43" s="9"/>
    </row>
    <row r="44" spans="1:3">
      <c r="A44" s="10"/>
      <c r="B44" s="9"/>
      <c r="C44" s="9"/>
    </row>
    <row r="45" spans="1:3">
      <c r="A45" s="10"/>
      <c r="B45" s="9"/>
      <c r="C45" s="9"/>
    </row>
    <row r="46" spans="1:3">
      <c r="A46" s="10"/>
      <c r="B46" s="9"/>
      <c r="C46" s="9"/>
    </row>
    <row r="47" spans="1:3">
      <c r="A47" s="10"/>
      <c r="B47" s="9"/>
      <c r="C47" s="9"/>
    </row>
    <row r="48" spans="1:3">
      <c r="A48" s="10"/>
      <c r="B48" s="9"/>
      <c r="C48" s="9"/>
    </row>
    <row r="49" spans="1:3">
      <c r="A49" s="10"/>
      <c r="B49" s="9"/>
      <c r="C49" s="9"/>
    </row>
    <row r="50" spans="1:3">
      <c r="A50" s="10"/>
      <c r="B50" s="9"/>
      <c r="C50" s="9"/>
    </row>
    <row r="51" spans="1:3">
      <c r="A51" s="10"/>
      <c r="B51" s="9"/>
      <c r="C51" s="9"/>
    </row>
    <row r="52" spans="1:3">
      <c r="A52" s="10"/>
      <c r="B52" s="9"/>
      <c r="C52" s="9"/>
    </row>
    <row r="53" spans="1:3">
      <c r="A53" s="10"/>
      <c r="B53" s="9"/>
      <c r="C53" s="9"/>
    </row>
    <row r="54" spans="1:3">
      <c r="A54" s="10"/>
      <c r="B54" s="9"/>
      <c r="C54" s="9"/>
    </row>
    <row r="55" spans="1:3">
      <c r="A55" s="10"/>
      <c r="B55" s="9"/>
      <c r="C55" s="9"/>
    </row>
    <row r="56" spans="1:3">
      <c r="A56" s="10"/>
      <c r="B56" s="9"/>
      <c r="C56" s="9"/>
    </row>
    <row r="57" spans="1:3">
      <c r="A57" s="10"/>
      <c r="B57" s="9"/>
      <c r="C57" s="9"/>
    </row>
    <row r="58" spans="1:3">
      <c r="A58" s="10"/>
      <c r="B58" s="9"/>
      <c r="C58" s="9"/>
    </row>
    <row r="59" spans="1:3">
      <c r="A59" s="10"/>
      <c r="B59" s="9"/>
      <c r="C59" s="9"/>
    </row>
    <row r="60" spans="1:3">
      <c r="A60" s="10"/>
      <c r="B60" s="9"/>
      <c r="C60" s="9"/>
    </row>
    <row r="61" spans="1:3">
      <c r="A61" s="10"/>
      <c r="B61" s="9"/>
      <c r="C61" s="9"/>
    </row>
    <row r="62" spans="1:3">
      <c r="A62" s="10"/>
      <c r="B62" s="9"/>
      <c r="C62" s="9"/>
    </row>
    <row r="63" spans="1:3">
      <c r="A63" s="10"/>
      <c r="B63" s="9"/>
      <c r="C63" s="9"/>
    </row>
    <row r="64" spans="1:3">
      <c r="A64" s="10"/>
      <c r="B64" s="9"/>
      <c r="C64" s="9"/>
    </row>
    <row r="65" spans="1:3">
      <c r="A65" s="10"/>
      <c r="B65" s="9"/>
      <c r="C65" s="9"/>
    </row>
    <row r="66" spans="1:3">
      <c r="A66" s="10"/>
      <c r="B66" s="9"/>
      <c r="C66" s="9"/>
    </row>
    <row r="67" spans="1:3">
      <c r="A67" s="10"/>
      <c r="B67" s="9"/>
      <c r="C67" s="9"/>
    </row>
    <row r="68" spans="1:3">
      <c r="A68" s="10"/>
      <c r="B68" s="9"/>
      <c r="C68" s="9"/>
    </row>
    <row r="69" spans="1:3">
      <c r="A69" s="10"/>
      <c r="B69" s="9"/>
      <c r="C69" s="9"/>
    </row>
    <row r="70" spans="1:3">
      <c r="A70" s="10"/>
      <c r="B70" s="9"/>
      <c r="C70" s="9"/>
    </row>
    <row r="71" spans="1:3">
      <c r="A71" s="10"/>
      <c r="B71" s="9"/>
      <c r="C71" s="9"/>
    </row>
    <row r="72" spans="1:3">
      <c r="A72" s="10"/>
      <c r="B72" s="9"/>
      <c r="C72" s="9"/>
    </row>
    <row r="73" spans="1:3">
      <c r="A73" s="10"/>
      <c r="B73" s="9"/>
      <c r="C73" s="9"/>
    </row>
    <row r="74" spans="1:3" ht="25.5">
      <c r="A74" s="10" t="s">
        <v>295</v>
      </c>
      <c r="B74" s="9"/>
      <c r="C74" s="9"/>
    </row>
    <row r="75" spans="1:3">
      <c r="A75" s="10"/>
      <c r="B75" s="9"/>
      <c r="C75" s="9"/>
    </row>
    <row r="76" spans="1:3">
      <c r="A76" s="10"/>
      <c r="B76" s="9"/>
      <c r="C76" s="9"/>
    </row>
    <row r="77" spans="1:3">
      <c r="A77" s="10"/>
      <c r="B77" s="9"/>
      <c r="C77" s="9"/>
    </row>
    <row r="78" spans="1:3">
      <c r="A78" s="10"/>
      <c r="B78" s="9"/>
      <c r="C78" s="9"/>
    </row>
    <row r="79" spans="1:3">
      <c r="A79" s="10"/>
      <c r="B79" s="9"/>
      <c r="C79" s="9"/>
    </row>
    <row r="80" spans="1:3">
      <c r="A80" s="10"/>
      <c r="B80" s="9"/>
      <c r="C80" s="9"/>
    </row>
    <row r="81" spans="1:3">
      <c r="A81" s="10"/>
      <c r="B81" s="9"/>
      <c r="C81" s="9"/>
    </row>
    <row r="82" spans="1:3">
      <c r="A82" s="10"/>
      <c r="B82" s="9"/>
      <c r="C82" s="9"/>
    </row>
    <row r="83" spans="1:3">
      <c r="A83" s="10"/>
      <c r="B83" s="9"/>
      <c r="C83" s="9"/>
    </row>
    <row r="84" spans="1:3">
      <c r="A84" s="10"/>
      <c r="B84" s="9"/>
      <c r="C84" s="9"/>
    </row>
    <row r="85" spans="1:3">
      <c r="A85" s="10"/>
      <c r="B85" s="9"/>
      <c r="C85" s="9"/>
    </row>
    <row r="86" spans="1:3">
      <c r="A86" s="10"/>
      <c r="B86" s="9"/>
      <c r="C86" s="9"/>
    </row>
    <row r="87" spans="1:3">
      <c r="A87" s="10"/>
      <c r="B87" s="9"/>
      <c r="C87" s="9"/>
    </row>
    <row r="88" spans="1:3">
      <c r="A88" s="10"/>
      <c r="B88" s="9"/>
      <c r="C88" s="9"/>
    </row>
    <row r="89" spans="1:3">
      <c r="A89" s="10"/>
      <c r="B89" s="9"/>
      <c r="C89" s="9"/>
    </row>
    <row r="90" spans="1:3">
      <c r="A90" s="10"/>
      <c r="B90" s="9"/>
      <c r="C90" s="9"/>
    </row>
    <row r="91" spans="1:3">
      <c r="A91" s="10"/>
      <c r="B91" s="9"/>
      <c r="C91" s="9"/>
    </row>
    <row r="92" spans="1:3">
      <c r="A92" s="10"/>
      <c r="B92" s="9"/>
      <c r="C92" s="9"/>
    </row>
    <row r="93" spans="1:3">
      <c r="A93" s="10"/>
      <c r="B93" s="9"/>
      <c r="C93" s="9"/>
    </row>
    <row r="94" spans="1:3">
      <c r="A94" s="10"/>
      <c r="B94" s="9"/>
      <c r="C94" s="9"/>
    </row>
    <row r="95" spans="1:3">
      <c r="A95" s="10"/>
      <c r="B95" s="9"/>
      <c r="C95" s="9"/>
    </row>
    <row r="96" spans="1:3">
      <c r="A96" s="10"/>
      <c r="B96" s="9"/>
      <c r="C96" s="9"/>
    </row>
    <row r="97" spans="1:3">
      <c r="A97" s="10"/>
      <c r="B97" s="9"/>
      <c r="C97" s="9"/>
    </row>
    <row r="98" spans="1:3">
      <c r="A98" s="10"/>
      <c r="B98" s="9"/>
      <c r="C98" s="9"/>
    </row>
    <row r="99" spans="1:3">
      <c r="A99" s="10"/>
      <c r="B99" s="9"/>
      <c r="C99" s="9"/>
    </row>
    <row r="100" spans="1:3">
      <c r="A100" s="10"/>
      <c r="B100" s="9"/>
      <c r="C100" s="9"/>
    </row>
    <row r="101" spans="1:3">
      <c r="A101" s="10"/>
      <c r="B101" s="9"/>
      <c r="C101" s="9"/>
    </row>
    <row r="102" spans="1:3">
      <c r="A102" s="10"/>
      <c r="B102" s="9"/>
      <c r="C102" s="9"/>
    </row>
    <row r="103" spans="1:3">
      <c r="A103" s="10"/>
      <c r="B103" s="9"/>
      <c r="C103" s="9"/>
    </row>
    <row r="104" spans="1:3">
      <c r="A104" s="7" t="s">
        <v>296</v>
      </c>
      <c r="B104" s="9"/>
      <c r="C104" s="9"/>
    </row>
    <row r="105" spans="1:3">
      <c r="A105" s="10"/>
      <c r="B105" s="9"/>
      <c r="C105" s="9"/>
    </row>
    <row r="106" spans="1:3">
      <c r="A106" s="10"/>
      <c r="B106" s="9"/>
      <c r="C106" s="9"/>
    </row>
    <row r="107" spans="1:3">
      <c r="A107" s="10"/>
      <c r="B107" s="9"/>
      <c r="C107" s="9"/>
    </row>
    <row r="108" spans="1:3">
      <c r="A108" s="10"/>
      <c r="B108" s="9"/>
      <c r="C108" s="9"/>
    </row>
    <row r="109" spans="1:3">
      <c r="A109" s="10"/>
      <c r="B109" s="9"/>
      <c r="C109" s="9"/>
    </row>
    <row r="110" spans="1:3">
      <c r="A110" s="10"/>
      <c r="B110" s="9"/>
      <c r="C110" s="9"/>
    </row>
    <row r="111" spans="1:3">
      <c r="A111" s="10"/>
      <c r="B111" s="9"/>
      <c r="C111" s="9"/>
    </row>
    <row r="112" spans="1:3">
      <c r="A112" s="10"/>
      <c r="B112" s="9"/>
      <c r="C112" s="9"/>
    </row>
    <row r="113" spans="1:3">
      <c r="A113" s="10"/>
      <c r="B113" s="9"/>
      <c r="C113" s="9"/>
    </row>
    <row r="114" spans="1:3">
      <c r="A114" s="10"/>
      <c r="B114" s="9"/>
      <c r="C114" s="9"/>
    </row>
    <row r="115" spans="1:3">
      <c r="A115" s="10"/>
      <c r="B115" s="9"/>
      <c r="C115" s="9"/>
    </row>
    <row r="116" spans="1:3">
      <c r="A116" s="10"/>
      <c r="B116" s="9"/>
      <c r="C116" s="9"/>
    </row>
    <row r="117" spans="1:3">
      <c r="A117" s="10"/>
      <c r="B117" s="9"/>
      <c r="C117" s="9"/>
    </row>
    <row r="118" spans="1:3">
      <c r="A118" s="10"/>
      <c r="B118" s="9"/>
      <c r="C118" s="9"/>
    </row>
    <row r="119" spans="1:3">
      <c r="A119" s="10"/>
      <c r="B119" s="9"/>
      <c r="C119" s="9"/>
    </row>
    <row r="120" spans="1:3">
      <c r="A120" s="10"/>
      <c r="B120" s="9"/>
      <c r="C120" s="9"/>
    </row>
    <row r="121" spans="1:3">
      <c r="A121" s="130" t="s">
        <v>66</v>
      </c>
      <c r="B121" s="9"/>
      <c r="C121" s="9"/>
    </row>
    <row r="122" spans="1:3">
      <c r="A122" s="12" t="s">
        <v>69</v>
      </c>
      <c r="B122" s="9"/>
      <c r="C122" s="9"/>
    </row>
    <row r="123" spans="1:3">
      <c r="A123" s="10"/>
      <c r="B123" s="9"/>
      <c r="C123" s="9"/>
    </row>
    <row r="124" spans="1:3">
      <c r="A124" s="10"/>
      <c r="B124" s="9"/>
      <c r="C124" s="9"/>
    </row>
    <row r="125" spans="1:3">
      <c r="A125" s="10"/>
      <c r="B125" s="9"/>
      <c r="C125" s="9"/>
    </row>
    <row r="126" spans="1:3">
      <c r="A126" s="10"/>
      <c r="B126" s="9"/>
      <c r="C126" s="9"/>
    </row>
    <row r="127" spans="1:3">
      <c r="A127" s="10"/>
      <c r="B127" s="9"/>
      <c r="C127" s="9"/>
    </row>
    <row r="128" spans="1:3">
      <c r="A128" s="10"/>
      <c r="B128" s="9"/>
      <c r="C128" s="9"/>
    </row>
    <row r="129" spans="1:3">
      <c r="A129" s="10"/>
      <c r="B129" s="9"/>
      <c r="C129" s="9"/>
    </row>
    <row r="130" spans="1:3">
      <c r="A130" s="10"/>
      <c r="B130" s="9"/>
      <c r="C130" s="9"/>
    </row>
    <row r="131" spans="1:3">
      <c r="A131" s="10"/>
      <c r="B131" s="9"/>
      <c r="C131" s="9"/>
    </row>
    <row r="132" spans="1:3">
      <c r="A132" s="10"/>
      <c r="B132" s="9"/>
      <c r="C132" s="9"/>
    </row>
    <row r="133" spans="1:3">
      <c r="A133" s="10"/>
      <c r="B133" s="9"/>
      <c r="C133" s="9"/>
    </row>
    <row r="134" spans="1:3">
      <c r="A134" s="10"/>
      <c r="B134" s="9"/>
      <c r="C134" s="9"/>
    </row>
    <row r="135" spans="1:3">
      <c r="A135" s="10"/>
      <c r="B135" s="9"/>
      <c r="C135" s="9"/>
    </row>
    <row r="136" spans="1:3">
      <c r="A136" s="10"/>
      <c r="B136" s="9"/>
      <c r="C136" s="9"/>
    </row>
    <row r="137" spans="1:3">
      <c r="A137" s="10" t="s">
        <v>63</v>
      </c>
      <c r="B137" s="9"/>
      <c r="C137" s="9"/>
    </row>
    <row r="138" spans="1:3">
      <c r="A138" s="131" t="s">
        <v>64</v>
      </c>
      <c r="B138" s="9"/>
      <c r="C138" s="9"/>
    </row>
    <row r="139" spans="1:3" ht="25.5">
      <c r="A139" s="131" t="s">
        <v>65</v>
      </c>
      <c r="B139" s="9"/>
      <c r="C139" s="9"/>
    </row>
    <row r="140" spans="1:3">
      <c r="A140" s="131"/>
      <c r="B140" s="9"/>
      <c r="C140" s="9"/>
    </row>
    <row r="141" spans="1:3">
      <c r="A141" s="10" t="s">
        <v>70</v>
      </c>
      <c r="B141" s="9"/>
      <c r="C141" s="9"/>
    </row>
    <row r="142" spans="1:3">
      <c r="A142" s="131"/>
      <c r="B142" s="9"/>
      <c r="C142" s="9"/>
    </row>
    <row r="143" spans="1:3">
      <c r="A143" s="131"/>
      <c r="B143" s="9"/>
      <c r="C143" s="9"/>
    </row>
    <row r="144" spans="1:3">
      <c r="A144" s="131"/>
      <c r="B144" s="9"/>
      <c r="C144" s="9"/>
    </row>
    <row r="145" spans="1:3">
      <c r="A145" s="131"/>
      <c r="B145" s="9"/>
      <c r="C145" s="9"/>
    </row>
    <row r="146" spans="1:3">
      <c r="A146" s="131"/>
      <c r="B146" s="9"/>
      <c r="C146" s="9"/>
    </row>
    <row r="147" spans="1:3">
      <c r="A147" s="131"/>
      <c r="B147" s="9"/>
      <c r="C147" s="9"/>
    </row>
    <row r="148" spans="1:3">
      <c r="A148" s="131"/>
      <c r="B148" s="9"/>
      <c r="C148" s="9"/>
    </row>
    <row r="149" spans="1:3">
      <c r="A149" s="131"/>
      <c r="B149" s="9"/>
      <c r="C149" s="9"/>
    </row>
    <row r="150" spans="1:3">
      <c r="A150" s="131"/>
      <c r="B150" s="9"/>
      <c r="C150" s="9"/>
    </row>
    <row r="151" spans="1:3">
      <c r="A151" s="131"/>
      <c r="B151" s="9"/>
      <c r="C151" s="9"/>
    </row>
    <row r="152" spans="1:3">
      <c r="A152" s="131"/>
      <c r="B152" s="9"/>
      <c r="C152" s="9"/>
    </row>
    <row r="153" spans="1:3">
      <c r="A153" s="130" t="s">
        <v>67</v>
      </c>
      <c r="B153" s="9"/>
      <c r="C153" s="9"/>
    </row>
    <row r="154" spans="1:3">
      <c r="A154" s="12" t="s">
        <v>68</v>
      </c>
      <c r="B154" s="9"/>
      <c r="C154" s="9"/>
    </row>
    <row r="155" spans="1:3">
      <c r="A155" s="10"/>
      <c r="B155" s="9"/>
      <c r="C155" s="9"/>
    </row>
    <row r="156" spans="1:3">
      <c r="A156" s="10"/>
      <c r="B156" s="9"/>
      <c r="C156" s="9"/>
    </row>
    <row r="157" spans="1:3">
      <c r="A157" s="10"/>
      <c r="B157" s="9"/>
      <c r="C157" s="9"/>
    </row>
    <row r="158" spans="1:3">
      <c r="A158" s="10"/>
      <c r="B158" s="9"/>
      <c r="C158" s="9"/>
    </row>
    <row r="159" spans="1:3">
      <c r="A159" s="10"/>
      <c r="B159" s="9"/>
      <c r="C159" s="9"/>
    </row>
    <row r="160" spans="1:3">
      <c r="A160" s="10"/>
      <c r="B160" s="9"/>
      <c r="C160" s="9"/>
    </row>
    <row r="161" spans="1:3">
      <c r="A161" s="10"/>
      <c r="B161" s="9"/>
      <c r="C161" s="9"/>
    </row>
    <row r="162" spans="1:3">
      <c r="A162" s="10"/>
      <c r="B162" s="9"/>
      <c r="C162" s="9"/>
    </row>
    <row r="163" spans="1:3">
      <c r="A163" s="10"/>
      <c r="B163" s="9"/>
      <c r="C163" s="9"/>
    </row>
    <row r="164" spans="1:3">
      <c r="A164" s="10"/>
      <c r="B164" s="9"/>
      <c r="C164" s="9"/>
    </row>
    <row r="165" spans="1:3">
      <c r="A165" s="10"/>
      <c r="B165" s="9"/>
      <c r="C165" s="9"/>
    </row>
    <row r="166" spans="1:3">
      <c r="A166" s="10" t="s">
        <v>63</v>
      </c>
      <c r="B166" s="9"/>
      <c r="C166" s="9"/>
    </row>
    <row r="167" spans="1:3">
      <c r="A167" s="131" t="s">
        <v>64</v>
      </c>
      <c r="B167" s="9"/>
      <c r="C167" s="9"/>
    </row>
    <row r="168" spans="1:3">
      <c r="A168" s="131"/>
      <c r="B168" s="9"/>
      <c r="C168" s="9"/>
    </row>
  </sheetData>
  <sheetProtection sheet="1" objects="1" scenarios="1" formatCells="0" formatColumns="0" formatRows="0" insertColumns="0" insertHyperlinks="0" deleteColumns="0" sort="0" autoFilter="0"/>
  <customSheetViews>
    <customSheetView guid="{7F321C0A-1A46-4B5F-B258-04C9C313A33C}" showPageBreaks="1" showGridLines="0" fitToPage="1" printArea="1">
      <selection activeCell="A29" sqref="A29:A38"/>
      <pageMargins left="0.78740157499999996" right="0.78740157499999996" top="0.984251969" bottom="0.984251969" header="0.5" footer="0.5"/>
      <pageSetup scale="86" orientation="landscape" r:id="rId1"/>
      <headerFooter alignWithMargins="0"/>
    </customSheetView>
  </customSheetViews>
  <mergeCells count="7">
    <mergeCell ref="A3:A5"/>
    <mergeCell ref="H24:I24"/>
    <mergeCell ref="A25:A29"/>
    <mergeCell ref="A30:A37"/>
    <mergeCell ref="B24:C24"/>
    <mergeCell ref="D24:E24"/>
    <mergeCell ref="F24:G24"/>
  </mergeCells>
  <phoneticPr fontId="0" type="noConversion"/>
  <conditionalFormatting sqref="D25:D29 B25:B29 F25:F29 H25:H29">
    <cfRule type="cellIs" dxfId="59" priority="160" stopIfTrue="1" operator="equal">
      <formula>"FI"</formula>
    </cfRule>
    <cfRule type="cellIs" dxfId="58" priority="161" stopIfTrue="1" operator="equal">
      <formula>"NI"</formula>
    </cfRule>
    <cfRule type="cellIs" dxfId="57" priority="162" stopIfTrue="1" operator="equal">
      <formula>"PI"</formula>
    </cfRule>
    <cfRule type="cellIs" dxfId="56" priority="163" stopIfTrue="1" operator="equal">
      <formula>"LI"</formula>
    </cfRule>
    <cfRule type="cellIs" dxfId="55" priority="164" stopIfTrue="1" operator="equal">
      <formula>"NY"</formula>
    </cfRule>
  </conditionalFormatting>
  <conditionalFormatting sqref="B25:B29">
    <cfRule type="cellIs" dxfId="54" priority="43" stopIfTrue="1" operator="equal">
      <formula>"High"</formula>
    </cfRule>
    <cfRule type="cellIs" dxfId="53" priority="44" stopIfTrue="1" operator="equal">
      <formula>"Green"</formula>
    </cfRule>
    <cfRule type="cellIs" dxfId="52" priority="45" stopIfTrue="1" operator="equal">
      <formula>"FI"</formula>
    </cfRule>
    <cfRule type="cellIs" dxfId="51" priority="46" stopIfTrue="1" operator="equal">
      <formula>"Low"</formula>
    </cfRule>
    <cfRule type="cellIs" dxfId="50" priority="47" stopIfTrue="1" operator="equal">
      <formula>"Red"</formula>
    </cfRule>
    <cfRule type="cellIs" dxfId="49" priority="48" stopIfTrue="1" operator="equal">
      <formula>"NI"</formula>
    </cfRule>
    <cfRule type="cellIs" dxfId="48" priority="49" stopIfTrue="1" operator="equal">
      <formula>"PI"</formula>
    </cfRule>
    <cfRule type="cellIs" dxfId="47" priority="50" stopIfTrue="1" operator="equal">
      <formula>"Yellow"</formula>
    </cfRule>
    <cfRule type="cellIs" dxfId="46" priority="51" stopIfTrue="1" operator="equal">
      <formula>"Medium"</formula>
    </cfRule>
    <cfRule type="cellIs" dxfId="45" priority="52" stopIfTrue="1" operator="equal">
      <formula>"LI"</formula>
    </cfRule>
    <cfRule type="cellIs" dxfId="44" priority="53" stopIfTrue="1" operator="equal">
      <formula>"Not Yet"</formula>
    </cfRule>
    <cfRule type="cellIs" dxfId="43" priority="54" stopIfTrue="1" operator="equal">
      <formula>"NY"</formula>
    </cfRule>
    <cfRule type="cellIs" dxfId="42" priority="55" stopIfTrue="1" operator="equal">
      <formula>"Out of Scope"</formula>
    </cfRule>
  </conditionalFormatting>
  <conditionalFormatting sqref="F25:F29">
    <cfRule type="cellIs" dxfId="41" priority="30" stopIfTrue="1" operator="equal">
      <formula>"High"</formula>
    </cfRule>
    <cfRule type="cellIs" dxfId="40" priority="31" stopIfTrue="1" operator="equal">
      <formula>"Green"</formula>
    </cfRule>
    <cfRule type="cellIs" dxfId="39" priority="32" stopIfTrue="1" operator="equal">
      <formula>"FI"</formula>
    </cfRule>
    <cfRule type="cellIs" dxfId="38" priority="33" stopIfTrue="1" operator="equal">
      <formula>"Low"</formula>
    </cfRule>
    <cfRule type="cellIs" dxfId="37" priority="34" stopIfTrue="1" operator="equal">
      <formula>"Red"</formula>
    </cfRule>
    <cfRule type="cellIs" dxfId="36" priority="35" stopIfTrue="1" operator="equal">
      <formula>"NI"</formula>
    </cfRule>
    <cfRule type="cellIs" dxfId="35" priority="36" stopIfTrue="1" operator="equal">
      <formula>"PI"</formula>
    </cfRule>
    <cfRule type="cellIs" dxfId="34" priority="37" stopIfTrue="1" operator="equal">
      <formula>"Yellow"</formula>
    </cfRule>
    <cfRule type="cellIs" dxfId="33" priority="38" stopIfTrue="1" operator="equal">
      <formula>"Medium"</formula>
    </cfRule>
    <cfRule type="cellIs" dxfId="32" priority="39" stopIfTrue="1" operator="equal">
      <formula>"LI"</formula>
    </cfRule>
    <cfRule type="cellIs" dxfId="31" priority="40" stopIfTrue="1" operator="equal">
      <formula>"Not Yet"</formula>
    </cfRule>
    <cfRule type="cellIs" dxfId="30" priority="41" stopIfTrue="1" operator="equal">
      <formula>"NY"</formula>
    </cfRule>
    <cfRule type="cellIs" dxfId="29" priority="42" stopIfTrue="1" operator="equal">
      <formula>"Out of Scope"</formula>
    </cfRule>
  </conditionalFormatting>
  <conditionalFormatting sqref="H25:H29">
    <cfRule type="cellIs" dxfId="28" priority="17" stopIfTrue="1" operator="equal">
      <formula>"High"</formula>
    </cfRule>
    <cfRule type="cellIs" dxfId="27" priority="18" stopIfTrue="1" operator="equal">
      <formula>"Green"</formula>
    </cfRule>
    <cfRule type="cellIs" dxfId="26" priority="19" stopIfTrue="1" operator="equal">
      <formula>"FI"</formula>
    </cfRule>
    <cfRule type="cellIs" dxfId="25" priority="20" stopIfTrue="1" operator="equal">
      <formula>"Low"</formula>
    </cfRule>
    <cfRule type="cellIs" dxfId="24" priority="21" stopIfTrue="1" operator="equal">
      <formula>"Red"</formula>
    </cfRule>
    <cfRule type="cellIs" dxfId="23" priority="22" stopIfTrue="1" operator="equal">
      <formula>"NI"</formula>
    </cfRule>
    <cfRule type="cellIs" dxfId="22" priority="23" stopIfTrue="1" operator="equal">
      <formula>"PI"</formula>
    </cfRule>
    <cfRule type="cellIs" dxfId="21" priority="24" stopIfTrue="1" operator="equal">
      <formula>"Yellow"</formula>
    </cfRule>
    <cfRule type="cellIs" dxfId="20" priority="25" stopIfTrue="1" operator="equal">
      <formula>"Medium"</formula>
    </cfRule>
    <cfRule type="cellIs" dxfId="19" priority="26" stopIfTrue="1" operator="equal">
      <formula>"LI"</formula>
    </cfRule>
    <cfRule type="cellIs" dxfId="18" priority="27" stopIfTrue="1" operator="equal">
      <formula>"Not Yet"</formula>
    </cfRule>
    <cfRule type="cellIs" dxfId="17" priority="28" stopIfTrue="1" operator="equal">
      <formula>"NY"</formula>
    </cfRule>
    <cfRule type="cellIs" dxfId="16" priority="29" stopIfTrue="1" operator="equal">
      <formula>"Out of Scope"</formula>
    </cfRule>
  </conditionalFormatting>
  <conditionalFormatting sqref="H28:H29">
    <cfRule type="cellIs" dxfId="15" priority="4" stopIfTrue="1" operator="equal">
      <formula>"High"</formula>
    </cfRule>
    <cfRule type="cellIs" dxfId="14" priority="5" stopIfTrue="1" operator="equal">
      <formula>"Green"</formula>
    </cfRule>
    <cfRule type="cellIs" dxfId="13" priority="6" stopIfTrue="1" operator="equal">
      <formula>"FI"</formula>
    </cfRule>
    <cfRule type="cellIs" dxfId="12" priority="7" stopIfTrue="1" operator="equal">
      <formula>"Low"</formula>
    </cfRule>
    <cfRule type="cellIs" dxfId="11" priority="8" stopIfTrue="1" operator="equal">
      <formula>"Red"</formula>
    </cfRule>
    <cfRule type="cellIs" dxfId="10" priority="9" stopIfTrue="1" operator="equal">
      <formula>"NI"</formula>
    </cfRule>
    <cfRule type="cellIs" dxfId="9" priority="10" stopIfTrue="1" operator="equal">
      <formula>"PI"</formula>
    </cfRule>
    <cfRule type="cellIs" dxfId="8" priority="11" stopIfTrue="1" operator="equal">
      <formula>"Yellow"</formula>
    </cfRule>
    <cfRule type="cellIs" dxfId="7" priority="12" stopIfTrue="1" operator="equal">
      <formula>"Medium"</formula>
    </cfRule>
    <cfRule type="cellIs" dxfId="6" priority="13" stopIfTrue="1" operator="equal">
      <formula>"LI"</formula>
    </cfRule>
    <cfRule type="cellIs" dxfId="5" priority="14" stopIfTrue="1" operator="equal">
      <formula>"Not Yet"</formula>
    </cfRule>
    <cfRule type="cellIs" dxfId="4" priority="15" stopIfTrue="1" operator="equal">
      <formula>"NY"</formula>
    </cfRule>
    <cfRule type="cellIs" dxfId="3" priority="16" stopIfTrue="1" operator="equal">
      <formula>"Out of Scope"</formula>
    </cfRule>
  </conditionalFormatting>
  <conditionalFormatting sqref="B30:C37">
    <cfRule type="cellIs" dxfId="2" priority="1" stopIfTrue="1" operator="equal">
      <formula>"NR"</formula>
    </cfRule>
    <cfRule type="cellIs" dxfId="1" priority="2" stopIfTrue="1" operator="equal">
      <formula>"U"</formula>
    </cfRule>
    <cfRule type="cellIs" dxfId="0" priority="3" stopIfTrue="1" operator="equal">
      <formula>"S"</formula>
    </cfRule>
  </conditionalFormatting>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D58"/>
  <sheetViews>
    <sheetView workbookViewId="0"/>
  </sheetViews>
  <sheetFormatPr defaultColWidth="9.140625" defaultRowHeight="12.75"/>
  <cols>
    <col min="1" max="1" width="14.7109375" style="34" customWidth="1"/>
    <col min="2" max="2" width="22" style="34" customWidth="1"/>
    <col min="3" max="29" width="3.7109375" style="34" customWidth="1"/>
    <col min="30" max="16384" width="9.140625" style="34"/>
  </cols>
  <sheetData>
    <row r="1" spans="1:7" ht="20.25">
      <c r="A1" s="33" t="s">
        <v>132</v>
      </c>
      <c r="B1" s="33"/>
    </row>
    <row r="2" spans="1:7" ht="15.75">
      <c r="A2" s="35" t="s">
        <v>47</v>
      </c>
      <c r="B2" s="35"/>
    </row>
    <row r="3" spans="1:7" ht="16.5" thickBot="1">
      <c r="B3" s="35"/>
    </row>
    <row r="4" spans="1:7">
      <c r="A4" s="532" t="s">
        <v>1</v>
      </c>
      <c r="B4" s="533"/>
      <c r="C4" s="541" t="s">
        <v>323</v>
      </c>
      <c r="D4" s="36" t="s">
        <v>324</v>
      </c>
      <c r="E4" s="37"/>
      <c r="F4" s="37"/>
      <c r="G4" s="38"/>
    </row>
    <row r="5" spans="1:7" ht="29.25" thickBot="1">
      <c r="A5" s="534"/>
      <c r="B5" s="535"/>
      <c r="C5" s="542"/>
      <c r="D5" s="76" t="s">
        <v>325</v>
      </c>
      <c r="E5" s="76" t="s">
        <v>326</v>
      </c>
      <c r="F5" s="76" t="s">
        <v>327</v>
      </c>
      <c r="G5" s="77" t="s">
        <v>328</v>
      </c>
    </row>
    <row r="6" spans="1:7" ht="16.5" customHeight="1">
      <c r="A6" s="536" t="s">
        <v>401</v>
      </c>
      <c r="B6" s="537"/>
      <c r="C6" s="133" t="str">
        <f>IF(REQM!A1=0,"",REQM!A1)</f>
        <v/>
      </c>
      <c r="D6" s="147" t="str">
        <f>IF(REQM!R4=0,"",REQM!R4)</f>
        <v/>
      </c>
      <c r="E6" s="135" t="s">
        <v>329</v>
      </c>
      <c r="F6" s="136" t="s">
        <v>329</v>
      </c>
      <c r="G6" s="137" t="str">
        <f>IF(REQM!R65=0,"",REQM!R65)</f>
        <v/>
      </c>
    </row>
    <row r="7" spans="1:7" ht="16.5" customHeight="1">
      <c r="A7" s="525" t="s">
        <v>421</v>
      </c>
      <c r="B7" s="526"/>
      <c r="C7" s="133" t="str">
        <f>IF(PP!A1=0,"",PP!A1)</f>
        <v/>
      </c>
      <c r="D7" s="148" t="str">
        <f>IF(PP!R4=0,"",PP!R4)</f>
        <v/>
      </c>
      <c r="E7" s="149" t="str">
        <f>IF(PP!R52=0,"",PP!R52)</f>
        <v/>
      </c>
      <c r="F7" s="150" t="str">
        <f>IF(PP!R135=0,"",PP!R135)</f>
        <v/>
      </c>
      <c r="G7" s="137" t="str">
        <f>IF(PP!R170=0,"",PP!R170)</f>
        <v/>
      </c>
    </row>
    <row r="8" spans="1:7" ht="16.5" customHeight="1">
      <c r="A8" s="525" t="s">
        <v>344</v>
      </c>
      <c r="B8" s="526"/>
      <c r="C8" s="133" t="str">
        <f>IF(PMC!A1=0,"",PMC!A1)</f>
        <v/>
      </c>
      <c r="D8" s="147" t="str">
        <f>IF(PMC!R4=0,"",PMC!R4)</f>
        <v/>
      </c>
      <c r="E8" s="149" t="str">
        <f>IF(PMC!R89=0,"",PMC!R89)</f>
        <v/>
      </c>
      <c r="F8" s="136" t="s">
        <v>329</v>
      </c>
      <c r="G8" s="137" t="str">
        <f>IF(PMC!R126=0,"",PMC!R126)</f>
        <v/>
      </c>
    </row>
    <row r="9" spans="1:7" ht="16.5" customHeight="1">
      <c r="A9" s="525" t="s">
        <v>487</v>
      </c>
      <c r="B9" s="526"/>
      <c r="C9" s="133" t="str">
        <f>IF(SAM!A1=0,"",SAM!A1)</f>
        <v/>
      </c>
      <c r="D9" s="147" t="str">
        <f>IF(SAM!R4=0,"",SAM!R4)</f>
        <v/>
      </c>
      <c r="E9" s="149" t="str">
        <f>IF(SAM!R40=0,"",SAM!R40)</f>
        <v/>
      </c>
      <c r="F9" s="136" t="s">
        <v>329</v>
      </c>
      <c r="G9" s="137" t="str">
        <f>IF(SAM!R77=0,"",SAM!R77)</f>
        <v/>
      </c>
    </row>
    <row r="10" spans="1:7" ht="16.5" customHeight="1">
      <c r="A10" s="525" t="s">
        <v>360</v>
      </c>
      <c r="B10" s="526"/>
      <c r="C10" s="133" t="str">
        <f>IF(MA!A1=0,"",MA!A1)</f>
        <v/>
      </c>
      <c r="D10" s="147" t="str">
        <f>IF(MA!R4=0,"",MA!R4)</f>
        <v/>
      </c>
      <c r="E10" s="149" t="str">
        <f>IF(MA!R53=0,"",MA!R53)</f>
        <v/>
      </c>
      <c r="F10" s="136" t="s">
        <v>329</v>
      </c>
      <c r="G10" s="137" t="str">
        <f>IF(MA!R102=0,"",MA!R102)</f>
        <v/>
      </c>
    </row>
    <row r="11" spans="1:7" ht="16.5" customHeight="1">
      <c r="A11" s="525" t="s">
        <v>437</v>
      </c>
      <c r="B11" s="526"/>
      <c r="C11" s="133" t="str">
        <f>IF(PPQA!A1=0,"",PPQA!A1)</f>
        <v/>
      </c>
      <c r="D11" s="147" t="str">
        <f>IF(PPQA!R4=0,"",PPQA!R4)</f>
        <v/>
      </c>
      <c r="E11" s="149" t="str">
        <f>IF(PPQA!R29=0,"",PPQA!R29)</f>
        <v/>
      </c>
      <c r="F11" s="136" t="s">
        <v>329</v>
      </c>
      <c r="G11" s="137" t="str">
        <f>IF(PPQA!R54=0,"",PPQA!R54)</f>
        <v/>
      </c>
    </row>
    <row r="12" spans="1:7" ht="16.5" customHeight="1" thickBot="1">
      <c r="A12" s="528" t="s">
        <v>356</v>
      </c>
      <c r="B12" s="531"/>
      <c r="C12" s="151" t="str">
        <f>IF(CM!A1=0,"",CM!A1)</f>
        <v/>
      </c>
      <c r="D12" s="143" t="str">
        <f>IF(CM!R4=0,"",CM!R4)</f>
        <v/>
      </c>
      <c r="E12" s="144" t="str">
        <f>IF(CM!R41=0,"",CM!R41)</f>
        <v/>
      </c>
      <c r="F12" s="144" t="str">
        <f>IF(CM!R66=0,"",CM!R66)</f>
        <v/>
      </c>
      <c r="G12" s="146" t="str">
        <f>IF(CM!R91=0,"",CM!R91)</f>
        <v/>
      </c>
    </row>
    <row r="13" spans="1:7" ht="15">
      <c r="B13" s="41"/>
    </row>
    <row r="14" spans="1:7" ht="15.75">
      <c r="C14" s="45" t="s">
        <v>130</v>
      </c>
    </row>
    <row r="15" spans="1:7">
      <c r="C15" s="522" t="s">
        <v>127</v>
      </c>
      <c r="D15" s="522"/>
      <c r="E15" s="522"/>
      <c r="F15" s="522"/>
      <c r="G15" s="522"/>
    </row>
    <row r="16" spans="1:7">
      <c r="C16" s="530" t="s">
        <v>126</v>
      </c>
      <c r="D16" s="530"/>
      <c r="E16" s="530"/>
      <c r="F16" s="530"/>
      <c r="G16" s="530"/>
    </row>
    <row r="17" spans="1:30">
      <c r="C17" s="524" t="s">
        <v>128</v>
      </c>
      <c r="D17" s="524"/>
      <c r="E17" s="524"/>
      <c r="F17" s="524"/>
      <c r="G17" s="524"/>
    </row>
    <row r="18" spans="1:30">
      <c r="C18" s="520" t="s">
        <v>331</v>
      </c>
      <c r="D18" s="520"/>
      <c r="E18" s="520"/>
      <c r="F18" s="520"/>
      <c r="G18" s="520"/>
    </row>
    <row r="19" spans="1:30" ht="20.25">
      <c r="A19" s="33" t="s">
        <v>30</v>
      </c>
    </row>
    <row r="20" spans="1:30" ht="15.75">
      <c r="A20" s="35" t="s">
        <v>47</v>
      </c>
    </row>
    <row r="21" spans="1:30" ht="13.5" thickBot="1"/>
    <row r="22" spans="1:30" ht="13.5" thickBot="1">
      <c r="A22" s="532" t="s">
        <v>1</v>
      </c>
      <c r="B22" s="533"/>
      <c r="C22" s="81" t="s">
        <v>2</v>
      </c>
      <c r="D22" s="82"/>
      <c r="E22" s="82"/>
      <c r="F22" s="82"/>
      <c r="G22" s="82"/>
      <c r="H22" s="82"/>
      <c r="I22" s="82"/>
      <c r="J22" s="82"/>
      <c r="K22" s="82"/>
      <c r="L22" s="82"/>
      <c r="M22" s="82"/>
      <c r="N22" s="82"/>
      <c r="O22" s="82"/>
      <c r="P22" s="82"/>
      <c r="Q22" s="82"/>
      <c r="R22" s="82"/>
      <c r="S22" s="82"/>
      <c r="T22" s="81" t="s">
        <v>32</v>
      </c>
      <c r="U22" s="82"/>
      <c r="V22" s="82"/>
      <c r="W22" s="82"/>
      <c r="X22" s="82"/>
      <c r="Y22" s="82"/>
      <c r="Z22" s="82"/>
      <c r="AA22" s="82"/>
      <c r="AB22" s="82"/>
      <c r="AC22" s="83"/>
    </row>
    <row r="23" spans="1:30" ht="41.25" customHeight="1" thickBot="1">
      <c r="A23" s="534"/>
      <c r="B23" s="540"/>
      <c r="C23" s="84" t="s">
        <v>3</v>
      </c>
      <c r="D23" s="85" t="s">
        <v>4</v>
      </c>
      <c r="E23" s="85" t="s">
        <v>5</v>
      </c>
      <c r="F23" s="85" t="s">
        <v>6</v>
      </c>
      <c r="G23" s="85" t="s">
        <v>7</v>
      </c>
      <c r="H23" s="85" t="s">
        <v>8</v>
      </c>
      <c r="I23" s="85" t="s">
        <v>9</v>
      </c>
      <c r="J23" s="85" t="s">
        <v>10</v>
      </c>
      <c r="K23" s="85" t="s">
        <v>11</v>
      </c>
      <c r="L23" s="85" t="s">
        <v>12</v>
      </c>
      <c r="M23" s="85" t="s">
        <v>13</v>
      </c>
      <c r="N23" s="85" t="s">
        <v>14</v>
      </c>
      <c r="O23" s="85" t="s">
        <v>15</v>
      </c>
      <c r="P23" s="85" t="s">
        <v>16</v>
      </c>
      <c r="Q23" s="85" t="s">
        <v>17</v>
      </c>
      <c r="R23" s="85" t="s">
        <v>18</v>
      </c>
      <c r="S23" s="85" t="s">
        <v>19</v>
      </c>
      <c r="T23" s="85" t="s">
        <v>20</v>
      </c>
      <c r="U23" s="85" t="s">
        <v>21</v>
      </c>
      <c r="V23" s="85" t="s">
        <v>22</v>
      </c>
      <c r="W23" s="85" t="s">
        <v>23</v>
      </c>
      <c r="X23" s="85" t="s">
        <v>24</v>
      </c>
      <c r="Y23" s="85" t="s">
        <v>25</v>
      </c>
      <c r="Z23" s="85" t="s">
        <v>26</v>
      </c>
      <c r="AA23" s="85" t="s">
        <v>27</v>
      </c>
      <c r="AB23" s="85" t="s">
        <v>28</v>
      </c>
      <c r="AC23" s="86" t="s">
        <v>29</v>
      </c>
    </row>
    <row r="24" spans="1:30">
      <c r="A24" s="536" t="s">
        <v>401</v>
      </c>
      <c r="B24" s="539"/>
      <c r="C24" s="463" t="str">
        <f>IF(REQM!$R$5=0,"",REQM!$R$5)</f>
        <v/>
      </c>
      <c r="D24" s="464" t="str">
        <f>IF(REQM!$R$17=0,"",REQM!$R$17)</f>
        <v/>
      </c>
      <c r="E24" s="464" t="str">
        <f>IF(REQM!$R$29=0,"",REQM!$R$29)</f>
        <v/>
      </c>
      <c r="F24" s="464" t="str">
        <f>IF(REQM!$R$41=0,"",REQM!$R$41)</f>
        <v/>
      </c>
      <c r="G24" s="80" t="str">
        <f>IF(REQM!$R$53=0,"",REQM!$R$53)</f>
        <v/>
      </c>
      <c r="H24" s="135" t="s">
        <v>329</v>
      </c>
      <c r="I24" s="135" t="s">
        <v>329</v>
      </c>
      <c r="J24" s="135" t="s">
        <v>329</v>
      </c>
      <c r="K24" s="135" t="s">
        <v>329</v>
      </c>
      <c r="L24" s="135" t="s">
        <v>329</v>
      </c>
      <c r="M24" s="135" t="s">
        <v>329</v>
      </c>
      <c r="N24" s="135" t="s">
        <v>329</v>
      </c>
      <c r="O24" s="135" t="s">
        <v>329</v>
      </c>
      <c r="P24" s="135" t="s">
        <v>329</v>
      </c>
      <c r="Q24" s="135" t="s">
        <v>329</v>
      </c>
      <c r="R24" s="135" t="s">
        <v>329</v>
      </c>
      <c r="S24" s="135" t="s">
        <v>329</v>
      </c>
      <c r="T24" s="80" t="str">
        <f>IF(REQM!$R$66=0,"",REQM!$R$66)</f>
        <v/>
      </c>
      <c r="U24" s="80" t="str">
        <f>IF(REQM!$R$77=0,"",REQM!$R$77)</f>
        <v/>
      </c>
      <c r="V24" s="80" t="str">
        <f>IF(REQM!$R$89=0,"",REQM!$R$89)</f>
        <v/>
      </c>
      <c r="W24" s="80" t="str">
        <f>IF(REQM!$R$99=0,"",REQM!$R$99)</f>
        <v/>
      </c>
      <c r="X24" s="80" t="str">
        <f>IF(REQM!$R$110=0,"",REQM!$R$110)</f>
        <v/>
      </c>
      <c r="Y24" s="80" t="str">
        <f>IF(REQM!$R$120=0,"",REQM!$R$120)</f>
        <v/>
      </c>
      <c r="Z24" s="80" t="str">
        <f>IF(REQM!$R$130=0,"",REQM!$R$130)</f>
        <v/>
      </c>
      <c r="AA24" s="80" t="str">
        <f>IF(REQM!$R$142=0,"",REQM!$R$142)</f>
        <v/>
      </c>
      <c r="AB24" s="80" t="str">
        <f>IF(REQM!$R$153=0,"",REQM!$R$153)</f>
        <v/>
      </c>
      <c r="AC24" s="153" t="str">
        <f>IF(REQM!$R$163=0,"",REQM!$R$163)</f>
        <v/>
      </c>
      <c r="AD24" s="34" t="s">
        <v>77</v>
      </c>
    </row>
    <row r="25" spans="1:30">
      <c r="A25" s="525" t="s">
        <v>421</v>
      </c>
      <c r="B25" s="527"/>
      <c r="C25" s="152" t="str">
        <f>IF(PP!$R$5=0,"",PP!$R$5)</f>
        <v/>
      </c>
      <c r="D25" s="80" t="str">
        <f>IF(PP!$R$17=0,"",PP!$R$17)</f>
        <v/>
      </c>
      <c r="E25" s="80" t="str">
        <f>IF(PP!$R$29=0,"",PP!$R$29)</f>
        <v/>
      </c>
      <c r="F25" s="80" t="str">
        <f>IF(PP!$R$40=0,"",PP!$R$40)</f>
        <v/>
      </c>
      <c r="G25" s="135" t="s">
        <v>329</v>
      </c>
      <c r="H25" s="135" t="s">
        <v>329</v>
      </c>
      <c r="I25" s="135" t="s">
        <v>329</v>
      </c>
      <c r="J25" s="80" t="str">
        <f>IF(PP!$R$53=0,"",PP!$R$53)</f>
        <v/>
      </c>
      <c r="K25" s="80" t="str">
        <f>IF(PP!$R$65=0,"",PP!$R$65)</f>
        <v/>
      </c>
      <c r="L25" s="80" t="str">
        <f>IF(PP!$R$77=0,"",PP!$R$77)</f>
        <v/>
      </c>
      <c r="M25" s="80" t="str">
        <f>IF(PP!$R$89=0,"",PP!$R$89)</f>
        <v/>
      </c>
      <c r="N25" s="80" t="str">
        <f>IF(PP!$R$101=0,"",PP!$R$101)</f>
        <v/>
      </c>
      <c r="O25" s="80" t="str">
        <f>IF(PP!$R$113=0,"",PP!$R$113)</f>
        <v/>
      </c>
      <c r="P25" s="80" t="str">
        <f>IF(PP!$R$124=0,"",PP!$R$124)</f>
        <v/>
      </c>
      <c r="Q25" s="80" t="str">
        <f>IF(PP!$R$136=0,"",PP!$R$136)</f>
        <v/>
      </c>
      <c r="R25" s="80" t="str">
        <f>IF(PP!$R$147=0,"",PP!$R$147)</f>
        <v/>
      </c>
      <c r="S25" s="80" t="str">
        <f>IF(PP!$R$158=0,"",PP!$R$158)</f>
        <v/>
      </c>
      <c r="T25" s="80" t="str">
        <f>IF(PP!$R$171=0,"",PP!$R$171)</f>
        <v/>
      </c>
      <c r="U25" s="80" t="str">
        <f>IF(PP!$R$182=0,"",PP!$R$182)</f>
        <v/>
      </c>
      <c r="V25" s="80" t="str">
        <f>IF(PP!$R$194=0,"",PP!$R$194)</f>
        <v/>
      </c>
      <c r="W25" s="80" t="str">
        <f>IF(PP!$R$205=0,"",PP!$R$205)</f>
        <v/>
      </c>
      <c r="X25" s="80" t="str">
        <f>IF(PP!$R$216=0,"",PP!$R$216)</f>
        <v/>
      </c>
      <c r="Y25" s="80" t="str">
        <f>IF(PP!$R$226=0,"",PP!$R$226)</f>
        <v/>
      </c>
      <c r="Z25" s="80" t="str">
        <f>IF(PP!$R$236=0,"",PP!$R$236)</f>
        <v/>
      </c>
      <c r="AA25" s="80" t="str">
        <f>IF(PP!$R$247=0,"",PP!$R$247)</f>
        <v/>
      </c>
      <c r="AB25" s="80" t="str">
        <f>IF(PP!$R$258=0,"",PP!$R$258)</f>
        <v/>
      </c>
      <c r="AC25" s="153" t="str">
        <f>IF(PP!$R$268=0,"",PP!$R$268)</f>
        <v/>
      </c>
      <c r="AD25" s="34" t="s">
        <v>77</v>
      </c>
    </row>
    <row r="26" spans="1:30">
      <c r="A26" s="525" t="s">
        <v>344</v>
      </c>
      <c r="B26" s="527"/>
      <c r="C26" s="152" t="str">
        <f>IF(PMC!$R$5=0,"",PMC!$R$5)</f>
        <v/>
      </c>
      <c r="D26" s="80" t="str">
        <f>IF(PMC!$R$17=0,"",PMC!$R$17)</f>
        <v/>
      </c>
      <c r="E26" s="80" t="str">
        <f>IF(PMC!$R$29=0,"",PMC!$R$29)</f>
        <v/>
      </c>
      <c r="F26" s="80" t="str">
        <f>IF(PMC!$R$41=0,"",PMC!$R$41)</f>
        <v/>
      </c>
      <c r="G26" s="80" t="str">
        <f>IF(PMC!$R$53=0,"",PMC!$R$53)</f>
        <v/>
      </c>
      <c r="H26" s="80" t="str">
        <f>IF(PMC!$R$65=0,"",PMC!$R$65)</f>
        <v/>
      </c>
      <c r="I26" s="80" t="str">
        <f>IF(PMC!$R$77=0,"",PMC!$R$77)</f>
        <v/>
      </c>
      <c r="J26" s="80" t="str">
        <f>IF(PMC!$R$90=0,"",PMC!$R$90)</f>
        <v/>
      </c>
      <c r="K26" s="80" t="str">
        <f>IF(PMC!$R$102=0,"",PMC!$R$102)</f>
        <v/>
      </c>
      <c r="L26" s="80" t="str">
        <f>IF(PMC!$R$114=0,"",PMC!$R$114)</f>
        <v/>
      </c>
      <c r="M26" s="135" t="s">
        <v>329</v>
      </c>
      <c r="N26" s="135" t="s">
        <v>329</v>
      </c>
      <c r="O26" s="135" t="s">
        <v>329</v>
      </c>
      <c r="P26" s="135" t="s">
        <v>329</v>
      </c>
      <c r="Q26" s="135" t="s">
        <v>329</v>
      </c>
      <c r="R26" s="135" t="s">
        <v>329</v>
      </c>
      <c r="S26" s="135" t="s">
        <v>329</v>
      </c>
      <c r="T26" s="80" t="str">
        <f>IF(PMC!$R$127=0,"",PMC!$R$127)</f>
        <v/>
      </c>
      <c r="U26" s="80" t="str">
        <f>IF(PMC!$R$138=0,"",PMC!$R$138)</f>
        <v/>
      </c>
      <c r="V26" s="80" t="str">
        <f>IF(PMC!$R$149=0,"",PMC!$R$149)</f>
        <v/>
      </c>
      <c r="W26" s="80" t="str">
        <f>IF(PMC!$R$159=0,"",PMC!$R$159)</f>
        <v/>
      </c>
      <c r="X26" s="80" t="str">
        <f>IF(PMC!$R$170=0,"",PMC!$R$170)</f>
        <v/>
      </c>
      <c r="Y26" s="80" t="str">
        <f>IF(PMC!$R$180=0,"",PMC!$R$180)</f>
        <v/>
      </c>
      <c r="Z26" s="80" t="str">
        <f>IF(PMC!$R$190=0,"",PMC!$R$190)</f>
        <v/>
      </c>
      <c r="AA26" s="80" t="str">
        <f>IF(PMC!$R$201=0,"",PMC!$R$201)</f>
        <v/>
      </c>
      <c r="AB26" s="80" t="str">
        <f>IF(PMC!$R$212=0,"",PMC!$R$212)</f>
        <v/>
      </c>
      <c r="AC26" s="153" t="str">
        <f>IF(PMC!$R$222=0,"",PMC!$R$222)</f>
        <v/>
      </c>
      <c r="AD26" s="34" t="s">
        <v>77</v>
      </c>
    </row>
    <row r="27" spans="1:30">
      <c r="A27" s="525" t="s">
        <v>487</v>
      </c>
      <c r="B27" s="527"/>
      <c r="C27" s="152" t="str">
        <f>IF(SAM!$R$5=0,"",SAM!$R$5)</f>
        <v/>
      </c>
      <c r="D27" s="80" t="str">
        <f>IF(SAM!$R$16=0,"",SAM!$R$16)</f>
        <v/>
      </c>
      <c r="E27" s="80" t="str">
        <f>IF(SAM!$R$28=0,"",SAM!$R$28)</f>
        <v/>
      </c>
      <c r="F27" s="135" t="s">
        <v>329</v>
      </c>
      <c r="G27" s="135" t="s">
        <v>329</v>
      </c>
      <c r="H27" s="135" t="s">
        <v>329</v>
      </c>
      <c r="I27" s="135" t="s">
        <v>329</v>
      </c>
      <c r="J27" s="80" t="str">
        <f>IF(SAM!$R$41=0,"",SAM!$R$41)</f>
        <v/>
      </c>
      <c r="K27" s="80" t="str">
        <f>IF(SAM!$R$53=0,"",SAM!$R$53)</f>
        <v/>
      </c>
      <c r="L27" s="80" t="str">
        <f>IF(SAM!$R$65=0,"",SAM!$R$65)</f>
        <v/>
      </c>
      <c r="M27" s="135" t="s">
        <v>329</v>
      </c>
      <c r="N27" s="135" t="s">
        <v>329</v>
      </c>
      <c r="O27" s="135" t="s">
        <v>329</v>
      </c>
      <c r="P27" s="135" t="s">
        <v>329</v>
      </c>
      <c r="Q27" s="135" t="s">
        <v>329</v>
      </c>
      <c r="R27" s="135" t="s">
        <v>329</v>
      </c>
      <c r="S27" s="135" t="s">
        <v>329</v>
      </c>
      <c r="T27" s="80" t="str">
        <f>IF(SAM!$R$78=0,"",SAM!$R$78)</f>
        <v/>
      </c>
      <c r="U27" s="80" t="str">
        <f>IF(SAM!$R$89=0,"",SAM!$R$89)</f>
        <v/>
      </c>
      <c r="V27" s="80" t="str">
        <f>IF(SAM!$R$99=0,"",SAM!$R$99)</f>
        <v/>
      </c>
      <c r="W27" s="80" t="str">
        <f>IF(SAM!$R$109=0,"",SAM!$R$109)</f>
        <v/>
      </c>
      <c r="X27" s="80" t="str">
        <f>IF(SAM!$R$120=0,"",SAM!$R$120)</f>
        <v/>
      </c>
      <c r="Y27" s="80" t="str">
        <f>IF(SAM!$R$130=0,"",SAM!$R$130)</f>
        <v/>
      </c>
      <c r="Z27" s="80" t="str">
        <f>IF(SAM!$R$140=0,"",SAM!$R$140)</f>
        <v/>
      </c>
      <c r="AA27" s="80" t="str">
        <f>IF(SAM!$R$151=0,"",SAM!$R$151)</f>
        <v/>
      </c>
      <c r="AB27" s="80" t="str">
        <f>IF(SAM!$R$162=0,"",SAM!$R$162)</f>
        <v/>
      </c>
      <c r="AC27" s="153" t="str">
        <f>IF(SAM!$R$172=0,"",SAM!$R$172)</f>
        <v/>
      </c>
      <c r="AD27" s="34" t="s">
        <v>77</v>
      </c>
    </row>
    <row r="28" spans="1:30">
      <c r="A28" s="525" t="s">
        <v>360</v>
      </c>
      <c r="B28" s="527"/>
      <c r="C28" s="152" t="str">
        <f>IF(MA!$R$5=0,"",MA!$R$5)</f>
        <v/>
      </c>
      <c r="D28" s="80" t="str">
        <f>IF(MA!$R$17=0,"",MA!$R$17)</f>
        <v/>
      </c>
      <c r="E28" s="80" t="str">
        <f>IF(MA!$R$29=0,"",MA!$R$29)</f>
        <v/>
      </c>
      <c r="F28" s="80" t="str">
        <f>IF(MA!$R$41=0,"",MA!$R$41)</f>
        <v/>
      </c>
      <c r="G28" s="135" t="s">
        <v>329</v>
      </c>
      <c r="H28" s="135" t="s">
        <v>329</v>
      </c>
      <c r="I28" s="135" t="s">
        <v>329</v>
      </c>
      <c r="J28" s="80" t="str">
        <f>IF(MA!$R$54=0,"",MA!$R$54)</f>
        <v/>
      </c>
      <c r="K28" s="80" t="str">
        <f>IF(MA!$R$66=0,"",MA!$R$66)</f>
        <v/>
      </c>
      <c r="L28" s="80" t="str">
        <f>IF(MA!$R$78=0,"",MA!$R$78)</f>
        <v/>
      </c>
      <c r="M28" s="80" t="str">
        <f>IF(MA!$R$90=0,"",MA!$R$90)</f>
        <v/>
      </c>
      <c r="N28" s="135" t="s">
        <v>329</v>
      </c>
      <c r="O28" s="135" t="s">
        <v>329</v>
      </c>
      <c r="P28" s="135" t="s">
        <v>329</v>
      </c>
      <c r="Q28" s="135" t="s">
        <v>329</v>
      </c>
      <c r="R28" s="135" t="s">
        <v>329</v>
      </c>
      <c r="S28" s="135" t="s">
        <v>329</v>
      </c>
      <c r="T28" s="80" t="str">
        <f>IF(MA!$R$103=0,"",MA!$R$103)</f>
        <v/>
      </c>
      <c r="U28" s="80" t="str">
        <f>IF(MA!$R$114=0,"",MA!$R$114)</f>
        <v/>
      </c>
      <c r="V28" s="80" t="str">
        <f>IF(MA!$R$125=0,"",MA!$R$125)</f>
        <v/>
      </c>
      <c r="W28" s="80" t="str">
        <f>IF(MA!$R$136=0,"",MA!$R$136)</f>
        <v/>
      </c>
      <c r="X28" s="80" t="str">
        <f>IF(MA!$R$147=0,"",MA!$R$147)</f>
        <v/>
      </c>
      <c r="Y28" s="80" t="str">
        <f>IF(MA!$R$157=0,"",MA!$R$157)</f>
        <v/>
      </c>
      <c r="Z28" s="80" t="str">
        <f>IF(MA!$R$167=0,"",MA!$R$167)</f>
        <v/>
      </c>
      <c r="AA28" s="80" t="str">
        <f>IF(MA!$R$178=0,"",MA!$R$178)</f>
        <v/>
      </c>
      <c r="AB28" s="80" t="str">
        <f>IF(MA!$R$189=0,"",MA!$R$189)</f>
        <v/>
      </c>
      <c r="AC28" s="153" t="str">
        <f>IF(MA!$R$199=0,"",MA!$R$199)</f>
        <v/>
      </c>
      <c r="AD28" s="34" t="s">
        <v>77</v>
      </c>
    </row>
    <row r="29" spans="1:30">
      <c r="A29" s="525" t="s">
        <v>437</v>
      </c>
      <c r="B29" s="527"/>
      <c r="C29" s="152" t="str">
        <f>IF(PPQA!$R$5=0,"",PPQA!$R$5)</f>
        <v/>
      </c>
      <c r="D29" s="80" t="str">
        <f>IF(PPQA!$R$17=0,"",PPQA!$R$17)</f>
        <v/>
      </c>
      <c r="E29" s="135" t="s">
        <v>329</v>
      </c>
      <c r="F29" s="135" t="s">
        <v>329</v>
      </c>
      <c r="G29" s="135" t="s">
        <v>329</v>
      </c>
      <c r="H29" s="135" t="s">
        <v>329</v>
      </c>
      <c r="I29" s="135" t="s">
        <v>329</v>
      </c>
      <c r="J29" s="80" t="str">
        <f>IF(PPQA!$R$30=0,"",PPQA!$R$30)</f>
        <v/>
      </c>
      <c r="K29" s="80" t="str">
        <f>IF(PPQA!$R$42=0,"",PPQA!$R$42)</f>
        <v/>
      </c>
      <c r="L29" s="135" t="s">
        <v>329</v>
      </c>
      <c r="M29" s="135" t="s">
        <v>329</v>
      </c>
      <c r="N29" s="135" t="s">
        <v>329</v>
      </c>
      <c r="O29" s="135" t="s">
        <v>329</v>
      </c>
      <c r="P29" s="135" t="s">
        <v>329</v>
      </c>
      <c r="Q29" s="135" t="s">
        <v>329</v>
      </c>
      <c r="R29" s="135" t="s">
        <v>329</v>
      </c>
      <c r="S29" s="135" t="s">
        <v>329</v>
      </c>
      <c r="T29" s="80" t="str">
        <f>IF(PPQA!$R$55=0,"",PPQA!$R$55)</f>
        <v/>
      </c>
      <c r="U29" s="80" t="str">
        <f>IF(PPQA!$R$66=0,"",PPQA!$R$66)</f>
        <v/>
      </c>
      <c r="V29" s="80" t="str">
        <f>IF(PPQA!$R$77=0,"",PPQA!$R$77)</f>
        <v/>
      </c>
      <c r="W29" s="80" t="str">
        <f>IF(PPQA!$R$87=0,"",PPQA!$R$87)</f>
        <v/>
      </c>
      <c r="X29" s="80" t="str">
        <f>IF(PPQA!$R$99=0,"",PPQA!$R$99)</f>
        <v/>
      </c>
      <c r="Y29" s="80" t="str">
        <f>IF(PPQA!$R$109=0,"",PPQA!$R$109)</f>
        <v/>
      </c>
      <c r="Z29" s="80" t="str">
        <f>IF(PPQA!$R$119=0,"",PPQA!$R$119)</f>
        <v/>
      </c>
      <c r="AA29" s="80" t="str">
        <f>IF(PPQA!$R$130=0,"",PPQA!$R$130)</f>
        <v/>
      </c>
      <c r="AB29" s="80" t="str">
        <f>IF(PPQA!$R$141=0,"",PPQA!$R$141)</f>
        <v/>
      </c>
      <c r="AC29" s="153" t="str">
        <f>IF(PPQA!$R$151=0,"",PPQA!$R$151)</f>
        <v/>
      </c>
      <c r="AD29" s="34" t="s">
        <v>77</v>
      </c>
    </row>
    <row r="30" spans="1:30" ht="13.5" thickBot="1">
      <c r="A30" s="528" t="s">
        <v>356</v>
      </c>
      <c r="B30" s="529"/>
      <c r="C30" s="154" t="str">
        <f>IF(CM!$R$5=0,"",CM!$R$5)</f>
        <v/>
      </c>
      <c r="D30" s="155" t="str">
        <f>IF(CM!$R$17=0,"",CM!$R$17)</f>
        <v/>
      </c>
      <c r="E30" s="155" t="str">
        <f>IF(CM!$R$29=0,"",CM!$R$29)</f>
        <v/>
      </c>
      <c r="F30" s="145" t="s">
        <v>329</v>
      </c>
      <c r="G30" s="145" t="s">
        <v>329</v>
      </c>
      <c r="H30" s="145" t="s">
        <v>329</v>
      </c>
      <c r="I30" s="145" t="s">
        <v>329</v>
      </c>
      <c r="J30" s="155" t="str">
        <f>IF(CM!$R$42=0,"",CM!$R$42)</f>
        <v/>
      </c>
      <c r="K30" s="155" t="str">
        <f>IF(CM!$R$54=0,"",CM!$R$54)</f>
        <v/>
      </c>
      <c r="L30" s="145" t="s">
        <v>329</v>
      </c>
      <c r="M30" s="145" t="s">
        <v>329</v>
      </c>
      <c r="N30" s="145" t="s">
        <v>329</v>
      </c>
      <c r="O30" s="145" t="s">
        <v>329</v>
      </c>
      <c r="P30" s="145" t="s">
        <v>329</v>
      </c>
      <c r="Q30" s="155" t="str">
        <f>IF(CM!$R$67=0,"",CM!$R$67)</f>
        <v/>
      </c>
      <c r="R30" s="155" t="str">
        <f>IF(CM!$R$79=0,"",CM!$R$79)</f>
        <v/>
      </c>
      <c r="S30" s="145" t="s">
        <v>329</v>
      </c>
      <c r="T30" s="155" t="str">
        <f>IF(CM!$R$92=0,"",CM!$R$92)</f>
        <v/>
      </c>
      <c r="U30" s="155" t="str">
        <f>IF(CM!$R$103=0,"",CM!$R$103)</f>
        <v/>
      </c>
      <c r="V30" s="155" t="str">
        <f>IF(CM!$R$114=0,"",CM!$R$114)</f>
        <v/>
      </c>
      <c r="W30" s="155" t="str">
        <f>IF(CM!$R$124=0,"",CM!$R$124)</f>
        <v/>
      </c>
      <c r="X30" s="155" t="str">
        <f>IF(CM!$R$135=0,"",CM!$R$135)</f>
        <v/>
      </c>
      <c r="Y30" s="155" t="str">
        <f>IF(CM!$R$145=0,"",CM!$R$145)</f>
        <v/>
      </c>
      <c r="Z30" s="155" t="str">
        <f>IF(CM!$R$155=0,"",CM!$R$155)</f>
        <v/>
      </c>
      <c r="AA30" s="155" t="str">
        <f>IF(CM!$R$166=0,"",CM!$R$166)</f>
        <v/>
      </c>
      <c r="AB30" s="155" t="str">
        <f>IF(CM!$R$177=0,"",CM!$R$177)</f>
        <v/>
      </c>
      <c r="AC30" s="156" t="str">
        <f>IF(CM!$R$187=0,"",CM!$R$187)</f>
        <v/>
      </c>
      <c r="AD30" s="34" t="s">
        <v>77</v>
      </c>
    </row>
    <row r="32" spans="1:30" ht="15.75">
      <c r="C32" s="78" t="s">
        <v>129</v>
      </c>
      <c r="D32" s="78"/>
    </row>
    <row r="33" spans="1:20">
      <c r="C33" s="521" t="s">
        <v>82</v>
      </c>
      <c r="D33" s="521"/>
      <c r="E33" s="521"/>
      <c r="F33" s="521"/>
      <c r="G33" s="521"/>
      <c r="H33" s="521"/>
      <c r="I33" s="521" t="s">
        <v>83</v>
      </c>
      <c r="J33" s="521"/>
      <c r="K33" s="521"/>
      <c r="L33" s="521"/>
      <c r="M33" s="521"/>
      <c r="N33" s="521"/>
      <c r="O33" s="521" t="s">
        <v>84</v>
      </c>
      <c r="P33" s="521"/>
      <c r="Q33" s="521"/>
      <c r="R33" s="521"/>
      <c r="S33" s="521"/>
      <c r="T33" s="521"/>
    </row>
    <row r="34" spans="1:20">
      <c r="C34" s="522" t="s">
        <v>37</v>
      </c>
      <c r="D34" s="522"/>
      <c r="E34" s="522"/>
      <c r="F34" s="522"/>
      <c r="G34" s="522"/>
      <c r="H34" s="522"/>
      <c r="I34" s="522" t="s">
        <v>71</v>
      </c>
      <c r="J34" s="522"/>
      <c r="K34" s="522"/>
      <c r="L34" s="522"/>
      <c r="M34" s="522"/>
      <c r="N34" s="522"/>
      <c r="O34" s="522" t="s">
        <v>74</v>
      </c>
      <c r="P34" s="522"/>
      <c r="Q34" s="522"/>
      <c r="R34" s="522"/>
      <c r="S34" s="522"/>
      <c r="T34" s="522"/>
    </row>
    <row r="35" spans="1:20">
      <c r="C35" s="523" t="s">
        <v>38</v>
      </c>
      <c r="D35" s="523"/>
      <c r="E35" s="523"/>
      <c r="F35" s="523"/>
      <c r="G35" s="523"/>
      <c r="H35" s="523"/>
      <c r="I35" s="523" t="s">
        <v>72</v>
      </c>
      <c r="J35" s="523"/>
      <c r="K35" s="523"/>
      <c r="L35" s="523"/>
      <c r="M35" s="523"/>
      <c r="N35" s="523"/>
      <c r="O35" s="523" t="s">
        <v>75</v>
      </c>
      <c r="P35" s="523"/>
      <c r="Q35" s="523"/>
      <c r="R35" s="523"/>
      <c r="S35" s="523"/>
      <c r="T35" s="523"/>
    </row>
    <row r="36" spans="1:20">
      <c r="C36" s="538" t="s">
        <v>39</v>
      </c>
      <c r="D36" s="538"/>
      <c r="E36" s="538"/>
      <c r="F36" s="538"/>
      <c r="G36" s="538"/>
      <c r="H36" s="538"/>
      <c r="I36" s="530" t="s">
        <v>73</v>
      </c>
      <c r="J36" s="530"/>
      <c r="K36" s="530"/>
      <c r="L36" s="530"/>
      <c r="M36" s="530"/>
      <c r="N36" s="530"/>
      <c r="O36" s="530" t="s">
        <v>76</v>
      </c>
      <c r="P36" s="530"/>
      <c r="Q36" s="530"/>
      <c r="R36" s="530"/>
      <c r="S36" s="530"/>
      <c r="T36" s="530"/>
    </row>
    <row r="37" spans="1:20">
      <c r="C37" s="530" t="s">
        <v>40</v>
      </c>
      <c r="D37" s="530"/>
      <c r="E37" s="530"/>
      <c r="F37" s="530"/>
      <c r="G37" s="530"/>
      <c r="H37" s="530"/>
      <c r="I37" s="519" t="s">
        <v>80</v>
      </c>
      <c r="J37" s="519"/>
      <c r="K37" s="519"/>
      <c r="L37" s="519"/>
      <c r="M37" s="519"/>
      <c r="N37" s="519"/>
      <c r="O37" s="520" t="s">
        <v>81</v>
      </c>
      <c r="P37" s="520"/>
      <c r="Q37" s="520"/>
      <c r="R37" s="520"/>
      <c r="S37" s="520"/>
      <c r="T37" s="520"/>
    </row>
    <row r="38" spans="1:20">
      <c r="C38" s="519" t="s">
        <v>131</v>
      </c>
      <c r="D38" s="519"/>
      <c r="E38" s="519"/>
      <c r="F38" s="519"/>
      <c r="G38" s="519"/>
      <c r="H38" s="519"/>
      <c r="I38" s="520" t="s">
        <v>81</v>
      </c>
      <c r="J38" s="520"/>
      <c r="K38" s="520"/>
      <c r="L38" s="520"/>
      <c r="M38" s="520"/>
      <c r="N38" s="520"/>
    </row>
    <row r="39" spans="1:20">
      <c r="C39" s="524" t="s">
        <v>330</v>
      </c>
      <c r="D39" s="524"/>
      <c r="E39" s="524"/>
      <c r="F39" s="524"/>
      <c r="G39" s="524"/>
      <c r="H39" s="524"/>
    </row>
    <row r="40" spans="1:20">
      <c r="C40" s="520" t="s">
        <v>31</v>
      </c>
      <c r="D40" s="520"/>
      <c r="E40" s="520"/>
      <c r="F40" s="520"/>
      <c r="G40" s="520"/>
      <c r="H40" s="520"/>
    </row>
    <row r="42" spans="1:20">
      <c r="A42" s="42"/>
    </row>
    <row r="43" spans="1:20">
      <c r="A43" s="42"/>
    </row>
    <row r="44" spans="1:20">
      <c r="A44" s="43"/>
      <c r="B44" s="44"/>
    </row>
    <row r="45" spans="1:20">
      <c r="A45" s="43"/>
      <c r="B45" s="44"/>
    </row>
    <row r="46" spans="1:20">
      <c r="A46" s="43"/>
      <c r="B46" s="44"/>
    </row>
    <row r="47" spans="1:20">
      <c r="A47" s="43"/>
      <c r="B47" s="44"/>
    </row>
    <row r="48" spans="1:20">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1" sqref="A21"/>
      <pageMargins left="0.78740157499999996" right="0.78740157499999996" top="0.984251969" bottom="0.984251969" header="0.5" footer="0.5"/>
      <pageSetup paperSize="9" scale="95" orientation="portrait" horizontalDpi="200" verticalDpi="200" r:id="rId1"/>
      <headerFooter alignWithMargins="0"/>
    </customSheetView>
  </customSheetViews>
  <mergeCells count="40">
    <mergeCell ref="A4:B5"/>
    <mergeCell ref="A6:B6"/>
    <mergeCell ref="A7:B7"/>
    <mergeCell ref="A8:B8"/>
    <mergeCell ref="O36:T36"/>
    <mergeCell ref="C36:H36"/>
    <mergeCell ref="A10:B10"/>
    <mergeCell ref="C35:H35"/>
    <mergeCell ref="C34:H34"/>
    <mergeCell ref="I36:N36"/>
    <mergeCell ref="C18:G18"/>
    <mergeCell ref="A24:B24"/>
    <mergeCell ref="A25:B25"/>
    <mergeCell ref="A22:B23"/>
    <mergeCell ref="C4:C5"/>
    <mergeCell ref="C15:G15"/>
    <mergeCell ref="C39:H39"/>
    <mergeCell ref="C40:H40"/>
    <mergeCell ref="A9:B9"/>
    <mergeCell ref="A29:B29"/>
    <mergeCell ref="A30:B30"/>
    <mergeCell ref="C38:H38"/>
    <mergeCell ref="A28:B28"/>
    <mergeCell ref="C37:H37"/>
    <mergeCell ref="A26:B26"/>
    <mergeCell ref="A27:B27"/>
    <mergeCell ref="C16:G16"/>
    <mergeCell ref="C17:G17"/>
    <mergeCell ref="A11:B11"/>
    <mergeCell ref="A12:B12"/>
    <mergeCell ref="I37:N37"/>
    <mergeCell ref="O37:T37"/>
    <mergeCell ref="I38:N38"/>
    <mergeCell ref="C33:H33"/>
    <mergeCell ref="I33:N33"/>
    <mergeCell ref="O33:T33"/>
    <mergeCell ref="I34:N34"/>
    <mergeCell ref="O34:T34"/>
    <mergeCell ref="I35:N35"/>
    <mergeCell ref="O35:T35"/>
  </mergeCells>
  <phoneticPr fontId="16" type="noConversion"/>
  <pageMargins left="0.78740157499999996" right="0.78740157499999996" top="0.984251969" bottom="0.984251969" header="0.5" footer="0.5"/>
  <pageSetup paperSize="9" scale="95" orientation="portrait" horizontalDpi="200" verticalDpi="200"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
    <pageSetUpPr fitToPage="1"/>
  </sheetPr>
  <dimension ref="A1:AH111"/>
  <sheetViews>
    <sheetView workbookViewId="0">
      <selection activeCell="M39" sqref="M39"/>
    </sheetView>
  </sheetViews>
  <sheetFormatPr defaultColWidth="9.140625" defaultRowHeight="12.75"/>
  <cols>
    <col min="1" max="1" width="14.7109375" style="34" customWidth="1"/>
    <col min="2" max="2" width="21.7109375" style="34" customWidth="1"/>
    <col min="3" max="31" width="3.7109375" style="34" customWidth="1"/>
    <col min="32" max="33" width="3.85546875" style="34" customWidth="1"/>
    <col min="34" max="16384" width="9.140625" style="34"/>
  </cols>
  <sheetData>
    <row r="1" spans="1:8" ht="20.25">
      <c r="A1" s="33" t="s">
        <v>132</v>
      </c>
    </row>
    <row r="2" spans="1:8" ht="15.75">
      <c r="A2" s="35" t="s">
        <v>48</v>
      </c>
    </row>
    <row r="3" spans="1:8" ht="16.5" thickBot="1">
      <c r="B3" s="35"/>
    </row>
    <row r="4" spans="1:8">
      <c r="A4" s="551" t="s">
        <v>1</v>
      </c>
      <c r="B4" s="552"/>
      <c r="C4" s="541" t="s">
        <v>323</v>
      </c>
      <c r="D4" s="36" t="s">
        <v>324</v>
      </c>
      <c r="E4" s="37"/>
      <c r="F4" s="37"/>
      <c r="G4" s="37"/>
      <c r="H4" s="38"/>
    </row>
    <row r="5" spans="1:8" ht="29.25" thickBot="1">
      <c r="A5" s="553"/>
      <c r="B5" s="554"/>
      <c r="C5" s="546"/>
      <c r="D5" s="76" t="s">
        <v>325</v>
      </c>
      <c r="E5" s="76" t="s">
        <v>326</v>
      </c>
      <c r="F5" s="76" t="s">
        <v>327</v>
      </c>
      <c r="G5" s="79" t="s">
        <v>328</v>
      </c>
      <c r="H5" s="77" t="s">
        <v>332</v>
      </c>
    </row>
    <row r="6" spans="1:8" ht="15.75" customHeight="1">
      <c r="A6" s="547" t="s">
        <v>401</v>
      </c>
      <c r="B6" s="548"/>
      <c r="C6" s="133" t="str">
        <f>IF(REQM!A1=0,"",REQM!A1)</f>
        <v/>
      </c>
      <c r="D6" s="134" t="str">
        <f>IF(REQM!R4=0,"",REQM!R4)</f>
        <v/>
      </c>
      <c r="E6" s="135" t="s">
        <v>329</v>
      </c>
      <c r="F6" s="136" t="s">
        <v>329</v>
      </c>
      <c r="G6" s="134" t="str">
        <f>IF(REQM!R65=0,"",REQM!R65)</f>
        <v/>
      </c>
      <c r="H6" s="137" t="str">
        <f>IF(REQM!R174=0,"",REQM!R174)</f>
        <v/>
      </c>
    </row>
    <row r="7" spans="1:8" ht="15.75" customHeight="1">
      <c r="A7" s="549" t="s">
        <v>421</v>
      </c>
      <c r="B7" s="550"/>
      <c r="C7" s="133" t="str">
        <f>IF(PP!A1=0,"",PP!A1)</f>
        <v/>
      </c>
      <c r="D7" s="134" t="str">
        <f>IF(PP!R4=0,"",PP!R4)</f>
        <v/>
      </c>
      <c r="E7" s="134" t="str">
        <f>IF(PP!R52=0,"",PP!R52)</f>
        <v/>
      </c>
      <c r="F7" s="134" t="str">
        <f>IF(PP!R135=0,"",PP!R135)</f>
        <v/>
      </c>
      <c r="G7" s="134" t="str">
        <f>IF(PP!R170=0,"",PP!R170)</f>
        <v/>
      </c>
      <c r="H7" s="138" t="str">
        <f>IF(PP!R278=0,"",PP!R278)</f>
        <v/>
      </c>
    </row>
    <row r="8" spans="1:8" ht="15.75" customHeight="1">
      <c r="A8" s="549" t="s">
        <v>344</v>
      </c>
      <c r="B8" s="550"/>
      <c r="C8" s="133" t="str">
        <f>IF(PMC!A1=0,"",PMC!A1)</f>
        <v/>
      </c>
      <c r="D8" s="134" t="str">
        <f>IF(PMC!R4=0,"",PMC!R4)</f>
        <v/>
      </c>
      <c r="E8" s="134" t="str">
        <f>IF(PMC!R89=0,"",PMC!R89)</f>
        <v/>
      </c>
      <c r="F8" s="136" t="s">
        <v>329</v>
      </c>
      <c r="G8" s="134" t="str">
        <f>IF(PMC!R126=0,"",PMC!R126)</f>
        <v/>
      </c>
      <c r="H8" s="138" t="str">
        <f>IF(PMC!R232=0,"",PMC!R232)</f>
        <v/>
      </c>
    </row>
    <row r="9" spans="1:8" ht="15.75" customHeight="1">
      <c r="A9" s="549" t="s">
        <v>487</v>
      </c>
      <c r="B9" s="550"/>
      <c r="C9" s="133" t="str">
        <f>IF(SAM!A1=0,"",SAM!A1)</f>
        <v/>
      </c>
      <c r="D9" s="134" t="str">
        <f>IF(SAM!R4=0,"",SAM!R4)</f>
        <v/>
      </c>
      <c r="E9" s="134" t="str">
        <f>IF(SAM!R40=0,"",SAM!R40)</f>
        <v/>
      </c>
      <c r="F9" s="136" t="s">
        <v>329</v>
      </c>
      <c r="G9" s="134" t="str">
        <f>IF(SAM!R77=0,"",SAM!R77)</f>
        <v/>
      </c>
      <c r="H9" s="138" t="str">
        <f>IF(SAM!R182=0,"",SAM!R182)</f>
        <v/>
      </c>
    </row>
    <row r="10" spans="1:8" ht="15.75" customHeight="1">
      <c r="A10" s="549" t="s">
        <v>360</v>
      </c>
      <c r="B10" s="550"/>
      <c r="C10" s="133" t="str">
        <f>IF(MA!A1=0,"",MA!A1)</f>
        <v/>
      </c>
      <c r="D10" s="134" t="str">
        <f>IF(MA!R4=0,"",MA!R4)</f>
        <v/>
      </c>
      <c r="E10" s="134" t="str">
        <f>IF(MA!R53=0,"",MA!R53)</f>
        <v/>
      </c>
      <c r="F10" s="136" t="s">
        <v>329</v>
      </c>
      <c r="G10" s="134" t="str">
        <f>IF(MA!R102=0,"",MA!R102)</f>
        <v/>
      </c>
      <c r="H10" s="138" t="str">
        <f>IF(MA!R209=0,"",MA!R209)</f>
        <v/>
      </c>
    </row>
    <row r="11" spans="1:8" ht="15.75" customHeight="1">
      <c r="A11" s="549" t="s">
        <v>437</v>
      </c>
      <c r="B11" s="550"/>
      <c r="C11" s="133" t="str">
        <f>IF(PPQA!A1=0,"",PPQA!A1)</f>
        <v/>
      </c>
      <c r="D11" s="134" t="str">
        <f>IF(PPQA!R4=0,"",PPQA!R4)</f>
        <v/>
      </c>
      <c r="E11" s="134" t="str">
        <f>IF(PPQA!R29=0,"",PPQA!R29)</f>
        <v/>
      </c>
      <c r="F11" s="136" t="s">
        <v>329</v>
      </c>
      <c r="G11" s="134" t="str">
        <f>IF(PPQA!R54=0,"",PPQA!R54)</f>
        <v/>
      </c>
      <c r="H11" s="138" t="str">
        <f>IF(PPQA!R161=0,"",PPQA!R161)</f>
        <v/>
      </c>
    </row>
    <row r="12" spans="1:8" ht="15.75" customHeight="1">
      <c r="A12" s="555" t="s">
        <v>356</v>
      </c>
      <c r="B12" s="556"/>
      <c r="C12" s="133" t="str">
        <f>IF(CM!A1=0,"",CM!A1)</f>
        <v/>
      </c>
      <c r="D12" s="134" t="str">
        <f>IF(CM!R4=0,"",CM!R4)</f>
        <v/>
      </c>
      <c r="E12" s="134" t="str">
        <f>IF(CM!R41=0,"",CM!R41)</f>
        <v/>
      </c>
      <c r="F12" s="134" t="str">
        <f>IF(CM!R66=0,"",CM!R66)</f>
        <v/>
      </c>
      <c r="G12" s="134" t="str">
        <f>IF(CM!R91=0,"",CM!R91)</f>
        <v/>
      </c>
      <c r="H12" s="138" t="str">
        <f>IF(CM!R197=0,"",CM!R197)</f>
        <v/>
      </c>
    </row>
    <row r="13" spans="1:8" ht="15.75" customHeight="1">
      <c r="A13" s="536" t="s">
        <v>433</v>
      </c>
      <c r="B13" s="537"/>
      <c r="C13" s="133" t="str">
        <f>IF(RD!A1=0,"",RD!A1)</f>
        <v/>
      </c>
      <c r="D13" s="134" t="str">
        <f>IF(RD!R4=0,"",RD!R4)</f>
        <v/>
      </c>
      <c r="E13" s="139" t="str">
        <f>IF(RD!R29=0,"",RD!R29)</f>
        <v/>
      </c>
      <c r="F13" s="140" t="str">
        <f>IF(RD!R66=0,"",RD!R66)</f>
        <v/>
      </c>
      <c r="G13" s="140" t="str">
        <f>IF(RD!R127=0,"",RD!R127)</f>
        <v/>
      </c>
      <c r="H13" s="138" t="str">
        <f>IF(RD!R235=0,"",RD!R235)</f>
        <v/>
      </c>
    </row>
    <row r="14" spans="1:8" ht="15.75" customHeight="1">
      <c r="A14" s="525" t="s">
        <v>434</v>
      </c>
      <c r="B14" s="526"/>
      <c r="C14" s="133" t="str">
        <f>IF(TS!A1=0,"",TS!A1)</f>
        <v/>
      </c>
      <c r="D14" s="134" t="str">
        <f>IF(TS!R4=0,"",TS!R4)</f>
        <v/>
      </c>
      <c r="E14" s="134" t="str">
        <f>IF(TS!R29=0,"",TS!R29)</f>
        <v/>
      </c>
      <c r="F14" s="141" t="str">
        <f>IF(TS!R78=0,"",TS!R78)</f>
        <v/>
      </c>
      <c r="G14" s="141" t="str">
        <f>IF(TS!R103=0,"",TS!R103)</f>
        <v/>
      </c>
      <c r="H14" s="142" t="str">
        <f>IF(TS!R212=0,"",TS!R212)</f>
        <v/>
      </c>
    </row>
    <row r="15" spans="1:8" ht="15.75" customHeight="1">
      <c r="A15" s="525" t="s">
        <v>435</v>
      </c>
      <c r="B15" s="526"/>
      <c r="C15" s="133" t="str">
        <f>IF(PI!A1=0,"",PI!A1)</f>
        <v/>
      </c>
      <c r="D15" s="134" t="str">
        <f>IF(PI!R4=0,"",PI!R4)</f>
        <v/>
      </c>
      <c r="E15" s="134" t="str">
        <f>IF(PI!R41=0,"",PI!R41)</f>
        <v/>
      </c>
      <c r="F15" s="141" t="str">
        <f>IF(PI!R66=0,"",PI!R66)</f>
        <v/>
      </c>
      <c r="G15" s="141" t="str">
        <f>IF(PI!R115=0,"",PI!R115)</f>
        <v/>
      </c>
      <c r="H15" s="142" t="str">
        <f>IF(PI!R224=0,"",PI!R224)</f>
        <v/>
      </c>
    </row>
    <row r="16" spans="1:8" ht="15.75" customHeight="1">
      <c r="A16" s="525" t="s">
        <v>436</v>
      </c>
      <c r="B16" s="526"/>
      <c r="C16" s="133" t="str">
        <f>IF(VER!A1=0,"",VER!A1)</f>
        <v/>
      </c>
      <c r="D16" s="134" t="str">
        <f>IF(VER!R4=0,"",VER!R4)</f>
        <v/>
      </c>
      <c r="E16" s="134" t="str">
        <f>IF(VER!R41=0,"",VER!R41)</f>
        <v/>
      </c>
      <c r="F16" s="141" t="str">
        <f>IF(VER!R78=0,"",VER!R78)</f>
        <v/>
      </c>
      <c r="G16" s="141" t="str">
        <f>IF(VER!R103=0,"",VER!R103)</f>
        <v/>
      </c>
      <c r="H16" s="142" t="str">
        <f>IF(VER!R211=0,"",VER!R211)</f>
        <v/>
      </c>
    </row>
    <row r="17" spans="1:8" ht="15.75" customHeight="1">
      <c r="A17" s="525" t="s">
        <v>400</v>
      </c>
      <c r="B17" s="526"/>
      <c r="C17" s="133" t="str">
        <f>IF(VAL!A1=0,"",VAL!A1)</f>
        <v/>
      </c>
      <c r="D17" s="134" t="str">
        <f>IF(VAL!R4=0,"",VAL!R4)</f>
        <v/>
      </c>
      <c r="E17" s="134" t="str">
        <f>IF(VAL!R41=0,"",VAL!R41)</f>
        <v/>
      </c>
      <c r="F17" s="135" t="s">
        <v>329</v>
      </c>
      <c r="G17" s="141" t="str">
        <f>IF(VAL!R65=0,"",VAL!R65)</f>
        <v/>
      </c>
      <c r="H17" s="142" t="str">
        <f>IF(VAL!R173=0,"",VAL!R173)</f>
        <v/>
      </c>
    </row>
    <row r="18" spans="1:8" ht="15.75" customHeight="1">
      <c r="A18" s="525" t="s">
        <v>431</v>
      </c>
      <c r="B18" s="526"/>
      <c r="C18" s="133" t="str">
        <f>IF(OPF!A1=0,"",OPF!A1)</f>
        <v/>
      </c>
      <c r="D18" s="134" t="str">
        <f>IF(OPF!R4=0,"",OPF!R4)</f>
        <v/>
      </c>
      <c r="E18" s="134" t="str">
        <f>IF(OPF!R41=0,"",OPF!R41)</f>
        <v/>
      </c>
      <c r="F18" s="141" t="str">
        <f>IF(OPF!R66=0,"",OPF!R66)</f>
        <v/>
      </c>
      <c r="G18" s="141" t="str">
        <f>IF(OPF!R115=0,"",OPF!R115)</f>
        <v/>
      </c>
      <c r="H18" s="142" t="str">
        <f>IF(OPF!R223=0,"",OPF!R223)</f>
        <v/>
      </c>
    </row>
    <row r="19" spans="1:8" ht="15.75" customHeight="1">
      <c r="A19" s="525" t="s">
        <v>430</v>
      </c>
      <c r="B19" s="526"/>
      <c r="C19" s="133" t="str">
        <f>IF(OPD!A1=0,"",OPD!A1)</f>
        <v/>
      </c>
      <c r="D19" s="134" t="str">
        <f>IF(OPD!R4=0,"",OPD!R4)</f>
        <v/>
      </c>
      <c r="E19" s="135" t="s">
        <v>329</v>
      </c>
      <c r="F19" s="135" t="s">
        <v>329</v>
      </c>
      <c r="G19" s="141" t="str">
        <f>IF(OPD!R89=0,"",OPD!R89)</f>
        <v/>
      </c>
      <c r="H19" s="142" t="str">
        <f>IF(OPD!R196=0,"",OPD!R196)</f>
        <v/>
      </c>
    </row>
    <row r="20" spans="1:8" ht="15.75" customHeight="1">
      <c r="A20" s="525" t="s">
        <v>429</v>
      </c>
      <c r="B20" s="526"/>
      <c r="C20" s="133" t="str">
        <f>IF(OT!A1=0,"",OT!A1)</f>
        <v/>
      </c>
      <c r="D20" s="134" t="str">
        <f>IF(OT!R4=0,"",OT!R4)</f>
        <v/>
      </c>
      <c r="E20" s="134" t="str">
        <f>IF(OT!R53=0,"",OT!R53)</f>
        <v/>
      </c>
      <c r="F20" s="135" t="s">
        <v>329</v>
      </c>
      <c r="G20" s="141" t="str">
        <f>IF(OT!R90=0,"",OT!R90)</f>
        <v/>
      </c>
      <c r="H20" s="142" t="str">
        <f>IF(OT!R197=0,"",OT!R197)</f>
        <v/>
      </c>
    </row>
    <row r="21" spans="1:8" ht="15.75" customHeight="1">
      <c r="A21" s="525" t="s">
        <v>432</v>
      </c>
      <c r="B21" s="526"/>
      <c r="C21" s="133" t="str">
        <f>IF(IPM!A1=0,"",IPM!A1)</f>
        <v/>
      </c>
      <c r="D21" s="134" t="str">
        <f>IF(IPM!R4=0,"",IPM!R4)</f>
        <v/>
      </c>
      <c r="E21" s="134" t="str">
        <f>IF(IPM!R89=0,"",IPM!R89)</f>
        <v/>
      </c>
      <c r="F21" s="135" t="s">
        <v>329</v>
      </c>
      <c r="G21" s="141" t="str">
        <f>IF(IPM!R126=0,"",IPM!R126)</f>
        <v/>
      </c>
      <c r="H21" s="142" t="str">
        <f>IF(IPM!R232=0,"",IPM!R232)</f>
        <v/>
      </c>
    </row>
    <row r="22" spans="1:8" ht="15.75" customHeight="1">
      <c r="A22" s="525" t="s">
        <v>438</v>
      </c>
      <c r="B22" s="526"/>
      <c r="C22" s="133" t="str">
        <f>IF(RSKM!A1=0,"",RSKM!A1)</f>
        <v/>
      </c>
      <c r="D22" s="134" t="str">
        <f>IF(RSKM!R4=0,"",RSKM!R4)</f>
        <v/>
      </c>
      <c r="E22" s="134" t="str">
        <f>IF(RSKM!R40=0,"",RSKM!R40)</f>
        <v/>
      </c>
      <c r="F22" s="141" t="str">
        <f>IF(RSKM!R65=0,"",RSKM!R65)</f>
        <v/>
      </c>
      <c r="G22" s="141" t="str">
        <f>IF(RSKM!R90=0,"",RSKM!R90)</f>
        <v/>
      </c>
      <c r="H22" s="142" t="str">
        <f>IF(RSKM!R197=0,"",RSKM!R197)</f>
        <v/>
      </c>
    </row>
    <row r="23" spans="1:8" ht="15.75" customHeight="1" thickBot="1">
      <c r="A23" s="543" t="s">
        <v>439</v>
      </c>
      <c r="B23" s="545"/>
      <c r="C23" s="143" t="str">
        <f>IF(DAR!A1=0,"",DAR!A1)</f>
        <v/>
      </c>
      <c r="D23" s="144" t="str">
        <f>IF(DAR!R4=0,"",DAR!R4)</f>
        <v/>
      </c>
      <c r="E23" s="145" t="s">
        <v>329</v>
      </c>
      <c r="F23" s="145" t="s">
        <v>329</v>
      </c>
      <c r="G23" s="144" t="str">
        <f>IF(DAR!R77=0,"",DAR!R77)</f>
        <v/>
      </c>
      <c r="H23" s="146" t="str">
        <f>IF(DAR!R183=0,"",DAR!R183)</f>
        <v/>
      </c>
    </row>
    <row r="24" spans="1:8" ht="15">
      <c r="B24" s="41"/>
      <c r="C24" s="41"/>
      <c r="D24" s="41"/>
      <c r="E24" s="41"/>
      <c r="F24" s="41"/>
      <c r="G24" s="41"/>
      <c r="H24" s="41"/>
    </row>
    <row r="25" spans="1:8" ht="15.75">
      <c r="C25" s="45" t="s">
        <v>130</v>
      </c>
    </row>
    <row r="26" spans="1:8">
      <c r="C26" s="522" t="s">
        <v>127</v>
      </c>
      <c r="D26" s="522"/>
      <c r="E26" s="522"/>
      <c r="F26" s="522"/>
      <c r="G26" s="522"/>
    </row>
    <row r="27" spans="1:8">
      <c r="C27" s="530" t="s">
        <v>126</v>
      </c>
      <c r="D27" s="530"/>
      <c r="E27" s="530"/>
      <c r="F27" s="530"/>
      <c r="G27" s="530"/>
    </row>
    <row r="28" spans="1:8">
      <c r="C28" s="524" t="s">
        <v>128</v>
      </c>
      <c r="D28" s="524"/>
      <c r="E28" s="524"/>
      <c r="F28" s="524"/>
      <c r="G28" s="524"/>
    </row>
    <row r="29" spans="1:8">
      <c r="C29" s="520" t="s">
        <v>331</v>
      </c>
      <c r="D29" s="520"/>
      <c r="E29" s="520"/>
      <c r="F29" s="520"/>
      <c r="G29" s="520"/>
    </row>
    <row r="30" spans="1:8" ht="20.25">
      <c r="A30" s="33" t="s">
        <v>30</v>
      </c>
    </row>
    <row r="31" spans="1:8" ht="15.75">
      <c r="A31" s="35" t="s">
        <v>48</v>
      </c>
    </row>
    <row r="32" spans="1:8" ht="13.5" thickBot="1"/>
    <row r="33" spans="1:34" ht="13.5" thickBot="1">
      <c r="A33" s="532" t="s">
        <v>1</v>
      </c>
      <c r="B33" s="533"/>
      <c r="C33" s="81" t="s">
        <v>2</v>
      </c>
      <c r="D33" s="82"/>
      <c r="E33" s="82"/>
      <c r="F33" s="82"/>
      <c r="G33" s="82"/>
      <c r="H33" s="82"/>
      <c r="I33" s="82"/>
      <c r="J33" s="82"/>
      <c r="K33" s="82"/>
      <c r="L33" s="82"/>
      <c r="M33" s="82"/>
      <c r="N33" s="82"/>
      <c r="O33" s="82"/>
      <c r="P33" s="82"/>
      <c r="Q33" s="82"/>
      <c r="R33" s="82"/>
      <c r="S33" s="82"/>
      <c r="T33" s="82"/>
      <c r="U33" s="82"/>
      <c r="V33" s="81" t="s">
        <v>32</v>
      </c>
      <c r="W33" s="82"/>
      <c r="X33" s="82"/>
      <c r="Y33" s="82"/>
      <c r="Z33" s="82"/>
      <c r="AA33" s="82"/>
      <c r="AB33" s="82"/>
      <c r="AC33" s="82"/>
      <c r="AD33" s="82"/>
      <c r="AE33" s="82"/>
      <c r="AF33" s="82"/>
      <c r="AG33" s="83"/>
    </row>
    <row r="34" spans="1:34" ht="41.25" customHeight="1" thickBot="1">
      <c r="A34" s="534"/>
      <c r="B34" s="540"/>
      <c r="C34" s="84" t="s">
        <v>3</v>
      </c>
      <c r="D34" s="85" t="s">
        <v>4</v>
      </c>
      <c r="E34" s="85" t="s">
        <v>5</v>
      </c>
      <c r="F34" s="85" t="s">
        <v>6</v>
      </c>
      <c r="G34" s="85" t="s">
        <v>7</v>
      </c>
      <c r="H34" s="85" t="s">
        <v>8</v>
      </c>
      <c r="I34" s="85" t="s">
        <v>9</v>
      </c>
      <c r="J34" s="85" t="s">
        <v>10</v>
      </c>
      <c r="K34" s="85" t="s">
        <v>11</v>
      </c>
      <c r="L34" s="85" t="s">
        <v>12</v>
      </c>
      <c r="M34" s="85" t="s">
        <v>13</v>
      </c>
      <c r="N34" s="85" t="s">
        <v>14</v>
      </c>
      <c r="O34" s="85" t="s">
        <v>15</v>
      </c>
      <c r="P34" s="85" t="s">
        <v>16</v>
      </c>
      <c r="Q34" s="85" t="s">
        <v>17</v>
      </c>
      <c r="R34" s="85" t="s">
        <v>18</v>
      </c>
      <c r="S34" s="85" t="s">
        <v>19</v>
      </c>
      <c r="T34" s="85" t="s">
        <v>35</v>
      </c>
      <c r="U34" s="85" t="s">
        <v>36</v>
      </c>
      <c r="V34" s="85" t="s">
        <v>20</v>
      </c>
      <c r="W34" s="85" t="s">
        <v>21</v>
      </c>
      <c r="X34" s="85" t="s">
        <v>22</v>
      </c>
      <c r="Y34" s="85" t="s">
        <v>23</v>
      </c>
      <c r="Z34" s="85" t="s">
        <v>24</v>
      </c>
      <c r="AA34" s="85" t="s">
        <v>25</v>
      </c>
      <c r="AB34" s="85" t="s">
        <v>26</v>
      </c>
      <c r="AC34" s="85" t="s">
        <v>27</v>
      </c>
      <c r="AD34" s="85" t="s">
        <v>28</v>
      </c>
      <c r="AE34" s="85" t="s">
        <v>29</v>
      </c>
      <c r="AF34" s="85" t="s">
        <v>33</v>
      </c>
      <c r="AG34" s="86" t="s">
        <v>34</v>
      </c>
    </row>
    <row r="35" spans="1:34">
      <c r="A35" s="536" t="s">
        <v>401</v>
      </c>
      <c r="B35" s="539"/>
      <c r="C35" s="152" t="str">
        <f>IF(REQM!$R$5=0,"",REQM!$R$5)</f>
        <v/>
      </c>
      <c r="D35" s="80" t="str">
        <f>IF(REQM!$R$17=0,"",REQM!$R$17)</f>
        <v/>
      </c>
      <c r="E35" s="80" t="str">
        <f>IF(REQM!$R$29=0,"",REQM!$R$29)</f>
        <v/>
      </c>
      <c r="F35" s="80" t="str">
        <f>IF(REQM!$R$41=0,"",REQM!$R$41)</f>
        <v/>
      </c>
      <c r="G35" s="80" t="str">
        <f>IF(REQM!$R$53=0,"",REQM!$R$53)</f>
        <v/>
      </c>
      <c r="H35" s="135" t="s">
        <v>329</v>
      </c>
      <c r="I35" s="135" t="s">
        <v>329</v>
      </c>
      <c r="J35" s="135" t="s">
        <v>329</v>
      </c>
      <c r="K35" s="135" t="s">
        <v>329</v>
      </c>
      <c r="L35" s="135" t="s">
        <v>329</v>
      </c>
      <c r="M35" s="135" t="s">
        <v>329</v>
      </c>
      <c r="N35" s="135" t="s">
        <v>329</v>
      </c>
      <c r="O35" s="135" t="s">
        <v>329</v>
      </c>
      <c r="P35" s="135" t="s">
        <v>329</v>
      </c>
      <c r="Q35" s="135" t="s">
        <v>329</v>
      </c>
      <c r="R35" s="135" t="s">
        <v>329</v>
      </c>
      <c r="S35" s="135" t="s">
        <v>329</v>
      </c>
      <c r="T35" s="135" t="s">
        <v>329</v>
      </c>
      <c r="U35" s="135" t="s">
        <v>329</v>
      </c>
      <c r="V35" s="80" t="str">
        <f>IF(REQM!$R$66=0,"",REQM!$R$66)</f>
        <v/>
      </c>
      <c r="W35" s="80" t="str">
        <f>IF(REQM!$R$77=0,"",REQM!$R$77)</f>
        <v/>
      </c>
      <c r="X35" s="80" t="str">
        <f>IF(REQM!$R$89=0,"",REQM!$R$89)</f>
        <v/>
      </c>
      <c r="Y35" s="80" t="str">
        <f>IF(REQM!$R$99=0,"",REQM!$R$99)</f>
        <v/>
      </c>
      <c r="Z35" s="80" t="str">
        <f>IF(REQM!$R$110=0,"",REQM!$R$110)</f>
        <v/>
      </c>
      <c r="AA35" s="80" t="str">
        <f>IF(REQM!$R$120=0,"",REQM!$R$120)</f>
        <v/>
      </c>
      <c r="AB35" s="80" t="str">
        <f>IF(REQM!$R$130=0,"",REQM!$R$130)</f>
        <v/>
      </c>
      <c r="AC35" s="80" t="str">
        <f>IF(REQM!$R$142=0,"",REQM!$R$142)</f>
        <v/>
      </c>
      <c r="AD35" s="80" t="str">
        <f>IF(REQM!$R$153=0,"",REQM!$R$153)</f>
        <v/>
      </c>
      <c r="AE35" s="80" t="str">
        <f>IF(REQM!$R$163=0,"",REQM!$R$163)</f>
        <v/>
      </c>
      <c r="AF35" s="80" t="str">
        <f>IF(REQM!$R$175=0,"",REQM!$R$175)</f>
        <v/>
      </c>
      <c r="AG35" s="153" t="str">
        <f>IF(REQM!$R$186=0,"",REQM!$R$186)</f>
        <v/>
      </c>
      <c r="AH35" s="34" t="s">
        <v>77</v>
      </c>
    </row>
    <row r="36" spans="1:34">
      <c r="A36" s="525" t="s">
        <v>421</v>
      </c>
      <c r="B36" s="527"/>
      <c r="C36" s="152" t="str">
        <f>IF(PP!$R$5=0,"",PP!$R$5)</f>
        <v/>
      </c>
      <c r="D36" s="80" t="str">
        <f>IF(PP!$R$17=0,"",PP!$R$17)</f>
        <v/>
      </c>
      <c r="E36" s="80" t="str">
        <f>IF(PP!$R$29=0,"",PP!$R$29)</f>
        <v/>
      </c>
      <c r="F36" s="80" t="str">
        <f>IF(PP!$R$40=0,"",PP!$R$40)</f>
        <v/>
      </c>
      <c r="G36" s="135" t="s">
        <v>329</v>
      </c>
      <c r="H36" s="135" t="s">
        <v>329</v>
      </c>
      <c r="I36" s="135" t="s">
        <v>329</v>
      </c>
      <c r="J36" s="80" t="str">
        <f>IF(PP!$R$53=0,"",PP!$R$53)</f>
        <v/>
      </c>
      <c r="K36" s="80" t="str">
        <f>IF(PP!$R$65=0,"",PP!$R$65)</f>
        <v/>
      </c>
      <c r="L36" s="80" t="str">
        <f>IF(PP!$R$77=0,"",PP!$R$77)</f>
        <v/>
      </c>
      <c r="M36" s="80" t="str">
        <f>IF(PP!$R$89=0,"",PP!$R$89)</f>
        <v/>
      </c>
      <c r="N36" s="80" t="str">
        <f>IF(PP!$R$101=0,"",PP!$R$101)</f>
        <v/>
      </c>
      <c r="O36" s="80" t="str">
        <f>IF(PP!$R$113=0,"",PP!$R$113)</f>
        <v/>
      </c>
      <c r="P36" s="80" t="str">
        <f>IF(PP!$R$124=0,"",PP!$R$124)</f>
        <v/>
      </c>
      <c r="Q36" s="80" t="str">
        <f>IF(PP!$R$136=0,"",PP!$R$136)</f>
        <v/>
      </c>
      <c r="R36" s="80" t="str">
        <f>IF(PP!$R$147=0,"",PP!$R$147)</f>
        <v/>
      </c>
      <c r="S36" s="80" t="str">
        <f>IF(PP!$R$158=0,"",PP!$R$158)</f>
        <v/>
      </c>
      <c r="T36" s="135" t="s">
        <v>329</v>
      </c>
      <c r="U36" s="135" t="s">
        <v>329</v>
      </c>
      <c r="V36" s="80" t="str">
        <f>IF(PP!$R$171=0,"",PP!$R$171)</f>
        <v/>
      </c>
      <c r="W36" s="80" t="str">
        <f>IF(PP!$R$182=0,"",PP!$R$182)</f>
        <v/>
      </c>
      <c r="X36" s="80" t="str">
        <f>IF(PP!$R$194=0,"",PP!$R$194)</f>
        <v/>
      </c>
      <c r="Y36" s="80" t="str">
        <f>IF(PP!$R$205=0,"",PP!$R$205)</f>
        <v/>
      </c>
      <c r="Z36" s="80" t="str">
        <f>IF(PP!$R$216=0,"",PP!$R$216)</f>
        <v/>
      </c>
      <c r="AA36" s="80" t="str">
        <f>IF(PP!$R$226=0,"",PP!$R$226)</f>
        <v/>
      </c>
      <c r="AB36" s="80" t="str">
        <f>IF(PP!$R$236=0,"",PP!$R$236)</f>
        <v/>
      </c>
      <c r="AC36" s="80" t="str">
        <f>IF(PP!$R$247=0,"",PP!$R$247)</f>
        <v/>
      </c>
      <c r="AD36" s="80" t="str">
        <f>IF(PP!$R$258=0,"",PP!$R$258)</f>
        <v/>
      </c>
      <c r="AE36" s="80" t="str">
        <f>IF(PP!$R$268=0,"",PP!$R$268)</f>
        <v/>
      </c>
      <c r="AF36" s="80" t="str">
        <f>IF(PP!$R$279=0,"",PP!$R$279)</f>
        <v/>
      </c>
      <c r="AG36" s="153" t="str">
        <f>IF(PP!$R$290=0,"",PP!$R$290)</f>
        <v/>
      </c>
      <c r="AH36" s="34" t="s">
        <v>77</v>
      </c>
    </row>
    <row r="37" spans="1:34">
      <c r="A37" s="525" t="s">
        <v>344</v>
      </c>
      <c r="B37" s="527"/>
      <c r="C37" s="152" t="str">
        <f>IF(PMC!$R$5=0,"",PMC!$R$5)</f>
        <v/>
      </c>
      <c r="D37" s="80" t="str">
        <f>IF(PMC!$R$17=0,"",PMC!$R$17)</f>
        <v/>
      </c>
      <c r="E37" s="80" t="str">
        <f>IF(PMC!$R$29=0,"",PMC!$R$29)</f>
        <v/>
      </c>
      <c r="F37" s="80" t="str">
        <f>IF(PMC!$R$41=0,"",PMC!$R$41)</f>
        <v/>
      </c>
      <c r="G37" s="80" t="str">
        <f>IF(PMC!$R$53=0,"",PMC!$R$53)</f>
        <v/>
      </c>
      <c r="H37" s="80" t="str">
        <f>IF(PMC!$R$65=0,"",PMC!$R$65)</f>
        <v/>
      </c>
      <c r="I37" s="80" t="str">
        <f>IF(PMC!$R$77=0,"",PMC!$R$77)</f>
        <v/>
      </c>
      <c r="J37" s="80" t="str">
        <f>IF(PMC!$R$90=0,"",PMC!$R$90)</f>
        <v/>
      </c>
      <c r="K37" s="80" t="str">
        <f>IF(PMC!$R$102=0,"",PMC!$R$102)</f>
        <v/>
      </c>
      <c r="L37" s="80" t="str">
        <f>IF(PMC!$R$114=0,"",PMC!$R$114)</f>
        <v/>
      </c>
      <c r="M37" s="135" t="s">
        <v>329</v>
      </c>
      <c r="N37" s="135" t="s">
        <v>329</v>
      </c>
      <c r="O37" s="135" t="s">
        <v>329</v>
      </c>
      <c r="P37" s="135" t="s">
        <v>329</v>
      </c>
      <c r="Q37" s="135" t="s">
        <v>329</v>
      </c>
      <c r="R37" s="135" t="s">
        <v>329</v>
      </c>
      <c r="S37" s="135" t="s">
        <v>329</v>
      </c>
      <c r="T37" s="135" t="s">
        <v>329</v>
      </c>
      <c r="U37" s="135" t="s">
        <v>329</v>
      </c>
      <c r="V37" s="80" t="str">
        <f>IF(PMC!$R$127=0,"",PMC!$R$127)</f>
        <v/>
      </c>
      <c r="W37" s="80" t="str">
        <f>IF(PMC!$R$138=0,"",PMC!$R$138)</f>
        <v/>
      </c>
      <c r="X37" s="80" t="str">
        <f>IF(PMC!$R$149=0,"",PMC!$R$149)</f>
        <v/>
      </c>
      <c r="Y37" s="80" t="str">
        <f>IF(PMC!$R$159=0,"",PMC!$R$159)</f>
        <v/>
      </c>
      <c r="Z37" s="80" t="str">
        <f>IF(PMC!$R$170=0,"",PMC!$R$170)</f>
        <v/>
      </c>
      <c r="AA37" s="80" t="str">
        <f>IF(PMC!$R$180=0,"",PMC!$R$180)</f>
        <v/>
      </c>
      <c r="AB37" s="80" t="str">
        <f>IF(PMC!$R$190=0,"",PMC!$R$190)</f>
        <v/>
      </c>
      <c r="AC37" s="80" t="str">
        <f>IF(PMC!$R$201=0,"",PMC!$R$201)</f>
        <v/>
      </c>
      <c r="AD37" s="80" t="str">
        <f>IF(PMC!$R$212=0,"",PMC!$R$212)</f>
        <v/>
      </c>
      <c r="AE37" s="80" t="str">
        <f>IF(PMC!$R$222=0,"",PMC!$R$222)</f>
        <v/>
      </c>
      <c r="AF37" s="80" t="str">
        <f>IF(PMC!$R$233=0,"",PMC!$R$233)</f>
        <v/>
      </c>
      <c r="AG37" s="153" t="str">
        <f>IF(PMC!$R$244=0,"",PMC!$R$244)</f>
        <v/>
      </c>
      <c r="AH37" s="34" t="s">
        <v>77</v>
      </c>
    </row>
    <row r="38" spans="1:34">
      <c r="A38" s="525" t="s">
        <v>487</v>
      </c>
      <c r="B38" s="527"/>
      <c r="C38" s="152" t="str">
        <f>IF(SAM!$R$5=0,"",SAM!$R$5)</f>
        <v/>
      </c>
      <c r="D38" s="80" t="str">
        <f>IF(SAM!$R$16=0,"",SAM!$R$16)</f>
        <v/>
      </c>
      <c r="E38" s="80" t="str">
        <f>IF(SAM!$R$28=0,"",SAM!$R$28)</f>
        <v/>
      </c>
      <c r="F38" s="135" t="s">
        <v>329</v>
      </c>
      <c r="G38" s="135" t="s">
        <v>329</v>
      </c>
      <c r="H38" s="135" t="s">
        <v>329</v>
      </c>
      <c r="I38" s="135" t="s">
        <v>329</v>
      </c>
      <c r="J38" s="80" t="str">
        <f>IF(SAM!$R$41=0,"",SAM!$R$41)</f>
        <v/>
      </c>
      <c r="K38" s="80" t="str">
        <f>IF(SAM!$R$53=0,"",SAM!$R$53)</f>
        <v/>
      </c>
      <c r="L38" s="80" t="str">
        <f>IF(SAM!$R$65=0,"",SAM!$R$65)</f>
        <v/>
      </c>
      <c r="M38" s="135" t="s">
        <v>329</v>
      </c>
      <c r="N38" s="135" t="s">
        <v>329</v>
      </c>
      <c r="O38" s="135" t="s">
        <v>329</v>
      </c>
      <c r="P38" s="135" t="s">
        <v>329</v>
      </c>
      <c r="Q38" s="135" t="s">
        <v>329</v>
      </c>
      <c r="R38" s="135" t="s">
        <v>329</v>
      </c>
      <c r="S38" s="135" t="s">
        <v>329</v>
      </c>
      <c r="T38" s="135" t="s">
        <v>329</v>
      </c>
      <c r="U38" s="135" t="s">
        <v>329</v>
      </c>
      <c r="V38" s="80" t="str">
        <f>IF(SAM!$R$78=0,"",SAM!$R$78)</f>
        <v/>
      </c>
      <c r="W38" s="80" t="str">
        <f>IF(SAM!$R$89=0,"",SAM!$R$89)</f>
        <v/>
      </c>
      <c r="X38" s="80" t="str">
        <f>IF(SAM!$R$99=0,"",SAM!$R$99)</f>
        <v/>
      </c>
      <c r="Y38" s="80" t="str">
        <f>IF(SAM!$R$109=0,"",SAM!$R$109)</f>
        <v/>
      </c>
      <c r="Z38" s="80" t="str">
        <f>IF(SAM!$R$120=0,"",SAM!$R$120)</f>
        <v/>
      </c>
      <c r="AA38" s="80" t="str">
        <f>IF(SAM!$R$130=0,"",SAM!$R$130)</f>
        <v/>
      </c>
      <c r="AB38" s="80" t="str">
        <f>IF(SAM!$R$140=0,"",SAM!$R$140)</f>
        <v/>
      </c>
      <c r="AC38" s="80" t="str">
        <f>IF(SAM!$R$151=0,"",SAM!$R$151)</f>
        <v/>
      </c>
      <c r="AD38" s="80" t="str">
        <f>IF(SAM!$R$162=0,"",SAM!$R$162)</f>
        <v/>
      </c>
      <c r="AE38" s="80" t="str">
        <f>IF(SAM!$R$172=0,"",SAM!$R$172)</f>
        <v/>
      </c>
      <c r="AF38" s="80" t="str">
        <f>IF(SAM!$R$183=0,"",SAM!$R$183)</f>
        <v/>
      </c>
      <c r="AG38" s="153" t="str">
        <f>IF(SAM!$R$194=0,"",SAM!$R$194)</f>
        <v/>
      </c>
      <c r="AH38" s="34" t="s">
        <v>77</v>
      </c>
    </row>
    <row r="39" spans="1:34">
      <c r="A39" s="525" t="s">
        <v>360</v>
      </c>
      <c r="B39" s="527"/>
      <c r="C39" s="158" t="str">
        <f>IF(MA!$R$5=0,"",MA!$R$5)</f>
        <v/>
      </c>
      <c r="D39" s="157" t="str">
        <f>IF(MA!$R$17=0,"",MA!$R$17)</f>
        <v/>
      </c>
      <c r="E39" s="80" t="str">
        <f>IF(MA!$R$29=0,"",MA!$R$29)</f>
        <v/>
      </c>
      <c r="F39" s="80" t="str">
        <f>IF(MA!$R$41=0,"",MA!$R$41)</f>
        <v/>
      </c>
      <c r="G39" s="135" t="s">
        <v>329</v>
      </c>
      <c r="H39" s="135" t="s">
        <v>329</v>
      </c>
      <c r="I39" s="135" t="s">
        <v>329</v>
      </c>
      <c r="J39" s="80" t="str">
        <f>IF(MA!$R$54=0,"",MA!$R$54)</f>
        <v/>
      </c>
      <c r="K39" s="80" t="str">
        <f>IF(MA!$R$66=0,"",MA!$R$66)</f>
        <v/>
      </c>
      <c r="L39" s="80" t="str">
        <f>IF(MA!$R$78=0,"",MA!$R$78)</f>
        <v/>
      </c>
      <c r="M39" s="80" t="str">
        <f>IF(MA!$R$90=0,"",MA!$R$90)</f>
        <v/>
      </c>
      <c r="N39" s="135" t="s">
        <v>329</v>
      </c>
      <c r="O39" s="135" t="s">
        <v>329</v>
      </c>
      <c r="P39" s="135" t="s">
        <v>329</v>
      </c>
      <c r="Q39" s="135" t="s">
        <v>329</v>
      </c>
      <c r="R39" s="135" t="s">
        <v>329</v>
      </c>
      <c r="S39" s="135" t="s">
        <v>329</v>
      </c>
      <c r="T39" s="135" t="s">
        <v>329</v>
      </c>
      <c r="U39" s="135" t="s">
        <v>329</v>
      </c>
      <c r="V39" s="80" t="str">
        <f>IF(MA!$R$103=0,"",MA!$R$103)</f>
        <v/>
      </c>
      <c r="W39" s="80" t="str">
        <f>IF(MA!$R$114=0,"",MA!$R$114)</f>
        <v/>
      </c>
      <c r="X39" s="80" t="str">
        <f>IF(MA!$R$125=0,"",MA!$R$125)</f>
        <v/>
      </c>
      <c r="Y39" s="80" t="str">
        <f>IF(MA!$R$136=0,"",MA!$R$136)</f>
        <v/>
      </c>
      <c r="Z39" s="80" t="str">
        <f>IF(MA!$R$147=0,"",MA!$R$147)</f>
        <v/>
      </c>
      <c r="AA39" s="80" t="str">
        <f>IF(MA!$R$157=0,"",MA!$R$157)</f>
        <v/>
      </c>
      <c r="AB39" s="80" t="str">
        <f>IF(MA!$R$167=0,"",MA!$R$167)</f>
        <v/>
      </c>
      <c r="AC39" s="80" t="str">
        <f>IF(MA!$R$178=0,"",MA!$R$178)</f>
        <v/>
      </c>
      <c r="AD39" s="80" t="str">
        <f>IF(MA!$R$189=0,"",MA!$R$189)</f>
        <v/>
      </c>
      <c r="AE39" s="80" t="str">
        <f>IF(MA!$R$199=0,"",MA!$R$199)</f>
        <v/>
      </c>
      <c r="AF39" s="80" t="str">
        <f>IF(MA!$R$210=0,"",MA!$R$210)</f>
        <v/>
      </c>
      <c r="AG39" s="153" t="str">
        <f>IF(MA!$R$221=0,"",MA!$R$221)</f>
        <v/>
      </c>
      <c r="AH39" s="34" t="s">
        <v>77</v>
      </c>
    </row>
    <row r="40" spans="1:34">
      <c r="A40" s="525" t="s">
        <v>437</v>
      </c>
      <c r="B40" s="527"/>
      <c r="C40" s="152" t="str">
        <f>IF(PPQA!$R$5=0,"",PPQA!$R$5)</f>
        <v/>
      </c>
      <c r="D40" s="80" t="str">
        <f>IF(PPQA!$R$17=0,"",PPQA!$R$17)</f>
        <v/>
      </c>
      <c r="E40" s="135" t="s">
        <v>329</v>
      </c>
      <c r="F40" s="135" t="s">
        <v>329</v>
      </c>
      <c r="G40" s="135" t="s">
        <v>329</v>
      </c>
      <c r="H40" s="135" t="s">
        <v>329</v>
      </c>
      <c r="I40" s="135" t="s">
        <v>329</v>
      </c>
      <c r="J40" s="80" t="str">
        <f>IF(PPQA!$R$30=0,"",PPQA!$R$30)</f>
        <v/>
      </c>
      <c r="K40" s="80" t="str">
        <f>IF(PPQA!$R$42=0,"",PPQA!$R$42)</f>
        <v/>
      </c>
      <c r="L40" s="135" t="s">
        <v>329</v>
      </c>
      <c r="M40" s="135" t="s">
        <v>329</v>
      </c>
      <c r="N40" s="135" t="s">
        <v>329</v>
      </c>
      <c r="O40" s="135" t="s">
        <v>329</v>
      </c>
      <c r="P40" s="135" t="s">
        <v>329</v>
      </c>
      <c r="Q40" s="135" t="s">
        <v>329</v>
      </c>
      <c r="R40" s="135" t="s">
        <v>329</v>
      </c>
      <c r="S40" s="135" t="s">
        <v>329</v>
      </c>
      <c r="T40" s="135" t="s">
        <v>329</v>
      </c>
      <c r="U40" s="135" t="s">
        <v>329</v>
      </c>
      <c r="V40" s="80" t="str">
        <f>IF(PPQA!$R$55=0,"",PPQA!$R$55)</f>
        <v/>
      </c>
      <c r="W40" s="80" t="str">
        <f>IF(PPQA!$R$66=0,"",PPQA!$R$66)</f>
        <v/>
      </c>
      <c r="X40" s="80" t="str">
        <f>IF(PPQA!$R$77=0,"",PPQA!$R$77)</f>
        <v/>
      </c>
      <c r="Y40" s="80" t="str">
        <f>IF(PPQA!$R$87=0,"",PPQA!$R$87)</f>
        <v/>
      </c>
      <c r="Z40" s="80" t="str">
        <f>IF(PPQA!$R$99=0,"",PPQA!$R$99)</f>
        <v/>
      </c>
      <c r="AA40" s="80" t="str">
        <f>IF(PPQA!$R$109=0,"",PPQA!$R$109)</f>
        <v/>
      </c>
      <c r="AB40" s="80" t="str">
        <f>IF(PPQA!$R$119=0,"",PPQA!$R$119)</f>
        <v/>
      </c>
      <c r="AC40" s="80" t="str">
        <f>IF(PPQA!$R$130=0,"",PPQA!$R$130)</f>
        <v/>
      </c>
      <c r="AD40" s="80" t="str">
        <f>IF(PPQA!$R$141=0,"",PPQA!$R$141)</f>
        <v/>
      </c>
      <c r="AE40" s="80" t="str">
        <f>IF(PPQA!$R$151=0,"",PPQA!$R$151)</f>
        <v/>
      </c>
      <c r="AF40" s="80" t="str">
        <f>IF(PPQA!$R$162=0,"",PPQA!$R$162)</f>
        <v/>
      </c>
      <c r="AG40" s="153" t="str">
        <f>IF(PPQA!$R$173=0,"",PPQA!$R$173)</f>
        <v/>
      </c>
      <c r="AH40" s="34" t="s">
        <v>77</v>
      </c>
    </row>
    <row r="41" spans="1:34">
      <c r="A41" s="525" t="s">
        <v>356</v>
      </c>
      <c r="B41" s="527"/>
      <c r="C41" s="152" t="str">
        <f>IF(CM!$R$5=0,"",CM!$R$5)</f>
        <v/>
      </c>
      <c r="D41" s="80" t="str">
        <f>IF(CM!$R$17=0,"",CM!$R$17)</f>
        <v/>
      </c>
      <c r="E41" s="159" t="str">
        <f>IF(CM!$R$29=0,"",CM!$R$29)</f>
        <v/>
      </c>
      <c r="F41" s="135" t="s">
        <v>329</v>
      </c>
      <c r="G41" s="135" t="s">
        <v>329</v>
      </c>
      <c r="H41" s="135" t="s">
        <v>329</v>
      </c>
      <c r="I41" s="135" t="s">
        <v>329</v>
      </c>
      <c r="J41" s="80" t="str">
        <f>IF(CM!$R$42=0,"",CM!$R$42)</f>
        <v/>
      </c>
      <c r="K41" s="80" t="str">
        <f>IF(CM!$R$54=0,"",CM!$R$54)</f>
        <v/>
      </c>
      <c r="L41" s="135" t="s">
        <v>329</v>
      </c>
      <c r="M41" s="135" t="s">
        <v>329</v>
      </c>
      <c r="N41" s="135" t="s">
        <v>329</v>
      </c>
      <c r="O41" s="135" t="s">
        <v>329</v>
      </c>
      <c r="P41" s="135" t="s">
        <v>329</v>
      </c>
      <c r="Q41" s="159" t="str">
        <f>IF(CM!$R$67=0,"",CM!$R$67)</f>
        <v/>
      </c>
      <c r="R41" s="159" t="str">
        <f>IF(CM!$R$79=0,"",CM!$R$79)</f>
        <v/>
      </c>
      <c r="S41" s="135" t="s">
        <v>329</v>
      </c>
      <c r="T41" s="135" t="s">
        <v>329</v>
      </c>
      <c r="U41" s="135" t="s">
        <v>329</v>
      </c>
      <c r="V41" s="80" t="str">
        <f>IF(CM!$R$92=0,"",CM!$R$92)</f>
        <v/>
      </c>
      <c r="W41" s="80" t="str">
        <f>IF(CM!$R$103=0,"",CM!$R$103)</f>
        <v/>
      </c>
      <c r="X41" s="80" t="str">
        <f>IF(CM!$R$114=0,"",CM!$R$114)</f>
        <v/>
      </c>
      <c r="Y41" s="80" t="str">
        <f>IF(CM!$R$124=0,"",CM!$R$124)</f>
        <v/>
      </c>
      <c r="Z41" s="80" t="str">
        <f>IF(CM!$R$135=0,"",CM!$R$135)</f>
        <v/>
      </c>
      <c r="AA41" s="80" t="str">
        <f>IF(CM!$R$145=0,"",CM!$R$145)</f>
        <v/>
      </c>
      <c r="AB41" s="80" t="str">
        <f>IF(CM!$R$155=0,"",CM!$R$155)</f>
        <v/>
      </c>
      <c r="AC41" s="80" t="str">
        <f>IF(CM!$R$166=0,"",CM!$R$166)</f>
        <v/>
      </c>
      <c r="AD41" s="80" t="str">
        <f>IF(CM!$R$177=0,"",CM!$R$177)</f>
        <v/>
      </c>
      <c r="AE41" s="80" t="str">
        <f>IF(CM!$R$187=0,"",CM!$R$187)</f>
        <v/>
      </c>
      <c r="AF41" s="80" t="str">
        <f>IF(CM!$R$198=0,"",CM!$R$198)</f>
        <v/>
      </c>
      <c r="AG41" s="153" t="str">
        <f>IF(CM!$R$209=0,"",CM!$R$209)</f>
        <v/>
      </c>
      <c r="AH41" s="34" t="s">
        <v>77</v>
      </c>
    </row>
    <row r="42" spans="1:34">
      <c r="A42" s="536" t="s">
        <v>433</v>
      </c>
      <c r="B42" s="539"/>
      <c r="C42" s="152" t="str">
        <f>IF(RD!$R$5=0,"",RD!$R$5)</f>
        <v/>
      </c>
      <c r="D42" s="80" t="str">
        <f>IF(RD!$R$17=0,"",RD!$R$17)</f>
        <v/>
      </c>
      <c r="E42" s="135" t="s">
        <v>329</v>
      </c>
      <c r="F42" s="135" t="s">
        <v>329</v>
      </c>
      <c r="G42" s="135" t="s">
        <v>329</v>
      </c>
      <c r="H42" s="135" t="s">
        <v>329</v>
      </c>
      <c r="I42" s="135" t="s">
        <v>329</v>
      </c>
      <c r="J42" s="80" t="str">
        <f>IF(RD!$R$30=0,"",RD!$R$30)</f>
        <v/>
      </c>
      <c r="K42" s="80" t="str">
        <f>IF(RD!$R$42=0,"",RD!$R$42)</f>
        <v/>
      </c>
      <c r="L42" s="80" t="str">
        <f>IF(RD!$R$54=0,"",RD!$R$54)</f>
        <v/>
      </c>
      <c r="M42" s="135" t="s">
        <v>329</v>
      </c>
      <c r="N42" s="135" t="s">
        <v>329</v>
      </c>
      <c r="O42" s="135" t="s">
        <v>329</v>
      </c>
      <c r="P42" s="135" t="s">
        <v>329</v>
      </c>
      <c r="Q42" s="80" t="str">
        <f>IF(RD!$R$67=0,"",RD!$R$67)</f>
        <v/>
      </c>
      <c r="R42" s="80" t="str">
        <f>IF(RD!$R$79=0,"",RD!$R$79)</f>
        <v/>
      </c>
      <c r="S42" s="80" t="str">
        <f>IF(RD!$R$91=0,"",RD!$R$91)</f>
        <v/>
      </c>
      <c r="T42" s="80" t="str">
        <f>IF(RD!$R$103=0,"",RD!$R$103)</f>
        <v/>
      </c>
      <c r="U42" s="80" t="str">
        <f>IF(RD!$R$115=0,"",RD!$R$115)</f>
        <v/>
      </c>
      <c r="V42" s="80" t="str">
        <f>IF(RD!$R$128=0,"",RD!$R$128)</f>
        <v/>
      </c>
      <c r="W42" s="80" t="str">
        <f>IF(RD!$R$139=0,"",RD!$R$139)</f>
        <v/>
      </c>
      <c r="X42" s="80" t="str">
        <f>IF(RD!$R$150=0,"",RD!$R$150)</f>
        <v/>
      </c>
      <c r="Y42" s="80" t="str">
        <f>IF(RD!$R$161=0,"",RD!$R$161)</f>
        <v/>
      </c>
      <c r="Z42" s="80" t="str">
        <f>IF(RD!$R$172=0,"",RD!$R$172)</f>
        <v/>
      </c>
      <c r="AA42" s="80" t="str">
        <f>IF(RD!$R$182=0,"",RD!$R$182)</f>
        <v/>
      </c>
      <c r="AB42" s="80" t="str">
        <f>IF(RD!$R$192=0,"",RD!$R$192)</f>
        <v/>
      </c>
      <c r="AC42" s="80" t="str">
        <f>IF(RD!$R$204=0,"",RD!$R$204)</f>
        <v/>
      </c>
      <c r="AD42" s="80" t="str">
        <f>IF(RD!$R$215=0,"",RD!$R$215)</f>
        <v/>
      </c>
      <c r="AE42" s="80" t="str">
        <f>IF(RD!$R$225=0,"",RD!$R$225)</f>
        <v/>
      </c>
      <c r="AF42" s="80" t="str">
        <f>IF(RD!$R$236=0,"",RD!$R$236)</f>
        <v/>
      </c>
      <c r="AG42" s="153" t="str">
        <f>IF(RD!$R$247=0,"",RD!$R$247)</f>
        <v/>
      </c>
      <c r="AH42" s="34" t="s">
        <v>77</v>
      </c>
    </row>
    <row r="43" spans="1:34">
      <c r="A43" s="525" t="s">
        <v>434</v>
      </c>
      <c r="B43" s="527"/>
      <c r="C43" s="152" t="str">
        <f>IF(TS!$R$5=0,"",TS!$R$5)</f>
        <v/>
      </c>
      <c r="D43" s="80" t="str">
        <f>IF(TS!$R$17=0,"",TS!$R$17)</f>
        <v/>
      </c>
      <c r="E43" s="135" t="s">
        <v>329</v>
      </c>
      <c r="F43" s="135" t="s">
        <v>329</v>
      </c>
      <c r="G43" s="135" t="s">
        <v>329</v>
      </c>
      <c r="H43" s="135" t="s">
        <v>329</v>
      </c>
      <c r="I43" s="135" t="s">
        <v>329</v>
      </c>
      <c r="J43" s="80" t="str">
        <f>IF(TS!$R$30=0,"",TS!$R$30)</f>
        <v/>
      </c>
      <c r="K43" s="80" t="str">
        <f>IF(TS!$R$42=0,"",TS!$R$42)</f>
        <v/>
      </c>
      <c r="L43" s="80" t="str">
        <f>IF(TS!$R$54=0,"",TS!$R$54)</f>
        <v/>
      </c>
      <c r="M43" s="80" t="str">
        <f>IF(TS!$R$66=0,"",TS!$R$66)</f>
        <v/>
      </c>
      <c r="N43" s="135" t="s">
        <v>329</v>
      </c>
      <c r="O43" s="135" t="s">
        <v>329</v>
      </c>
      <c r="P43" s="135" t="s">
        <v>329</v>
      </c>
      <c r="Q43" s="80" t="str">
        <f>IF(TS!$R$79=0,"",TS!$R$79)</f>
        <v/>
      </c>
      <c r="R43" s="80" t="str">
        <f>IF(TS!$R$91=0,"",TS!$R$91)</f>
        <v/>
      </c>
      <c r="S43" s="135" t="s">
        <v>329</v>
      </c>
      <c r="T43" s="135" t="s">
        <v>329</v>
      </c>
      <c r="U43" s="135" t="s">
        <v>329</v>
      </c>
      <c r="V43" s="80" t="str">
        <f>IF(TS!$R$104=0,"",TS!$R$104)</f>
        <v/>
      </c>
      <c r="W43" s="80" t="str">
        <f>IF(TS!$R$115=0,"",TS!$R$115)</f>
        <v/>
      </c>
      <c r="X43" s="80" t="str">
        <f>IF(TS!$R$126=0,"",TS!$R$126)</f>
        <v/>
      </c>
      <c r="Y43" s="80" t="str">
        <f>IF(TS!$R$137=0,"",TS!$R$137)</f>
        <v/>
      </c>
      <c r="Z43" s="80" t="str">
        <f>IF(TS!$R$149=0,"",TS!$R$149)</f>
        <v/>
      </c>
      <c r="AA43" s="80" t="str">
        <f>IF(TS!$R$159=0,"",TS!$R$159)</f>
        <v/>
      </c>
      <c r="AB43" s="80" t="str">
        <f>IF(TS!$R$169=0,"",TS!$R$169)</f>
        <v/>
      </c>
      <c r="AC43" s="80" t="str">
        <f>IF(TS!$R$181=0,"",TS!$R$181)</f>
        <v/>
      </c>
      <c r="AD43" s="80" t="str">
        <f>IF(TS!$R$192=0,"",TS!$R$192)</f>
        <v/>
      </c>
      <c r="AE43" s="80" t="str">
        <f>IF(TS!$R$202=0,"",TS!$R$202)</f>
        <v/>
      </c>
      <c r="AF43" s="80" t="str">
        <f>IF(TS!$R$213=0,"",TS!$R$213)</f>
        <v/>
      </c>
      <c r="AG43" s="153" t="str">
        <f>IF(TS!$R$224=0,"",TS!$R$224)</f>
        <v/>
      </c>
      <c r="AH43" s="34" t="s">
        <v>77</v>
      </c>
    </row>
    <row r="44" spans="1:34">
      <c r="A44" s="525" t="s">
        <v>435</v>
      </c>
      <c r="B44" s="527"/>
      <c r="C44" s="152" t="str">
        <f>IF(PI!$R$5=0,"",PI!$R$5)</f>
        <v/>
      </c>
      <c r="D44" s="80" t="str">
        <f>IF(PI!$R$17=0,"",PI!$R$17)</f>
        <v/>
      </c>
      <c r="E44" s="80" t="str">
        <f>IF(PI!$R$29=0,"",PI!$R$29)</f>
        <v/>
      </c>
      <c r="F44" s="135" t="s">
        <v>329</v>
      </c>
      <c r="G44" s="135" t="s">
        <v>329</v>
      </c>
      <c r="H44" s="135" t="s">
        <v>329</v>
      </c>
      <c r="I44" s="135" t="s">
        <v>329</v>
      </c>
      <c r="J44" s="80" t="str">
        <f>IF(PI!$R$42=0,"",PI!$R$42)</f>
        <v/>
      </c>
      <c r="K44" s="80" t="str">
        <f>IF(PI!$R$54=0,"",PI!$R$54)</f>
        <v/>
      </c>
      <c r="L44" s="135" t="s">
        <v>329</v>
      </c>
      <c r="M44" s="135" t="s">
        <v>329</v>
      </c>
      <c r="N44" s="135" t="s">
        <v>329</v>
      </c>
      <c r="O44" s="135" t="s">
        <v>329</v>
      </c>
      <c r="P44" s="135" t="s">
        <v>329</v>
      </c>
      <c r="Q44" s="80" t="str">
        <f>IF(PI!$R$67=0,"",PI!$R$67)</f>
        <v/>
      </c>
      <c r="R44" s="80" t="str">
        <f>IF(PI!$R$79=0,"",PI!$R$79)</f>
        <v/>
      </c>
      <c r="S44" s="80" t="str">
        <f>IF(PI!$R$91=0,"",PI!$R$91)</f>
        <v/>
      </c>
      <c r="T44" s="80" t="str">
        <f>IF(PI!$R$103=0,"",PI!$R$103)</f>
        <v/>
      </c>
      <c r="U44" s="135" t="s">
        <v>329</v>
      </c>
      <c r="V44" s="80" t="str">
        <f>IF(PI!$R$116=0,"",PI!$R$116)</f>
        <v/>
      </c>
      <c r="W44" s="80" t="str">
        <f>IF(PI!$R$128=0,"",PI!$R$128)</f>
        <v/>
      </c>
      <c r="X44" s="80" t="str">
        <f>IF(PI!$R$139=0,"",PI!$R$139)</f>
        <v/>
      </c>
      <c r="Y44" s="80" t="str">
        <f>IF(PI!$R$150=0,"",PI!$R$150)</f>
        <v/>
      </c>
      <c r="Z44" s="80" t="str">
        <f>IF(PI!$R$161=0,"",PI!$R$161)</f>
        <v/>
      </c>
      <c r="AA44" s="80" t="str">
        <f>IF(PI!$R$171=0,"",PI!$R$171)</f>
        <v/>
      </c>
      <c r="AB44" s="80" t="str">
        <f>IF(PI!$R$181=0,"",PI!$R$181)</f>
        <v/>
      </c>
      <c r="AC44" s="80" t="str">
        <f>IF(PI!$R$193=0,"",PI!$R$193)</f>
        <v/>
      </c>
      <c r="AD44" s="80" t="str">
        <f>IF(PI!$R$204=0,"",PI!$R$204)</f>
        <v/>
      </c>
      <c r="AE44" s="80" t="str">
        <f>IF(PI!$R$214=0,"",PI!$R$214)</f>
        <v/>
      </c>
      <c r="AF44" s="80" t="str">
        <f>IF(PI!$R$225=0,"",PI!$R$225)</f>
        <v/>
      </c>
      <c r="AG44" s="153" t="str">
        <f>IF(PI!$R$236=0,"",PI!$R$236)</f>
        <v/>
      </c>
      <c r="AH44" s="34" t="s">
        <v>77</v>
      </c>
    </row>
    <row r="45" spans="1:34">
      <c r="A45" s="525" t="s">
        <v>436</v>
      </c>
      <c r="B45" s="527"/>
      <c r="C45" s="152" t="str">
        <f>IF(VER!$R$5=0,"",VER!$R$5)</f>
        <v/>
      </c>
      <c r="D45" s="80" t="str">
        <f>IF(VER!$R$17=0,"",VER!$R$17)</f>
        <v/>
      </c>
      <c r="E45" s="80" t="str">
        <f>IF(VER!$R$29=0,"",VER!$R$29)</f>
        <v/>
      </c>
      <c r="F45" s="135" t="s">
        <v>329</v>
      </c>
      <c r="G45" s="135" t="s">
        <v>329</v>
      </c>
      <c r="H45" s="135" t="s">
        <v>329</v>
      </c>
      <c r="I45" s="135" t="s">
        <v>329</v>
      </c>
      <c r="J45" s="80" t="str">
        <f>IF(VER!$R$42=0,"",VER!$R$42)</f>
        <v/>
      </c>
      <c r="K45" s="80" t="str">
        <f>IF(VER!$R$54=0,"",VER!$R$54)</f>
        <v/>
      </c>
      <c r="L45" s="80" t="str">
        <f>IF(VER!$R$66=0,"",VER!$R$66)</f>
        <v/>
      </c>
      <c r="M45" s="135" t="s">
        <v>329</v>
      </c>
      <c r="N45" s="135" t="s">
        <v>329</v>
      </c>
      <c r="O45" s="135" t="s">
        <v>329</v>
      </c>
      <c r="P45" s="135" t="s">
        <v>329</v>
      </c>
      <c r="Q45" s="80" t="str">
        <f>IF(VER!$R$79=0,"",VER!$R$79)</f>
        <v/>
      </c>
      <c r="R45" s="80" t="str">
        <f>IF(VER!$R$91=0,"",VER!$R$91)</f>
        <v/>
      </c>
      <c r="S45" s="135" t="s">
        <v>329</v>
      </c>
      <c r="T45" s="135" t="s">
        <v>329</v>
      </c>
      <c r="U45" s="135" t="s">
        <v>329</v>
      </c>
      <c r="V45" s="80" t="str">
        <f>IF(VER!$R$104=0,"",VER!$R$104)</f>
        <v/>
      </c>
      <c r="W45" s="80" t="str">
        <f>IF(VER!$R$115=0,"",VER!$R$115)</f>
        <v/>
      </c>
      <c r="X45" s="80" t="str">
        <f>IF(VER!$R$126=0,"",VER!$R$126)</f>
        <v/>
      </c>
      <c r="Y45" s="80" t="str">
        <f>IF(VER!$R$137=0,"",VER!$R$137)</f>
        <v/>
      </c>
      <c r="Z45" s="80" t="str">
        <f>IF(VER!$R$148=0,"",VER!$R$148)</f>
        <v/>
      </c>
      <c r="AA45" s="80" t="str">
        <f>IF(VER!$R$158=0,"",VER!$R$158)</f>
        <v/>
      </c>
      <c r="AB45" s="80" t="str">
        <f>IF(VER!$R$168=0,"",VER!$R$168)</f>
        <v/>
      </c>
      <c r="AC45" s="80" t="str">
        <f>IF(VER!$R$180=0,"",VER!$R$180)</f>
        <v/>
      </c>
      <c r="AD45" s="80" t="str">
        <f>IF(VER!$R$191=0,"",VER!$R$191)</f>
        <v/>
      </c>
      <c r="AE45" s="80" t="str">
        <f>IF(VER!$R$201=0,"",VER!$R$201)</f>
        <v/>
      </c>
      <c r="AF45" s="80" t="str">
        <f>IF(VER!$R$212=0,"",VER!$R$212)</f>
        <v/>
      </c>
      <c r="AG45" s="153" t="str">
        <f>IF(VER!$R$223=0,"",VER!$R$223)</f>
        <v/>
      </c>
      <c r="AH45" s="34" t="s">
        <v>77</v>
      </c>
    </row>
    <row r="46" spans="1:34">
      <c r="A46" s="525" t="s">
        <v>400</v>
      </c>
      <c r="B46" s="527"/>
      <c r="C46" s="152" t="str">
        <f>IF(VAL!$R$5=0,"",VAL!$R$5)</f>
        <v/>
      </c>
      <c r="D46" s="80" t="str">
        <f>IF(VAL!$R$17=0,"",VAL!$R$17)</f>
        <v/>
      </c>
      <c r="E46" s="80" t="str">
        <f>IF(VAL!$R$29=0,"",VAL!$R$29)</f>
        <v/>
      </c>
      <c r="F46" s="135" t="s">
        <v>329</v>
      </c>
      <c r="G46" s="135" t="s">
        <v>329</v>
      </c>
      <c r="H46" s="135" t="s">
        <v>329</v>
      </c>
      <c r="I46" s="135" t="s">
        <v>329</v>
      </c>
      <c r="J46" s="80" t="str">
        <f>IF(VAL!$R$42=0,"",VAL!$R$42)</f>
        <v/>
      </c>
      <c r="K46" s="80" t="str">
        <f>IF(VAL!$R$53=0,"",VAL!$R$53)</f>
        <v/>
      </c>
      <c r="L46" s="135" t="s">
        <v>329</v>
      </c>
      <c r="M46" s="135" t="s">
        <v>329</v>
      </c>
      <c r="N46" s="135" t="s">
        <v>329</v>
      </c>
      <c r="O46" s="135" t="s">
        <v>329</v>
      </c>
      <c r="P46" s="135" t="s">
        <v>329</v>
      </c>
      <c r="Q46" s="135" t="s">
        <v>329</v>
      </c>
      <c r="R46" s="135" t="s">
        <v>329</v>
      </c>
      <c r="S46" s="135" t="s">
        <v>329</v>
      </c>
      <c r="T46" s="135" t="s">
        <v>329</v>
      </c>
      <c r="U46" s="135" t="s">
        <v>329</v>
      </c>
      <c r="V46" s="80" t="str">
        <f>IF(VAL!$R$66=0,"",VAL!$R$66)</f>
        <v/>
      </c>
      <c r="W46" s="80" t="str">
        <f>IF(VAL!$R$77=0,"",VAL!$R$77)</f>
        <v/>
      </c>
      <c r="X46" s="80" t="str">
        <f>IF(VAL!$R$88=0,"",VAL!$R$88)</f>
        <v/>
      </c>
      <c r="Y46" s="80" t="str">
        <f>IF(VAL!$R$99=0,"",VAL!$R$99)</f>
        <v/>
      </c>
      <c r="Z46" s="80" t="str">
        <f>IF(VAL!$R$110=0,"",VAL!$R$110)</f>
        <v/>
      </c>
      <c r="AA46" s="80" t="str">
        <f>IF(VAL!$R$120=0,"",VAL!$R$120)</f>
        <v/>
      </c>
      <c r="AB46" s="80" t="str">
        <f>IF(VAL!$R$130=0,"",VAL!$R$130)</f>
        <v/>
      </c>
      <c r="AC46" s="80" t="str">
        <f>IF(VAL!$R$142=0,"",VAL!$R$142)</f>
        <v/>
      </c>
      <c r="AD46" s="80" t="str">
        <f>IF(VAL!$R$153=0,"",VAL!$R$153)</f>
        <v/>
      </c>
      <c r="AE46" s="80" t="str">
        <f>IF(VAL!$R$163=0,"",VAL!$R$163)</f>
        <v/>
      </c>
      <c r="AF46" s="80" t="str">
        <f>IF(VAL!$R$174=0,"",VAL!$R$174)</f>
        <v/>
      </c>
      <c r="AG46" s="80" t="str">
        <f>IF(VAL!$R$185=0,"",VAL!$R$185)</f>
        <v/>
      </c>
      <c r="AH46" s="34" t="s">
        <v>77</v>
      </c>
    </row>
    <row r="47" spans="1:34">
      <c r="A47" s="525" t="s">
        <v>431</v>
      </c>
      <c r="B47" s="527"/>
      <c r="C47" s="152" t="str">
        <f>IF(OPF!$R$5=0,"",OPF!$R$5)</f>
        <v/>
      </c>
      <c r="D47" s="80" t="str">
        <f>IF(OPF!$R$17=0,"",OPF!$R$17)</f>
        <v/>
      </c>
      <c r="E47" s="80" t="str">
        <f>IF(OPF!$R$29=0,"",OPF!$R$29)</f>
        <v/>
      </c>
      <c r="F47" s="135" t="s">
        <v>329</v>
      </c>
      <c r="G47" s="135" t="s">
        <v>329</v>
      </c>
      <c r="H47" s="135" t="s">
        <v>329</v>
      </c>
      <c r="I47" s="135" t="s">
        <v>329</v>
      </c>
      <c r="J47" s="80" t="str">
        <f>IF(OPF!$R$42=0,"",OPF!$R$42)</f>
        <v/>
      </c>
      <c r="K47" s="80" t="str">
        <f>IF(OPF!$R$54=0,"",OPF!$R$54)</f>
        <v/>
      </c>
      <c r="L47" s="135" t="s">
        <v>329</v>
      </c>
      <c r="M47" s="135" t="s">
        <v>329</v>
      </c>
      <c r="N47" s="135" t="s">
        <v>329</v>
      </c>
      <c r="O47" s="135" t="s">
        <v>329</v>
      </c>
      <c r="P47" s="135" t="s">
        <v>329</v>
      </c>
      <c r="Q47" s="80" t="str">
        <f>IF(OPF!$R$67=0,"",OPF!$R$67)</f>
        <v/>
      </c>
      <c r="R47" s="80" t="str">
        <f>IF(OPF!$R$79=0,"",OPF!$R$79)</f>
        <v/>
      </c>
      <c r="S47" s="80" t="str">
        <f>IF(OPF!$R$91=0,"",OPF!$R$91)</f>
        <v/>
      </c>
      <c r="T47" s="80" t="str">
        <f>IF(OPF!$R$103=0,"",OPF!$R$103)</f>
        <v/>
      </c>
      <c r="U47" s="135" t="s">
        <v>329</v>
      </c>
      <c r="V47" s="80" t="str">
        <f>IF(OPF!$R$116=0,"",OPF!$R$116)</f>
        <v/>
      </c>
      <c r="W47" s="80" t="str">
        <f>IF(OPF!$R$127=0,"",OPF!$R$127)</f>
        <v/>
      </c>
      <c r="X47" s="80" t="str">
        <f>IF(OPF!$R$138=0,"",OPF!$R$138)</f>
        <v/>
      </c>
      <c r="Y47" s="80" t="str">
        <f>IF(OPF!$R$148=0,"",OPF!$R$148)</f>
        <v/>
      </c>
      <c r="Z47" s="80" t="str">
        <f>IF(OPF!$R$160=0,"",OPF!$R$160)</f>
        <v/>
      </c>
      <c r="AA47" s="80" t="str">
        <f>IF(OPF!$R$170=0,"",OPF!$R$170)</f>
        <v/>
      </c>
      <c r="AB47" s="80" t="str">
        <f>IF(OPF!$R$180=0,"",OPF!$R$180)</f>
        <v/>
      </c>
      <c r="AC47" s="80" t="str">
        <f>IF(OPF!$R$191=0,"",OPF!$R$191)</f>
        <v/>
      </c>
      <c r="AD47" s="80" t="str">
        <f>IF(OPF!$R$202=0,"",OPF!$R$202)</f>
        <v/>
      </c>
      <c r="AE47" s="80" t="str">
        <f>IF(OPF!$R$212=0,"",OPF!$R$212)</f>
        <v/>
      </c>
      <c r="AF47" s="80" t="str">
        <f>IF(OPF!$R$224=0,"",OPF!$R$224)</f>
        <v/>
      </c>
      <c r="AG47" s="153" t="str">
        <f>IF(OPF!$R$235=0,"",OPF!$R$235)</f>
        <v/>
      </c>
      <c r="AH47" s="34" t="s">
        <v>77</v>
      </c>
    </row>
    <row r="48" spans="1:34">
      <c r="A48" s="525" t="s">
        <v>430</v>
      </c>
      <c r="B48" s="527"/>
      <c r="C48" s="152" t="str">
        <f>IF(OPD!$R$5=0,"",OPD!$R$5)</f>
        <v/>
      </c>
      <c r="D48" s="80" t="str">
        <f>IF(OPD!$R$17=0,"",OPD!$R$17)</f>
        <v/>
      </c>
      <c r="E48" s="80" t="str">
        <f>IF(OPD!$R$29=0,"",OPD!$R$29)</f>
        <v/>
      </c>
      <c r="F48" s="80" t="str">
        <f>IF(OPD!$R$41=0,"",OPD!$R$41)</f>
        <v/>
      </c>
      <c r="G48" s="80" t="str">
        <f>IF(OPD!$R$53=0,"",OPD!$R$53)</f>
        <v/>
      </c>
      <c r="H48" s="80" t="str">
        <f>IF(OPD!$R$65=0,"",OPD!$R$65)</f>
        <v/>
      </c>
      <c r="I48" s="80" t="str">
        <f>IF(OPD!$R$77=0,"",OPD!$R$77)</f>
        <v/>
      </c>
      <c r="J48" s="135" t="s">
        <v>329</v>
      </c>
      <c r="K48" s="135" t="s">
        <v>329</v>
      </c>
      <c r="L48" s="135" t="s">
        <v>329</v>
      </c>
      <c r="M48" s="135" t="s">
        <v>329</v>
      </c>
      <c r="N48" s="135" t="s">
        <v>329</v>
      </c>
      <c r="O48" s="135" t="s">
        <v>329</v>
      </c>
      <c r="P48" s="135" t="s">
        <v>329</v>
      </c>
      <c r="Q48" s="135" t="s">
        <v>329</v>
      </c>
      <c r="R48" s="135" t="s">
        <v>329</v>
      </c>
      <c r="S48" s="135" t="s">
        <v>329</v>
      </c>
      <c r="T48" s="135" t="s">
        <v>329</v>
      </c>
      <c r="U48" s="135" t="s">
        <v>329</v>
      </c>
      <c r="V48" s="80" t="str">
        <f>IF(OPD!$R$90=0,"",OPD!$R$90)</f>
        <v/>
      </c>
      <c r="W48" s="80" t="str">
        <f>IF(OPD!$R$101=0,"",OPD!$R$101)</f>
        <v/>
      </c>
      <c r="X48" s="80" t="str">
        <f>IF(OPD!$R$112=0,"",OPD!$R$112)</f>
        <v/>
      </c>
      <c r="Y48" s="80" t="str">
        <f>IF(OPD!$R$123=0,"",OPD!$R$123)</f>
        <v/>
      </c>
      <c r="Z48" s="80" t="str">
        <f>IF(OPD!$R$134=0,"",OPD!$R$134)</f>
        <v/>
      </c>
      <c r="AA48" s="80" t="str">
        <f>IF(OPD!$R$144=0,"",OPD!$R$144)</f>
        <v/>
      </c>
      <c r="AB48" s="80" t="str">
        <f>IF(OPD!$R$154=0,"",OPD!$R$154)</f>
        <v/>
      </c>
      <c r="AC48" s="80" t="str">
        <f>IF(OPD!$R$165=0,"",OPD!$R$165)</f>
        <v/>
      </c>
      <c r="AD48" s="80" t="str">
        <f>IF(OPD!$R$176=0,"",OPD!$R$176)</f>
        <v/>
      </c>
      <c r="AE48" s="80" t="str">
        <f>IF(OPD!$R$186=0,"",OPD!$R$186)</f>
        <v/>
      </c>
      <c r="AF48" s="80" t="str">
        <f>IF(OPD!$R$197=0,"",OPD!$R$197)</f>
        <v/>
      </c>
      <c r="AG48" s="153" t="str">
        <f>IF(OPD!$R$208=0,"",OPD!$R$208)</f>
        <v/>
      </c>
      <c r="AH48" s="34" t="s">
        <v>77</v>
      </c>
    </row>
    <row r="49" spans="1:34">
      <c r="A49" s="525" t="s">
        <v>429</v>
      </c>
      <c r="B49" s="527"/>
      <c r="C49" s="152" t="str">
        <f>IF(OT!$R$5=0,"",OT!$R$5)</f>
        <v/>
      </c>
      <c r="D49" s="80" t="str">
        <f>IF(OT!$R$17=0,"",OT!$R$17)</f>
        <v/>
      </c>
      <c r="E49" s="80" t="str">
        <f>IF(OT!$R$29=0,"",OT!$R$29)</f>
        <v/>
      </c>
      <c r="F49" s="80" t="str">
        <f>IF(OT!$R$41=0,"",OT!$R$41)</f>
        <v/>
      </c>
      <c r="G49" s="135" t="s">
        <v>329</v>
      </c>
      <c r="H49" s="135" t="s">
        <v>329</v>
      </c>
      <c r="I49" s="135" t="s">
        <v>329</v>
      </c>
      <c r="J49" s="80" t="str">
        <f>IF(OT!$R$54=0,"",OT!$R$54)</f>
        <v/>
      </c>
      <c r="K49" s="80" t="str">
        <f>IF(OT!$R$66=0,"",OT!$R$66)</f>
        <v/>
      </c>
      <c r="L49" s="80" t="str">
        <f>IF(OT!$R$78=0,"",OT!$R$78)</f>
        <v/>
      </c>
      <c r="M49" s="135" t="s">
        <v>329</v>
      </c>
      <c r="N49" s="135" t="s">
        <v>329</v>
      </c>
      <c r="O49" s="135" t="s">
        <v>329</v>
      </c>
      <c r="P49" s="135" t="s">
        <v>329</v>
      </c>
      <c r="Q49" s="135" t="s">
        <v>329</v>
      </c>
      <c r="R49" s="135" t="s">
        <v>329</v>
      </c>
      <c r="S49" s="135" t="s">
        <v>329</v>
      </c>
      <c r="T49" s="135" t="s">
        <v>329</v>
      </c>
      <c r="U49" s="135" t="s">
        <v>329</v>
      </c>
      <c r="V49" s="80" t="str">
        <f>IF(OT!$R$91=0,"",OT!$R$91)</f>
        <v/>
      </c>
      <c r="W49" s="80" t="str">
        <f>IF(OT!$R$102=0,"",OT!$R$102)</f>
        <v/>
      </c>
      <c r="X49" s="80" t="str">
        <f>IF(OT!$R$113=0,"",OT!$R$113)</f>
        <v/>
      </c>
      <c r="Y49" s="80" t="str">
        <f>IF(OT!$R$124=0,"",OT!$R$124)</f>
        <v/>
      </c>
      <c r="Z49" s="80" t="str">
        <f>IF(OT!$R$135=0,"",OT!$R$135)</f>
        <v/>
      </c>
      <c r="AA49" s="80" t="str">
        <f>IF(OT!$R$145=0,"",OT!$R$145)</f>
        <v/>
      </c>
      <c r="AB49" s="80" t="str">
        <f>IF(OT!$R$155=0,"",OT!$R$155)</f>
        <v/>
      </c>
      <c r="AC49" s="80" t="str">
        <f>IF(OT!$R$166=0,"",OT!$R$166)</f>
        <v/>
      </c>
      <c r="AD49" s="80" t="str">
        <f>IF(OT!$R$177=0,"",OT!$R$177)</f>
        <v/>
      </c>
      <c r="AE49" s="80" t="str">
        <f>IF(OT!$R$187=0,"",OT!$R$187)</f>
        <v/>
      </c>
      <c r="AF49" s="80" t="str">
        <f>IF(OT!$R$198=0,"",OT!$R$198)</f>
        <v/>
      </c>
      <c r="AG49" s="153" t="str">
        <f>IF(OT!$R$209=0,"",OT!$R$209)</f>
        <v/>
      </c>
      <c r="AH49" s="34" t="s">
        <v>77</v>
      </c>
    </row>
    <row r="50" spans="1:34">
      <c r="A50" s="525" t="s">
        <v>432</v>
      </c>
      <c r="B50" s="527"/>
      <c r="C50" s="152" t="str">
        <f>IF(IPM!$R$5=0,"",IPM!$R$5)</f>
        <v/>
      </c>
      <c r="D50" s="80" t="str">
        <f>IF(IPM!$R$17=0,"",IPM!$R$17)</f>
        <v/>
      </c>
      <c r="E50" s="80" t="str">
        <f>IF(IPM!$R$29=0,"",IPM!$R$29)</f>
        <v/>
      </c>
      <c r="F50" s="80" t="str">
        <f>IF(IPM!$R$41=0,"",IPM!$R$41)</f>
        <v/>
      </c>
      <c r="G50" s="80" t="str">
        <f>IF(IPM!$R$53=0,"",IPM!$R$53)</f>
        <v/>
      </c>
      <c r="H50" s="80" t="str">
        <f>IF(IPM!$R$65=0,"",IPM!$R$65)</f>
        <v/>
      </c>
      <c r="I50" s="80" t="str">
        <f>IF(IPM!$R$77=0,"",IPM!$R$77)</f>
        <v/>
      </c>
      <c r="J50" s="80" t="str">
        <f>IF(IPM!$R$90=0,"",IPM!$R$90)</f>
        <v/>
      </c>
      <c r="K50" s="80" t="str">
        <f>IF(IPM!$R$102=0,"",IPM!$R$102)</f>
        <v/>
      </c>
      <c r="L50" s="80" t="str">
        <f>IF(IPM!$R$114=0,"",IPM!$R$114)</f>
        <v/>
      </c>
      <c r="M50" s="135" t="s">
        <v>329</v>
      </c>
      <c r="N50" s="135" t="s">
        <v>329</v>
      </c>
      <c r="O50" s="135" t="s">
        <v>329</v>
      </c>
      <c r="P50" s="135" t="s">
        <v>329</v>
      </c>
      <c r="Q50" s="135" t="s">
        <v>329</v>
      </c>
      <c r="R50" s="135" t="s">
        <v>329</v>
      </c>
      <c r="S50" s="135" t="s">
        <v>329</v>
      </c>
      <c r="T50" s="135" t="s">
        <v>329</v>
      </c>
      <c r="U50" s="135" t="s">
        <v>329</v>
      </c>
      <c r="V50" s="80" t="str">
        <f>IF(IPM!$R$127=0,"",IPM!$R$127)</f>
        <v/>
      </c>
      <c r="W50" s="80" t="str">
        <f>IF(IPM!$R$138=0,"",IPM!$R$138)</f>
        <v/>
      </c>
      <c r="X50" s="80" t="str">
        <f>IF(IPM!$R$149=0,"",IPM!$R$149)</f>
        <v/>
      </c>
      <c r="Y50" s="80" t="str">
        <f>IF(IPM!$R$159=0,"",IPM!$R$159)</f>
        <v/>
      </c>
      <c r="Z50" s="80" t="str">
        <f>IF(IPM!$R$170=0,"",IPM!$R$170)</f>
        <v/>
      </c>
      <c r="AA50" s="80" t="str">
        <f>IF(IPM!$R$180=0,"",IPM!$R$180)</f>
        <v/>
      </c>
      <c r="AB50" s="80" t="str">
        <f>IF(IPM!$R$190=0,"",IPM!$R$190)</f>
        <v/>
      </c>
      <c r="AC50" s="80" t="str">
        <f>IF(IPM!$R$201=0,"",IPM!$R$201)</f>
        <v/>
      </c>
      <c r="AD50" s="80" t="str">
        <f>IF(IPM!$R$212=0,"",IPM!$R$212)</f>
        <v/>
      </c>
      <c r="AE50" s="80" t="str">
        <f>IF(IPM!$R$222=0,"",IPM!$R$222)</f>
        <v/>
      </c>
      <c r="AF50" s="80" t="str">
        <f>IF(IPM!$R$233=0,"",IPM!$R$233)</f>
        <v/>
      </c>
      <c r="AG50" s="153" t="str">
        <f>IF(IPM!$R$244=0,"",IPM!$R$244)</f>
        <v/>
      </c>
      <c r="AH50" s="34" t="s">
        <v>77</v>
      </c>
    </row>
    <row r="51" spans="1:34">
      <c r="A51" s="525" t="s">
        <v>438</v>
      </c>
      <c r="B51" s="527"/>
      <c r="C51" s="152" t="str">
        <f>IF(RSKM!$R$5=0,"",RSKM!$R$5)</f>
        <v/>
      </c>
      <c r="D51" s="80" t="str">
        <f>IF(RSKM!$R$17=0,"",RSKM!$R$17)</f>
        <v/>
      </c>
      <c r="E51" s="80" t="str">
        <f>IF(RSKM!$R$29=0,"",RSKM!$R$29)</f>
        <v/>
      </c>
      <c r="F51" s="135" t="s">
        <v>329</v>
      </c>
      <c r="G51" s="135" t="s">
        <v>329</v>
      </c>
      <c r="H51" s="135" t="s">
        <v>329</v>
      </c>
      <c r="I51" s="135" t="s">
        <v>329</v>
      </c>
      <c r="J51" s="80" t="str">
        <f>IF(RSKM!$R$41=0,"",RSKM!$R$41)</f>
        <v/>
      </c>
      <c r="K51" s="80" t="str">
        <f>IF(RSKM!$R$53=0,"",RSKM!$R$53)</f>
        <v/>
      </c>
      <c r="L51" s="135" t="s">
        <v>329</v>
      </c>
      <c r="M51" s="135" t="s">
        <v>329</v>
      </c>
      <c r="N51" s="135" t="s">
        <v>329</v>
      </c>
      <c r="O51" s="135" t="s">
        <v>329</v>
      </c>
      <c r="P51" s="135" t="s">
        <v>329</v>
      </c>
      <c r="Q51" s="80" t="str">
        <f>IF(RSKM!$R$66=0,"",RSKM!$R$66)</f>
        <v/>
      </c>
      <c r="R51" s="80" t="str">
        <f>IF(RSKM!$R$78=0,"",RSKM!$R$78)</f>
        <v/>
      </c>
      <c r="S51" s="135" t="s">
        <v>329</v>
      </c>
      <c r="T51" s="135" t="s">
        <v>329</v>
      </c>
      <c r="U51" s="135" t="s">
        <v>329</v>
      </c>
      <c r="V51" s="80" t="str">
        <f>IF(RSKM!$R$91=0,"",RSKM!$R$91)</f>
        <v/>
      </c>
      <c r="W51" s="80" t="str">
        <f>IF(RSKM!$R$102=0,"",RSKM!$R$102)</f>
        <v/>
      </c>
      <c r="X51" s="80" t="str">
        <f>IF(RSKM!$R$113=0,"",RSKM!$R$113)</f>
        <v/>
      </c>
      <c r="Y51" s="80" t="str">
        <f>IF(RSKM!$R$123=0,"",RSKM!$R$123)</f>
        <v/>
      </c>
      <c r="Z51" s="80" t="str">
        <f>IF(RSKM!$R$134=0,"",RSKM!$R$134)</f>
        <v/>
      </c>
      <c r="AA51" s="80" t="str">
        <f>IF(RSKM!$R$144=0,"",RSKM!$R$144)</f>
        <v/>
      </c>
      <c r="AB51" s="80" t="str">
        <f>IF(RSKM!$R$154=0,"",RSKM!$R$154)</f>
        <v/>
      </c>
      <c r="AC51" s="80" t="str">
        <f>IF(RSKM!$R$165=0,"",RSKM!$R$165)</f>
        <v/>
      </c>
      <c r="AD51" s="80" t="str">
        <f>IF(RSKM!$R$176=0,"",RSKM!$R$176)</f>
        <v/>
      </c>
      <c r="AE51" s="80" t="str">
        <f>IF(RSKM!$R$186=0,"",RSKM!$R$186)</f>
        <v/>
      </c>
      <c r="AF51" s="80" t="str">
        <f>IF(RSKM!$R$198=0,"",RSKM!$R$198)</f>
        <v/>
      </c>
      <c r="AG51" s="153" t="str">
        <f>IF(RSKM!$R$209=0,"",RSKM!$R$209)</f>
        <v/>
      </c>
      <c r="AH51" s="34" t="s">
        <v>77</v>
      </c>
    </row>
    <row r="52" spans="1:34" ht="13.5" thickBot="1">
      <c r="A52" s="543" t="s">
        <v>439</v>
      </c>
      <c r="B52" s="544"/>
      <c r="C52" s="154" t="str">
        <f>IF(DAR!$R$5=0,"",DAR!$R$5)</f>
        <v/>
      </c>
      <c r="D52" s="155" t="str">
        <f>IF(DAR!$R$17=0,"",DAR!$R$17)</f>
        <v/>
      </c>
      <c r="E52" s="155" t="str">
        <f>IF(DAR!$R$29=0,"",DAR!$R$29)</f>
        <v/>
      </c>
      <c r="F52" s="155" t="str">
        <f>IF(DAR!$R$41=0,"",DAR!$R$41)</f>
        <v/>
      </c>
      <c r="G52" s="155" t="str">
        <f>IF(DAR!$R$53=0,"",DAR!$R$53)</f>
        <v/>
      </c>
      <c r="H52" s="155" t="str">
        <f>IF(DAR!$R$65=0,"",DAR!$R$65)</f>
        <v/>
      </c>
      <c r="I52" s="145" t="s">
        <v>329</v>
      </c>
      <c r="J52" s="145" t="s">
        <v>329</v>
      </c>
      <c r="K52" s="145" t="s">
        <v>329</v>
      </c>
      <c r="L52" s="145" t="s">
        <v>329</v>
      </c>
      <c r="M52" s="145" t="s">
        <v>329</v>
      </c>
      <c r="N52" s="145" t="s">
        <v>329</v>
      </c>
      <c r="O52" s="145" t="s">
        <v>329</v>
      </c>
      <c r="P52" s="145" t="s">
        <v>329</v>
      </c>
      <c r="Q52" s="145" t="s">
        <v>329</v>
      </c>
      <c r="R52" s="145" t="s">
        <v>329</v>
      </c>
      <c r="S52" s="145" t="s">
        <v>329</v>
      </c>
      <c r="T52" s="145" t="s">
        <v>329</v>
      </c>
      <c r="U52" s="145" t="s">
        <v>329</v>
      </c>
      <c r="V52" s="155" t="str">
        <f>IF(DAR!$R$78=0,"",DAR!$R$78)</f>
        <v/>
      </c>
      <c r="W52" s="155" t="str">
        <f>IF(DAR!$R$89=0,"",DAR!$R$89)</f>
        <v/>
      </c>
      <c r="X52" s="155" t="str">
        <f>IF(DAR!$R$100=0,"",DAR!$R$100)</f>
        <v/>
      </c>
      <c r="Y52" s="155" t="str">
        <f>IF(DAR!$R$110=0,"",DAR!$R$110)</f>
        <v/>
      </c>
      <c r="Z52" s="155" t="str">
        <f>IF(DAR!$R$121=0,"",DAR!$R$121)</f>
        <v/>
      </c>
      <c r="AA52" s="155" t="str">
        <f>IF(DAR!$R$131=0,"",DAR!$R$131)</f>
        <v/>
      </c>
      <c r="AB52" s="155" t="str">
        <f>IF(DAR!$R$141=0,"",DAR!$R$141)</f>
        <v/>
      </c>
      <c r="AC52" s="155" t="str">
        <f>IF(DAR!$R$152=0,"",DAR!$R$152)</f>
        <v/>
      </c>
      <c r="AD52" s="155" t="str">
        <f>IF(DAR!$R$163=0,"",DAR!$R$163)</f>
        <v/>
      </c>
      <c r="AE52" s="155" t="str">
        <f>IF(DAR!$R$173=0,"",DAR!$R$173)</f>
        <v/>
      </c>
      <c r="AF52" s="155" t="str">
        <f>IF(DAR!$R$184=0,"",DAR!$R$184)</f>
        <v/>
      </c>
      <c r="AG52" s="156" t="str">
        <f>IF(DAR!$R$195=0,"",DAR!$R$195)</f>
        <v/>
      </c>
      <c r="AH52" s="34" t="s">
        <v>77</v>
      </c>
    </row>
    <row r="54" spans="1:34" ht="15.75">
      <c r="C54" s="78" t="s">
        <v>129</v>
      </c>
      <c r="D54" s="78"/>
    </row>
    <row r="55" spans="1:34">
      <c r="C55" s="521" t="s">
        <v>82</v>
      </c>
      <c r="D55" s="521"/>
      <c r="E55" s="521"/>
      <c r="F55" s="521"/>
      <c r="G55" s="521"/>
      <c r="H55" s="521"/>
      <c r="I55" s="521" t="s">
        <v>83</v>
      </c>
      <c r="J55" s="521"/>
      <c r="K55" s="521"/>
      <c r="L55" s="521"/>
      <c r="M55" s="521"/>
      <c r="N55" s="521"/>
      <c r="O55" s="521" t="s">
        <v>84</v>
      </c>
      <c r="P55" s="521"/>
      <c r="Q55" s="521"/>
      <c r="R55" s="521"/>
      <c r="S55" s="521"/>
      <c r="T55" s="521"/>
    </row>
    <row r="56" spans="1:34">
      <c r="C56" s="522" t="s">
        <v>37</v>
      </c>
      <c r="D56" s="522"/>
      <c r="E56" s="522"/>
      <c r="F56" s="522"/>
      <c r="G56" s="522"/>
      <c r="H56" s="522"/>
      <c r="I56" s="522" t="s">
        <v>71</v>
      </c>
      <c r="J56" s="522"/>
      <c r="K56" s="522"/>
      <c r="L56" s="522"/>
      <c r="M56" s="522"/>
      <c r="N56" s="522"/>
      <c r="O56" s="522" t="s">
        <v>74</v>
      </c>
      <c r="P56" s="522"/>
      <c r="Q56" s="522"/>
      <c r="R56" s="522"/>
      <c r="S56" s="522"/>
      <c r="T56" s="522"/>
    </row>
    <row r="57" spans="1:34">
      <c r="C57" s="523" t="s">
        <v>38</v>
      </c>
      <c r="D57" s="523"/>
      <c r="E57" s="523"/>
      <c r="F57" s="523"/>
      <c r="G57" s="523"/>
      <c r="H57" s="523"/>
      <c r="I57" s="523" t="s">
        <v>72</v>
      </c>
      <c r="J57" s="523"/>
      <c r="K57" s="523"/>
      <c r="L57" s="523"/>
      <c r="M57" s="523"/>
      <c r="N57" s="523"/>
      <c r="O57" s="523" t="s">
        <v>75</v>
      </c>
      <c r="P57" s="523"/>
      <c r="Q57" s="523"/>
      <c r="R57" s="523"/>
      <c r="S57" s="523"/>
      <c r="T57" s="523"/>
    </row>
    <row r="58" spans="1:34">
      <c r="C58" s="538" t="s">
        <v>39</v>
      </c>
      <c r="D58" s="538"/>
      <c r="E58" s="538"/>
      <c r="F58" s="538"/>
      <c r="G58" s="538"/>
      <c r="H58" s="538"/>
      <c r="I58" s="530" t="s">
        <v>73</v>
      </c>
      <c r="J58" s="530"/>
      <c r="K58" s="530"/>
      <c r="L58" s="530"/>
      <c r="M58" s="530"/>
      <c r="N58" s="530"/>
      <c r="O58" s="530" t="s">
        <v>76</v>
      </c>
      <c r="P58" s="530"/>
      <c r="Q58" s="530"/>
      <c r="R58" s="530"/>
      <c r="S58" s="530"/>
      <c r="T58" s="530"/>
    </row>
    <row r="59" spans="1:34">
      <c r="C59" s="530" t="s">
        <v>40</v>
      </c>
      <c r="D59" s="530"/>
      <c r="E59" s="530"/>
      <c r="F59" s="530"/>
      <c r="G59" s="530"/>
      <c r="H59" s="530"/>
      <c r="I59" s="519" t="s">
        <v>80</v>
      </c>
      <c r="J59" s="519"/>
      <c r="K59" s="519"/>
      <c r="L59" s="519"/>
      <c r="M59" s="519"/>
      <c r="N59" s="519"/>
      <c r="O59" s="520" t="s">
        <v>81</v>
      </c>
      <c r="P59" s="520"/>
      <c r="Q59" s="520"/>
      <c r="R59" s="520"/>
      <c r="S59" s="520"/>
      <c r="T59" s="520"/>
    </row>
    <row r="60" spans="1:34">
      <c r="C60" s="519" t="s">
        <v>131</v>
      </c>
      <c r="D60" s="519"/>
      <c r="E60" s="519"/>
      <c r="F60" s="519"/>
      <c r="G60" s="519"/>
      <c r="H60" s="519"/>
      <c r="I60" s="520" t="s">
        <v>81</v>
      </c>
      <c r="J60" s="520"/>
      <c r="K60" s="520"/>
      <c r="L60" s="520"/>
      <c r="M60" s="520"/>
      <c r="N60" s="520"/>
    </row>
    <row r="61" spans="1:34">
      <c r="C61" s="524" t="s">
        <v>330</v>
      </c>
      <c r="D61" s="524"/>
      <c r="E61" s="524"/>
      <c r="F61" s="524"/>
      <c r="G61" s="524"/>
      <c r="H61" s="524"/>
    </row>
    <row r="62" spans="1:34">
      <c r="C62" s="520" t="s">
        <v>31</v>
      </c>
      <c r="D62" s="520"/>
      <c r="E62" s="520"/>
      <c r="F62" s="520"/>
      <c r="G62" s="520"/>
      <c r="H62" s="520"/>
    </row>
    <row r="64" spans="1:34">
      <c r="A64" s="43"/>
    </row>
    <row r="65" spans="1:2">
      <c r="A65" s="43"/>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2"/>
    </row>
    <row r="83" spans="1:2">
      <c r="A83" s="42"/>
    </row>
    <row r="84" spans="1:2">
      <c r="A84" s="42"/>
    </row>
    <row r="85" spans="1:2">
      <c r="A85" s="42"/>
    </row>
    <row r="86" spans="1:2">
      <c r="A86" s="42"/>
    </row>
    <row r="87" spans="1:2">
      <c r="A87" s="42"/>
    </row>
    <row r="88" spans="1:2">
      <c r="A88" s="42"/>
    </row>
    <row r="89" spans="1:2">
      <c r="A89" s="42"/>
    </row>
    <row r="90" spans="1:2">
      <c r="A90" s="42"/>
    </row>
    <row r="91" spans="1:2">
      <c r="A91" s="42"/>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topLeftCell="A2">
      <selection activeCell="A12" sqref="A12:B12"/>
      <pageMargins left="0.78740157499999996" right="0.78740157499999996" top="0.984251969" bottom="0.984251969" header="0.5" footer="0.5"/>
      <pageSetup paperSize="9" scale="65" orientation="portrait" horizontalDpi="200" verticalDpi="200" r:id="rId1"/>
      <headerFooter alignWithMargins="0"/>
    </customSheetView>
  </customSheetViews>
  <mergeCells count="62">
    <mergeCell ref="C61:H61"/>
    <mergeCell ref="C57:H57"/>
    <mergeCell ref="C62:H62"/>
    <mergeCell ref="A41:B41"/>
    <mergeCell ref="A42:B42"/>
    <mergeCell ref="A51:B51"/>
    <mergeCell ref="A43:B43"/>
    <mergeCell ref="A44:B44"/>
    <mergeCell ref="A45:B45"/>
    <mergeCell ref="A49:B49"/>
    <mergeCell ref="C55:H55"/>
    <mergeCell ref="A15:B15"/>
    <mergeCell ref="A50:B50"/>
    <mergeCell ref="C4:C5"/>
    <mergeCell ref="A6:B6"/>
    <mergeCell ref="A7:B7"/>
    <mergeCell ref="A8:B8"/>
    <mergeCell ref="A19:B19"/>
    <mergeCell ref="A20:B20"/>
    <mergeCell ref="A9:B9"/>
    <mergeCell ref="A4:B5"/>
    <mergeCell ref="A21:B21"/>
    <mergeCell ref="A10:B10"/>
    <mergeCell ref="A11:B11"/>
    <mergeCell ref="A12:B12"/>
    <mergeCell ref="A13:B13"/>
    <mergeCell ref="A14:B14"/>
    <mergeCell ref="A16:B16"/>
    <mergeCell ref="A17:B17"/>
    <mergeCell ref="A18:B18"/>
    <mergeCell ref="A40:B40"/>
    <mergeCell ref="A47:B47"/>
    <mergeCell ref="A22:B22"/>
    <mergeCell ref="A23:B23"/>
    <mergeCell ref="A39:B39"/>
    <mergeCell ref="A33:B34"/>
    <mergeCell ref="A35:B35"/>
    <mergeCell ref="C26:G26"/>
    <mergeCell ref="C27:G27"/>
    <mergeCell ref="A46:B46"/>
    <mergeCell ref="I60:N60"/>
    <mergeCell ref="C29:G29"/>
    <mergeCell ref="C28:G28"/>
    <mergeCell ref="C59:H59"/>
    <mergeCell ref="A36:B36"/>
    <mergeCell ref="A37:B37"/>
    <mergeCell ref="A38:B38"/>
    <mergeCell ref="C60:H60"/>
    <mergeCell ref="I59:N59"/>
    <mergeCell ref="C58:H58"/>
    <mergeCell ref="C56:H56"/>
    <mergeCell ref="A48:B48"/>
    <mergeCell ref="A52:B52"/>
    <mergeCell ref="I55:N55"/>
    <mergeCell ref="O55:T55"/>
    <mergeCell ref="O58:T58"/>
    <mergeCell ref="O59:T59"/>
    <mergeCell ref="I56:N56"/>
    <mergeCell ref="I57:N57"/>
    <mergeCell ref="I58:N58"/>
    <mergeCell ref="O56:T56"/>
    <mergeCell ref="O57:T57"/>
  </mergeCells>
  <phoneticPr fontId="16" type="noConversion"/>
  <pageMargins left="0.78740157499999996" right="0.78740157499999996" top="0.984251969" bottom="0.984251969" header="0.5" footer="0.5"/>
  <pageSetup paperSize="9" scale="65" orientation="portrait" horizontalDpi="200" verticalDpi="200" r:id="rId2"/>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
    <pageSetUpPr fitToPage="1"/>
  </sheetPr>
  <dimension ref="A1:AH47"/>
  <sheetViews>
    <sheetView workbookViewId="0"/>
  </sheetViews>
  <sheetFormatPr defaultColWidth="9.140625" defaultRowHeight="12.75"/>
  <cols>
    <col min="1" max="1" width="14.7109375" style="34" customWidth="1"/>
    <col min="2" max="2" width="23.7109375" style="34" customWidth="1"/>
    <col min="3" max="33" width="3.7109375" style="34" customWidth="1"/>
    <col min="34" max="16384" width="9.140625" style="34"/>
  </cols>
  <sheetData>
    <row r="1" spans="1:8" ht="20.25">
      <c r="A1" s="33" t="s">
        <v>132</v>
      </c>
    </row>
    <row r="2" spans="1:8" ht="15.75">
      <c r="A2" s="35" t="s">
        <v>49</v>
      </c>
    </row>
    <row r="3" spans="1:8" ht="16.5" thickBot="1">
      <c r="B3" s="35"/>
    </row>
    <row r="4" spans="1:8" ht="16.5" customHeight="1">
      <c r="A4" s="532" t="s">
        <v>1</v>
      </c>
      <c r="B4" s="533"/>
      <c r="C4" s="541" t="s">
        <v>323</v>
      </c>
      <c r="D4" s="36" t="s">
        <v>324</v>
      </c>
      <c r="E4" s="37"/>
      <c r="F4" s="37"/>
      <c r="G4" s="37"/>
      <c r="H4" s="38"/>
    </row>
    <row r="5" spans="1:8" ht="29.25" thickBot="1">
      <c r="A5" s="534"/>
      <c r="B5" s="535"/>
      <c r="C5" s="546"/>
      <c r="D5" s="76" t="s">
        <v>325</v>
      </c>
      <c r="E5" s="76" t="s">
        <v>326</v>
      </c>
      <c r="F5" s="76" t="s">
        <v>327</v>
      </c>
      <c r="G5" s="79" t="s">
        <v>328</v>
      </c>
      <c r="H5" s="77" t="s">
        <v>332</v>
      </c>
    </row>
    <row r="6" spans="1:8" ht="16.5" customHeight="1">
      <c r="A6" s="557" t="s">
        <v>558</v>
      </c>
      <c r="B6" s="558"/>
      <c r="C6" s="133" t="str">
        <f>IF(OPP!A1=0,"",OPP!A1)</f>
        <v/>
      </c>
      <c r="D6" s="147" t="str">
        <f>IF(OPP!R4=0,"",OPP!R4)</f>
        <v/>
      </c>
      <c r="E6" s="135" t="s">
        <v>329</v>
      </c>
      <c r="F6" s="135" t="s">
        <v>329</v>
      </c>
      <c r="G6" s="160" t="str">
        <f>IF(OPP!R65=0,"",OPP!R65)</f>
        <v/>
      </c>
      <c r="H6" s="137" t="str">
        <f>IF(OPP!R172=0,"",OPP!R172)</f>
        <v/>
      </c>
    </row>
    <row r="7" spans="1:8" ht="16.5" customHeight="1" thickBot="1">
      <c r="A7" s="543" t="s">
        <v>559</v>
      </c>
      <c r="B7" s="545"/>
      <c r="C7" s="161" t="str">
        <f>IF(QPM!A1=0,"",QPM!A1)</f>
        <v/>
      </c>
      <c r="D7" s="143" t="str">
        <f>IF(QPM!R4=0,"",QPM!R4)</f>
        <v/>
      </c>
      <c r="E7" s="144" t="str">
        <f>IF(QPM!R53=0,"",QPM!R53)</f>
        <v/>
      </c>
      <c r="F7" s="145" t="s">
        <v>329</v>
      </c>
      <c r="G7" s="144" t="str">
        <f>IF(QPM!R90=0,"",QPM!R90)</f>
        <v/>
      </c>
      <c r="H7" s="146" t="str">
        <f>IF(QPM!R197=0,"",QPM!R197)</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49</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558</v>
      </c>
      <c r="B19" s="558"/>
      <c r="C19" s="152" t="str">
        <f>IF(OPP!$R$5=0,"",OPP!$R$5)</f>
        <v/>
      </c>
      <c r="D19" s="80" t="str">
        <f>IF(OPP!$R$17=0,"",OPP!$R$17)</f>
        <v/>
      </c>
      <c r="E19" s="80" t="str">
        <f>IF(OPP!$R$29=0,"",OPP!$R$29)</f>
        <v/>
      </c>
      <c r="F19" s="80" t="str">
        <f>IF(OPP!$R$41=0,"",OPP!$R$41)</f>
        <v/>
      </c>
      <c r="G19" s="80" t="str">
        <f>IF(OPP!$R$53=0,"",OPP!$R$53)</f>
        <v/>
      </c>
      <c r="H19" s="135" t="s">
        <v>329</v>
      </c>
      <c r="I19" s="135" t="s">
        <v>329</v>
      </c>
      <c r="J19" s="135" t="s">
        <v>329</v>
      </c>
      <c r="K19" s="135" t="s">
        <v>329</v>
      </c>
      <c r="L19" s="135" t="s">
        <v>329</v>
      </c>
      <c r="M19" s="135" t="s">
        <v>329</v>
      </c>
      <c r="N19" s="135" t="s">
        <v>329</v>
      </c>
      <c r="O19" s="135" t="s">
        <v>329</v>
      </c>
      <c r="P19" s="135" t="s">
        <v>329</v>
      </c>
      <c r="Q19" s="135" t="s">
        <v>329</v>
      </c>
      <c r="R19" s="135" t="s">
        <v>329</v>
      </c>
      <c r="S19" s="135" t="s">
        <v>329</v>
      </c>
      <c r="T19" s="135" t="s">
        <v>329</v>
      </c>
      <c r="U19" s="135" t="s">
        <v>329</v>
      </c>
      <c r="V19" s="80" t="str">
        <f>IF(OPP!$R$66=0,"",OPP!$R$66)</f>
        <v/>
      </c>
      <c r="W19" s="80" t="str">
        <f>IF(OPP!$R$77=0,"",OPP!$R$77)</f>
        <v/>
      </c>
      <c r="X19" s="80" t="str">
        <f>IF(OPP!$R$88=0,"",OPP!$R$88)</f>
        <v/>
      </c>
      <c r="Y19" s="80" t="str">
        <f>IF(OPP!$R$99=0,"",OPP!$R$99)</f>
        <v/>
      </c>
      <c r="Z19" s="80" t="str">
        <f>IF(OPP!$R$110=0,"",OPP!$R$110)</f>
        <v/>
      </c>
      <c r="AA19" s="80" t="str">
        <f>IF(OPP!$R$120=0,"",OPP!$R$120)</f>
        <v/>
      </c>
      <c r="AB19" s="80" t="str">
        <f>IF(OPP!$R$130=0,"",OPP!$R$130)</f>
        <v/>
      </c>
      <c r="AC19" s="80" t="str">
        <f>IF(OPP!$R$141=0,"",OPP!$R$141)</f>
        <v/>
      </c>
      <c r="AD19" s="80" t="str">
        <f>IF(OPP!$R$152=0,"",OPP!$R$152)</f>
        <v/>
      </c>
      <c r="AE19" s="80" t="str">
        <f>IF(OPP!$R$162=0,"",OPP!$R$162)</f>
        <v/>
      </c>
      <c r="AF19" s="80" t="str">
        <f>IF(OPP!$R$173=0,"",OPP!$R$173)</f>
        <v/>
      </c>
      <c r="AG19" s="153" t="str">
        <f>IF(OPP!$R$184=0,"",OPP!$R$184)</f>
        <v/>
      </c>
      <c r="AH19" s="34" t="s">
        <v>77</v>
      </c>
    </row>
    <row r="20" spans="1:34" ht="13.5" thickBot="1">
      <c r="A20" s="543" t="s">
        <v>559</v>
      </c>
      <c r="B20" s="545"/>
      <c r="C20" s="154" t="str">
        <f>IF(QPM!$R$5=0,"",QPM!$R$5)</f>
        <v/>
      </c>
      <c r="D20" s="155" t="str">
        <f>IF(QPM!$R$17=0,"",QPM!$R$17)</f>
        <v/>
      </c>
      <c r="E20" s="155" t="str">
        <f>IF(QPM!$R$29=0,"",QPM!$R$29)</f>
        <v/>
      </c>
      <c r="F20" s="155" t="str">
        <f>IF(QPM!$R$41=0,"",QPM!$R$41)</f>
        <v/>
      </c>
      <c r="G20" s="145" t="s">
        <v>329</v>
      </c>
      <c r="H20" s="145" t="s">
        <v>329</v>
      </c>
      <c r="I20" s="145" t="s">
        <v>329</v>
      </c>
      <c r="J20" s="155" t="str">
        <f>IF(QPM!$R$54=0,"",QPM!$R$54)</f>
        <v/>
      </c>
      <c r="K20" s="155" t="str">
        <f>IF(QPM!$R$66=0,"",QPM!$R$66)</f>
        <v/>
      </c>
      <c r="L20" s="155" t="str">
        <f>IF(QPM!$R$78=0,"",QPM!$R$78)</f>
        <v/>
      </c>
      <c r="M20" s="145" t="s">
        <v>329</v>
      </c>
      <c r="N20" s="145" t="s">
        <v>329</v>
      </c>
      <c r="O20" s="145" t="s">
        <v>329</v>
      </c>
      <c r="P20" s="145" t="s">
        <v>329</v>
      </c>
      <c r="Q20" s="145" t="s">
        <v>329</v>
      </c>
      <c r="R20" s="145" t="s">
        <v>329</v>
      </c>
      <c r="S20" s="145" t="s">
        <v>329</v>
      </c>
      <c r="T20" s="145" t="s">
        <v>329</v>
      </c>
      <c r="U20" s="145" t="s">
        <v>329</v>
      </c>
      <c r="V20" s="155" t="str">
        <f>IF(QPM!$R$91=0,"",QPM!$R$91)</f>
        <v/>
      </c>
      <c r="W20" s="155" t="str">
        <f>IF(QPM!$R$102=0,"",QPM!$R$102)</f>
        <v/>
      </c>
      <c r="X20" s="155" t="str">
        <f>IF(QPM!$R$113=0,"",QPM!$R$113)</f>
        <v/>
      </c>
      <c r="Y20" s="155" t="str">
        <f>IF(QPM!$R$124=0,"",QPM!$R$124)</f>
        <v/>
      </c>
      <c r="Z20" s="155" t="str">
        <f>IF(QPM!$R$135=0,"",QPM!$R$135)</f>
        <v/>
      </c>
      <c r="AA20" s="155" t="str">
        <f>IF(QPM!$R$145=0,"",QPM!$R$145)</f>
        <v/>
      </c>
      <c r="AB20" s="155" t="str">
        <f>IF(QPM!$R$155=0,"",QPM!$R$155)</f>
        <v/>
      </c>
      <c r="AC20" s="155" t="str">
        <f>IF(QPM!$R$166=0,"",QPM!$R$166)</f>
        <v/>
      </c>
      <c r="AD20" s="155" t="str">
        <f>IF(QPM!$R$177=0,"",QPM!$R$177)</f>
        <v/>
      </c>
      <c r="AE20" s="155" t="str">
        <f>IF(QPM!$R$187=0,"",QPM!$R$187)</f>
        <v/>
      </c>
      <c r="AF20" s="155" t="str">
        <f>IF(QPM!$R$198=0,"",QPM!$R$198)</f>
        <v/>
      </c>
      <c r="AG20" s="156" t="str">
        <f>IF(QPM!$R$209=0,"",QPM!$R$209)</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row>
    <row r="33" spans="1:8" ht="15.75">
      <c r="A33" s="43"/>
      <c r="B33" s="46"/>
      <c r="F33" s="559"/>
      <c r="G33" s="559"/>
      <c r="H33" s="559"/>
    </row>
    <row r="34" spans="1:8" ht="16.5" customHeight="1">
      <c r="B34" s="46"/>
    </row>
    <row r="35" spans="1:8">
      <c r="A35" s="43"/>
      <c r="B35" s="46"/>
    </row>
    <row r="36" spans="1:8">
      <c r="A36" s="43"/>
      <c r="B36" s="46"/>
    </row>
    <row r="37" spans="1:8">
      <c r="A37" s="43"/>
      <c r="B37" s="46"/>
    </row>
    <row r="38" spans="1:8">
      <c r="A38" s="43"/>
      <c r="B38" s="44"/>
    </row>
    <row r="39" spans="1:8">
      <c r="A39" s="43"/>
      <c r="B39" s="44"/>
    </row>
    <row r="40" spans="1:8">
      <c r="A40" s="43"/>
      <c r="B40" s="44"/>
    </row>
    <row r="41" spans="1:8">
      <c r="A41" s="43"/>
      <c r="B41" s="44"/>
    </row>
    <row r="42" spans="1:8" ht="16.5" customHeight="1">
      <c r="A42" s="43"/>
      <c r="B42" s="44"/>
    </row>
    <row r="43" spans="1:8" ht="16.5" customHeight="1">
      <c r="A43" s="43"/>
      <c r="B43" s="44"/>
    </row>
    <row r="44" spans="1:8" ht="16.5" customHeight="1">
      <c r="A44" s="43"/>
      <c r="B44" s="44"/>
    </row>
    <row r="45" spans="1:8" ht="16.5" customHeight="1">
      <c r="A45" s="43"/>
      <c r="B45" s="44"/>
    </row>
    <row r="46" spans="1:8" ht="16.5" customHeight="1"/>
    <row r="47"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6" orientation="landscape" horizontalDpi="200" verticalDpi="200" r:id="rId1"/>
      <headerFooter alignWithMargins="0"/>
    </customSheetView>
  </customSheetViews>
  <mergeCells count="31">
    <mergeCell ref="C29:H29"/>
    <mergeCell ref="C23:H23"/>
    <mergeCell ref="F33:H33"/>
    <mergeCell ref="C11:G11"/>
    <mergeCell ref="C12:G12"/>
    <mergeCell ref="C13:G13"/>
    <mergeCell ref="C30:H30"/>
    <mergeCell ref="C25:H25"/>
    <mergeCell ref="C26:H26"/>
    <mergeCell ref="C24:H24"/>
    <mergeCell ref="C28:H28"/>
    <mergeCell ref="A20:B20"/>
    <mergeCell ref="I26:N26"/>
    <mergeCell ref="O26:T26"/>
    <mergeCell ref="I27:N27"/>
    <mergeCell ref="O27:T27"/>
    <mergeCell ref="I28:N28"/>
    <mergeCell ref="C27:H27"/>
    <mergeCell ref="O23:T23"/>
    <mergeCell ref="I23:N23"/>
    <mergeCell ref="I24:N24"/>
    <mergeCell ref="O24:T24"/>
    <mergeCell ref="I25:N25"/>
    <mergeCell ref="O25:T25"/>
    <mergeCell ref="A17:B18"/>
    <mergeCell ref="A19:B19"/>
    <mergeCell ref="A4:B5"/>
    <mergeCell ref="C4:C5"/>
    <mergeCell ref="A6:B6"/>
    <mergeCell ref="A7:B7"/>
    <mergeCell ref="C10:G10"/>
  </mergeCells>
  <phoneticPr fontId="16" type="noConversion"/>
  <pageMargins left="0.78740157499999996" right="0.78740157499999996" top="0.984251969" bottom="0.984251969" header="0.5" footer="0.5"/>
  <pageSetup paperSize="9" scale="56" orientation="landscape" horizontalDpi="200" verticalDpi="200"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1">
    <pageSetUpPr fitToPage="1"/>
  </sheetPr>
  <dimension ref="A1:AH46"/>
  <sheetViews>
    <sheetView workbookViewId="0"/>
  </sheetViews>
  <sheetFormatPr defaultColWidth="9.140625" defaultRowHeight="12.75"/>
  <cols>
    <col min="1" max="1" width="14.7109375" style="34" customWidth="1"/>
    <col min="2" max="2" width="24.7109375" style="34" customWidth="1"/>
    <col min="3" max="33" width="3.7109375" style="34" customWidth="1"/>
    <col min="34" max="16384" width="9.140625" style="34"/>
  </cols>
  <sheetData>
    <row r="1" spans="1:8" ht="20.25">
      <c r="A1" s="33" t="s">
        <v>132</v>
      </c>
    </row>
    <row r="2" spans="1:8" ht="15.75">
      <c r="A2" s="35" t="s">
        <v>50</v>
      </c>
    </row>
    <row r="3" spans="1:8" ht="16.5" thickBot="1">
      <c r="B3" s="35"/>
    </row>
    <row r="4" spans="1:8" ht="16.5" customHeight="1">
      <c r="A4" s="560" t="s">
        <v>1</v>
      </c>
      <c r="B4" s="561"/>
      <c r="C4" s="541" t="s">
        <v>323</v>
      </c>
      <c r="D4" s="36" t="s">
        <v>324</v>
      </c>
      <c r="E4" s="37"/>
      <c r="F4" s="37"/>
      <c r="G4" s="37"/>
      <c r="H4" s="38"/>
    </row>
    <row r="5" spans="1:8" ht="29.25" thickBot="1">
      <c r="A5" s="562"/>
      <c r="B5" s="563"/>
      <c r="C5" s="546"/>
      <c r="D5" s="76" t="s">
        <v>325</v>
      </c>
      <c r="E5" s="76" t="s">
        <v>326</v>
      </c>
      <c r="F5" s="76" t="s">
        <v>327</v>
      </c>
      <c r="G5" s="79" t="s">
        <v>328</v>
      </c>
      <c r="H5" s="77" t="s">
        <v>332</v>
      </c>
    </row>
    <row r="6" spans="1:8" ht="16.5" customHeight="1">
      <c r="A6" s="557" t="s">
        <v>978</v>
      </c>
      <c r="B6" s="558"/>
      <c r="C6" s="133" t="str">
        <f>IF(OPM!A1=0,"",OPM!A1)</f>
        <v/>
      </c>
      <c r="D6" s="147" t="str">
        <f>IF(OPM!R4=0,"",OPM!R4)</f>
        <v/>
      </c>
      <c r="E6" s="149" t="str">
        <f>IF(OPM!R41=0,"",OPM!R41)</f>
        <v/>
      </c>
      <c r="F6" s="149" t="str">
        <f>IF(OPM!R90=0,"",OPM!R90)</f>
        <v/>
      </c>
      <c r="G6" s="160" t="str">
        <f>IF(OPM!R127=0,"",OPM!R127)</f>
        <v/>
      </c>
      <c r="H6" s="137" t="str">
        <f>IF(OPM!R233=0,"",OPM!R233)</f>
        <v/>
      </c>
    </row>
    <row r="7" spans="1:8" ht="16.5" customHeight="1" thickBot="1">
      <c r="A7" s="543" t="s">
        <v>133</v>
      </c>
      <c r="B7" s="545"/>
      <c r="C7" s="161" t="str">
        <f>IF(CAR!A1=0,"",CAR!A1)</f>
        <v/>
      </c>
      <c r="D7" s="143" t="str">
        <f>IF(CAR!R4=0,"",CAR!R4)</f>
        <v/>
      </c>
      <c r="E7" s="144" t="str">
        <f>IF(CAR!R29=0,"",CAR!R29)</f>
        <v/>
      </c>
      <c r="F7" s="145" t="s">
        <v>329</v>
      </c>
      <c r="G7" s="162" t="str">
        <f>IF(CAR!R66=0,"",CAR!R66)</f>
        <v/>
      </c>
      <c r="H7" s="146" t="str">
        <f>IF(CAR!R172=0,"",CAR!R172)</f>
        <v/>
      </c>
    </row>
    <row r="8" spans="1:8" ht="16.5" customHeight="1"/>
    <row r="9" spans="1:8" ht="15.75">
      <c r="C9" s="45" t="s">
        <v>130</v>
      </c>
    </row>
    <row r="10" spans="1:8">
      <c r="C10" s="522" t="s">
        <v>127</v>
      </c>
      <c r="D10" s="522"/>
      <c r="E10" s="522"/>
      <c r="F10" s="522"/>
      <c r="G10" s="522"/>
    </row>
    <row r="11" spans="1:8">
      <c r="C11" s="530" t="s">
        <v>126</v>
      </c>
      <c r="D11" s="530"/>
      <c r="E11" s="530"/>
      <c r="F11" s="530"/>
      <c r="G11" s="530"/>
    </row>
    <row r="12" spans="1:8">
      <c r="C12" s="524" t="s">
        <v>128</v>
      </c>
      <c r="D12" s="524"/>
      <c r="E12" s="524"/>
      <c r="F12" s="524"/>
      <c r="G12" s="524"/>
    </row>
    <row r="13" spans="1:8">
      <c r="C13" s="520" t="s">
        <v>331</v>
      </c>
      <c r="D13" s="520"/>
      <c r="E13" s="520"/>
      <c r="F13" s="520"/>
      <c r="G13" s="520"/>
    </row>
    <row r="14" spans="1:8" ht="20.25">
      <c r="A14" s="33" t="s">
        <v>30</v>
      </c>
    </row>
    <row r="15" spans="1:8" ht="15.75">
      <c r="A15" s="35" t="s">
        <v>50</v>
      </c>
    </row>
    <row r="16" spans="1:8" ht="13.5" thickBot="1"/>
    <row r="17" spans="1:34" ht="13.5" thickBot="1">
      <c r="A17" s="532" t="s">
        <v>1</v>
      </c>
      <c r="B17" s="533"/>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34"/>
      <c r="B18" s="540"/>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7" t="s">
        <v>978</v>
      </c>
      <c r="B19" s="558"/>
      <c r="C19" s="152" t="str">
        <f>IF(OPM!$R$5=0,"",OPM!$R$5)</f>
        <v/>
      </c>
      <c r="D19" s="80" t="str">
        <f>IF(OPM!$R$17=0,"",OPM!$R$17)</f>
        <v/>
      </c>
      <c r="E19" s="80" t="str">
        <f>IF(OPM!$R$29=0,"",OPM!$R$29)</f>
        <v/>
      </c>
      <c r="F19" s="135" t="s">
        <v>329</v>
      </c>
      <c r="G19" s="135" t="s">
        <v>329</v>
      </c>
      <c r="H19" s="135" t="s">
        <v>329</v>
      </c>
      <c r="I19" s="135" t="s">
        <v>329</v>
      </c>
      <c r="J19" s="80" t="str">
        <f>IF(OPM!$R$42=0,"",OPM!$R$42)</f>
        <v/>
      </c>
      <c r="K19" s="80" t="str">
        <f>IF(OPM!$R$54=0,"",OPM!$R$54)</f>
        <v/>
      </c>
      <c r="L19" s="80" t="str">
        <f>IF(OPM!$R$66=0,"",OPM!$R$66)</f>
        <v/>
      </c>
      <c r="M19" s="80" t="str">
        <f>IF(OPM!$R$78=0,"",OPM!$R$78)</f>
        <v/>
      </c>
      <c r="N19" s="135" t="s">
        <v>329</v>
      </c>
      <c r="O19" s="135" t="s">
        <v>329</v>
      </c>
      <c r="P19" s="135" t="s">
        <v>329</v>
      </c>
      <c r="Q19" s="80" t="str">
        <f>IF(OPM!$R$91=0,"",OPM!$R$91)</f>
        <v/>
      </c>
      <c r="R19" s="80" t="str">
        <f>IF(OPM!$R$103=0,"",OPM!$R$103)</f>
        <v/>
      </c>
      <c r="S19" s="80" t="str">
        <f>IF(OPM!$R$115=0,"",OPM!$R$115)</f>
        <v/>
      </c>
      <c r="T19" s="135" t="s">
        <v>329</v>
      </c>
      <c r="U19" s="135" t="s">
        <v>329</v>
      </c>
      <c r="V19" s="80" t="str">
        <f>IF(OPM!$R$128=0,"",OPM!$R$128)</f>
        <v/>
      </c>
      <c r="W19" s="80" t="str">
        <f>IF(OPM!$R$139=0,"",OPM!$R$139)</f>
        <v/>
      </c>
      <c r="X19" s="80" t="str">
        <f>IF(OPM!$R$150=0,"",OPM!$R$150)</f>
        <v/>
      </c>
      <c r="Y19" s="80" t="str">
        <f>IF(OPM!$R$160=0,"",OPM!$R$160)</f>
        <v/>
      </c>
      <c r="Z19" s="80" t="str">
        <f>IF(OPM!$R$171=0,"",OPM!$R$171)</f>
        <v/>
      </c>
      <c r="AA19" s="80" t="str">
        <f>IF(OPM!$R$181=0,"",OPM!$R$181)</f>
        <v/>
      </c>
      <c r="AB19" s="80" t="str">
        <f>IF(OPM!$R$191=0,"",OPM!$R$191)</f>
        <v/>
      </c>
      <c r="AC19" s="80" t="str">
        <f>IF(OPM!$R$202=0,"",OPM!$R$202)</f>
        <v/>
      </c>
      <c r="AD19" s="80" t="str">
        <f>IF(OPM!$R$213=0,"",OPM!$R$213)</f>
        <v/>
      </c>
      <c r="AE19" s="80" t="str">
        <f>IF(OPM!$R$223=0,"",OPM!$R$223)</f>
        <v/>
      </c>
      <c r="AF19" s="80" t="str">
        <f>IF(OPM!$R$234=0,"",OPM!$R$234)</f>
        <v/>
      </c>
      <c r="AG19" s="153" t="str">
        <f>IF(OPM!$R$245=0,"",OPM!$R$245)</f>
        <v/>
      </c>
      <c r="AH19" s="34" t="s">
        <v>77</v>
      </c>
    </row>
    <row r="20" spans="1:34" ht="13.5" thickBot="1">
      <c r="A20" s="543" t="s">
        <v>133</v>
      </c>
      <c r="B20" s="545"/>
      <c r="C20" s="154" t="str">
        <f>IF(CAR!$R$5=0,"",CAR!$R$5)</f>
        <v/>
      </c>
      <c r="D20" s="155" t="str">
        <f>IF(CAR!$R$17=0,"",CAR!$R$17)</f>
        <v/>
      </c>
      <c r="E20" s="145" t="s">
        <v>329</v>
      </c>
      <c r="F20" s="145" t="s">
        <v>329</v>
      </c>
      <c r="G20" s="145" t="s">
        <v>329</v>
      </c>
      <c r="H20" s="145" t="s">
        <v>329</v>
      </c>
      <c r="I20" s="145" t="s">
        <v>329</v>
      </c>
      <c r="J20" s="155" t="str">
        <f>IF(CAR!$R$30=0,"",CAR!$R$30)</f>
        <v/>
      </c>
      <c r="K20" s="155" t="str">
        <f>IF(CAR!$R$42=0,"",CAR!$R$42)</f>
        <v/>
      </c>
      <c r="L20" s="155" t="str">
        <f>IF(CAR!$R$54=0,"",CAR!$R$54)</f>
        <v/>
      </c>
      <c r="M20" s="145" t="s">
        <v>329</v>
      </c>
      <c r="N20" s="145" t="s">
        <v>329</v>
      </c>
      <c r="O20" s="145" t="s">
        <v>329</v>
      </c>
      <c r="P20" s="145" t="s">
        <v>329</v>
      </c>
      <c r="Q20" s="145" t="s">
        <v>329</v>
      </c>
      <c r="R20" s="145" t="s">
        <v>329</v>
      </c>
      <c r="S20" s="145" t="s">
        <v>329</v>
      </c>
      <c r="T20" s="145" t="s">
        <v>329</v>
      </c>
      <c r="U20" s="145" t="s">
        <v>329</v>
      </c>
      <c r="V20" s="155" t="str">
        <f>IF(CAR!$R$67=0,"",CAR!$R$67)</f>
        <v/>
      </c>
      <c r="W20" s="155" t="str">
        <f>IF(CAR!$R$78=0,"",CAR!$R$78)</f>
        <v/>
      </c>
      <c r="X20" s="155" t="str">
        <f>IF(CAR!$R$89=0,"",CAR!$R$89)</f>
        <v/>
      </c>
      <c r="Y20" s="155" t="str">
        <f>IF(CAR!$R$99=0,"",CAR!$R$99)</f>
        <v/>
      </c>
      <c r="Z20" s="155" t="str">
        <f>IF(CAR!$R$110=0,"",CAR!$R$110)</f>
        <v/>
      </c>
      <c r="AA20" s="155" t="str">
        <f>IF(CAR!$R$120=0,"",CAR!$R$120)</f>
        <v/>
      </c>
      <c r="AB20" s="155" t="str">
        <f>IF(CAR!$R$130=0,"",CAR!$R$130)</f>
        <v/>
      </c>
      <c r="AC20" s="155" t="str">
        <f>IF(CAR!$R$141=0,"",CAR!$R$141)</f>
        <v/>
      </c>
      <c r="AD20" s="155" t="str">
        <f>IF(CAR!$R$152=0,"",CAR!$R$152)</f>
        <v/>
      </c>
      <c r="AE20" s="155" t="str">
        <f>IF(CAR!$R$162=0,"",CAR!$R$162)</f>
        <v/>
      </c>
      <c r="AF20" s="155" t="str">
        <f>IF(CAR!$R$173=0,"",CAR!$R$173)</f>
        <v/>
      </c>
      <c r="AG20" s="156" t="str">
        <f>IF(CAR!$R$184=0,"",CAR!$R$184)</f>
        <v/>
      </c>
      <c r="AH20" s="34" t="s">
        <v>77</v>
      </c>
    </row>
    <row r="22" spans="1:34" ht="15.75">
      <c r="C22" s="78" t="s">
        <v>129</v>
      </c>
      <c r="D22" s="78"/>
    </row>
    <row r="23" spans="1:34">
      <c r="C23" s="521" t="s">
        <v>82</v>
      </c>
      <c r="D23" s="521"/>
      <c r="E23" s="521"/>
      <c r="F23" s="521"/>
      <c r="G23" s="521"/>
      <c r="H23" s="521"/>
      <c r="I23" s="521" t="s">
        <v>83</v>
      </c>
      <c r="J23" s="521"/>
      <c r="K23" s="521"/>
      <c r="L23" s="521"/>
      <c r="M23" s="521"/>
      <c r="N23" s="521"/>
      <c r="O23" s="521" t="s">
        <v>84</v>
      </c>
      <c r="P23" s="521"/>
      <c r="Q23" s="521"/>
      <c r="R23" s="521"/>
      <c r="S23" s="521"/>
      <c r="T23" s="521"/>
    </row>
    <row r="24" spans="1:34">
      <c r="C24" s="522" t="s">
        <v>37</v>
      </c>
      <c r="D24" s="522"/>
      <c r="E24" s="522"/>
      <c r="F24" s="522"/>
      <c r="G24" s="522"/>
      <c r="H24" s="522"/>
      <c r="I24" s="522" t="s">
        <v>71</v>
      </c>
      <c r="J24" s="522"/>
      <c r="K24" s="522"/>
      <c r="L24" s="522"/>
      <c r="M24" s="522"/>
      <c r="N24" s="522"/>
      <c r="O24" s="522" t="s">
        <v>74</v>
      </c>
      <c r="P24" s="522"/>
      <c r="Q24" s="522"/>
      <c r="R24" s="522"/>
      <c r="S24" s="522"/>
      <c r="T24" s="522"/>
    </row>
    <row r="25" spans="1:34">
      <c r="C25" s="523" t="s">
        <v>38</v>
      </c>
      <c r="D25" s="523"/>
      <c r="E25" s="523"/>
      <c r="F25" s="523"/>
      <c r="G25" s="523"/>
      <c r="H25" s="523"/>
      <c r="I25" s="523" t="s">
        <v>72</v>
      </c>
      <c r="J25" s="523"/>
      <c r="K25" s="523"/>
      <c r="L25" s="523"/>
      <c r="M25" s="523"/>
      <c r="N25" s="523"/>
      <c r="O25" s="523" t="s">
        <v>75</v>
      </c>
      <c r="P25" s="523"/>
      <c r="Q25" s="523"/>
      <c r="R25" s="523"/>
      <c r="S25" s="523"/>
      <c r="T25" s="523"/>
    </row>
    <row r="26" spans="1:34">
      <c r="C26" s="538" t="s">
        <v>39</v>
      </c>
      <c r="D26" s="538"/>
      <c r="E26" s="538"/>
      <c r="F26" s="538"/>
      <c r="G26" s="538"/>
      <c r="H26" s="538"/>
      <c r="I26" s="530" t="s">
        <v>73</v>
      </c>
      <c r="J26" s="530"/>
      <c r="K26" s="530"/>
      <c r="L26" s="530"/>
      <c r="M26" s="530"/>
      <c r="N26" s="530"/>
      <c r="O26" s="530" t="s">
        <v>76</v>
      </c>
      <c r="P26" s="530"/>
      <c r="Q26" s="530"/>
      <c r="R26" s="530"/>
      <c r="S26" s="530"/>
      <c r="T26" s="530"/>
    </row>
    <row r="27" spans="1:34">
      <c r="C27" s="530" t="s">
        <v>40</v>
      </c>
      <c r="D27" s="530"/>
      <c r="E27" s="530"/>
      <c r="F27" s="530"/>
      <c r="G27" s="530"/>
      <c r="H27" s="530"/>
      <c r="I27" s="519" t="s">
        <v>80</v>
      </c>
      <c r="J27" s="519"/>
      <c r="K27" s="519"/>
      <c r="L27" s="519"/>
      <c r="M27" s="519"/>
      <c r="N27" s="519"/>
      <c r="O27" s="520" t="s">
        <v>81</v>
      </c>
      <c r="P27" s="520"/>
      <c r="Q27" s="520"/>
      <c r="R27" s="520"/>
      <c r="S27" s="520"/>
      <c r="T27" s="520"/>
    </row>
    <row r="28" spans="1:34">
      <c r="C28" s="519" t="s">
        <v>131</v>
      </c>
      <c r="D28" s="519"/>
      <c r="E28" s="519"/>
      <c r="F28" s="519"/>
      <c r="G28" s="519"/>
      <c r="H28" s="519"/>
      <c r="I28" s="520" t="s">
        <v>81</v>
      </c>
      <c r="J28" s="520"/>
      <c r="K28" s="520"/>
      <c r="L28" s="520"/>
      <c r="M28" s="520"/>
      <c r="N28" s="520"/>
    </row>
    <row r="29" spans="1:34">
      <c r="C29" s="524" t="s">
        <v>330</v>
      </c>
      <c r="D29" s="524"/>
      <c r="E29" s="524"/>
      <c r="F29" s="524"/>
      <c r="G29" s="524"/>
      <c r="H29" s="524"/>
    </row>
    <row r="30" spans="1:34">
      <c r="C30" s="520" t="s">
        <v>31</v>
      </c>
      <c r="D30" s="520"/>
      <c r="E30" s="520"/>
      <c r="F30" s="520"/>
      <c r="G30" s="520"/>
      <c r="H30" s="520"/>
    </row>
    <row r="31" spans="1:34" ht="16.5" customHeight="1"/>
    <row r="32" spans="1:34">
      <c r="A32" s="43"/>
      <c r="E32" s="43"/>
      <c r="F32" s="44"/>
      <c r="G32" s="44"/>
    </row>
    <row r="33" spans="1:8" ht="15.75">
      <c r="A33" s="43"/>
      <c r="B33" s="46"/>
      <c r="F33" s="559"/>
      <c r="G33" s="559"/>
      <c r="H33" s="559"/>
    </row>
    <row r="34" spans="1:8" ht="16.5" customHeight="1"/>
    <row r="35" spans="1:8">
      <c r="A35" s="43"/>
      <c r="B35" s="46"/>
    </row>
    <row r="36" spans="1:8">
      <c r="A36" s="43"/>
      <c r="B36" s="46"/>
    </row>
    <row r="37" spans="1:8">
      <c r="A37" s="43"/>
      <c r="B37" s="46"/>
    </row>
    <row r="38" spans="1:8">
      <c r="A38" s="43"/>
      <c r="B38" s="46"/>
    </row>
    <row r="39" spans="1:8">
      <c r="A39" s="43"/>
      <c r="B39" s="44"/>
    </row>
    <row r="40" spans="1:8">
      <c r="A40" s="43"/>
      <c r="B40" s="44"/>
    </row>
    <row r="41" spans="1:8">
      <c r="A41" s="43"/>
      <c r="B41" s="44"/>
    </row>
    <row r="42" spans="1:8" ht="16.5" customHeight="1"/>
    <row r="43" spans="1:8" ht="16.5" customHeight="1"/>
    <row r="44" spans="1:8" ht="16.5" customHeight="1"/>
    <row r="45" spans="1:8" ht="16.5" customHeight="1"/>
    <row r="46"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7" orientation="landscape" horizontalDpi="200" verticalDpi="200" r:id="rId1"/>
      <headerFooter alignWithMargins="0"/>
    </customSheetView>
  </customSheetViews>
  <mergeCells count="31">
    <mergeCell ref="F33:H33"/>
    <mergeCell ref="C28:H28"/>
    <mergeCell ref="C29:H29"/>
    <mergeCell ref="C30:H30"/>
    <mergeCell ref="C24:H24"/>
    <mergeCell ref="I28:N28"/>
    <mergeCell ref="I27:N27"/>
    <mergeCell ref="O27:T27"/>
    <mergeCell ref="C25:H25"/>
    <mergeCell ref="A19:B19"/>
    <mergeCell ref="A20:B20"/>
    <mergeCell ref="I23:N23"/>
    <mergeCell ref="O23:T23"/>
    <mergeCell ref="I24:N24"/>
    <mergeCell ref="C26:H26"/>
    <mergeCell ref="C27:H27"/>
    <mergeCell ref="C23:H23"/>
    <mergeCell ref="O24:T24"/>
    <mergeCell ref="I25:N25"/>
    <mergeCell ref="I26:N26"/>
    <mergeCell ref="O26:T26"/>
    <mergeCell ref="O25:T25"/>
    <mergeCell ref="C13:G13"/>
    <mergeCell ref="A4:B5"/>
    <mergeCell ref="C4:C5"/>
    <mergeCell ref="A6:B6"/>
    <mergeCell ref="A7:B7"/>
    <mergeCell ref="A17:B18"/>
    <mergeCell ref="C10:G10"/>
    <mergeCell ref="C11:G11"/>
    <mergeCell ref="C12:G12"/>
  </mergeCells>
  <phoneticPr fontId="16" type="noConversion"/>
  <pageMargins left="0.78740157499999996" right="0.78740157499999996" top="0.984251969" bottom="0.984251969" header="0.5" footer="0.5"/>
  <pageSetup paperSize="9" scale="57" orientation="landscape" horizontalDpi="200" verticalDpi="200" r:id="rId2"/>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4"/>
  <sheetViews>
    <sheetView workbookViewId="0">
      <selection activeCell="D9" sqref="D9"/>
    </sheetView>
  </sheetViews>
  <sheetFormatPr defaultColWidth="9.140625" defaultRowHeight="12.75"/>
  <cols>
    <col min="1" max="1" width="36.28515625" style="34" customWidth="1"/>
    <col min="2" max="11" width="8.7109375" style="34" customWidth="1"/>
    <col min="12" max="16384" width="9.140625" style="34"/>
  </cols>
  <sheetData>
    <row r="1" spans="1:16" ht="20.25">
      <c r="A1" s="33" t="s">
        <v>92</v>
      </c>
    </row>
    <row r="2" spans="1:16" ht="15.75">
      <c r="A2" s="35" t="s">
        <v>47</v>
      </c>
    </row>
    <row r="3" spans="1:16" ht="16.5" thickBot="1">
      <c r="A3" s="35"/>
    </row>
    <row r="4" spans="1:16">
      <c r="A4" s="571" t="s">
        <v>322</v>
      </c>
      <c r="B4" s="573" t="s">
        <v>93</v>
      </c>
      <c r="C4" s="36" t="s">
        <v>94</v>
      </c>
      <c r="D4" s="37"/>
      <c r="E4" s="37"/>
      <c r="F4" s="38"/>
    </row>
    <row r="5" spans="1:16">
      <c r="A5" s="572"/>
      <c r="B5" s="574"/>
      <c r="C5" s="39" t="s">
        <v>325</v>
      </c>
      <c r="D5" s="39" t="s">
        <v>354</v>
      </c>
      <c r="E5" s="39" t="s">
        <v>327</v>
      </c>
      <c r="F5" s="40" t="s">
        <v>328</v>
      </c>
      <c r="P5" s="75" t="s">
        <v>95</v>
      </c>
    </row>
    <row r="6" spans="1:16" ht="16.5" customHeight="1">
      <c r="A6" s="47" t="s">
        <v>401</v>
      </c>
      <c r="B6" s="64" t="str">
        <f>IF(Overview!C13="x",AVERAGE(REQM!S5:S53,REQM!S66:S163),"---")</f>
        <v>---</v>
      </c>
      <c r="C6" s="64" t="str">
        <f>IF(Overview!C13="x",REQM!S4,"---")</f>
        <v>---</v>
      </c>
      <c r="D6" s="61" t="s">
        <v>329</v>
      </c>
      <c r="E6" s="61" t="s">
        <v>329</v>
      </c>
      <c r="F6" s="62" t="str">
        <f>IF(Overview!C13="x",REQM!S65,"---")</f>
        <v>---</v>
      </c>
      <c r="G6" s="63"/>
      <c r="P6" s="75" t="s">
        <v>96</v>
      </c>
    </row>
    <row r="7" spans="1:16" ht="16.5" customHeight="1">
      <c r="A7" s="47" t="s">
        <v>421</v>
      </c>
      <c r="B7" s="64" t="str">
        <f>IF(Overview!C14="x",AVERAGE(PP!S5:S40,PP!S53:S124,PP!S136:S158,PP!S171:S268),"---")</f>
        <v>---</v>
      </c>
      <c r="C7" s="64" t="str">
        <f>IF(Overview!C14="x",PP!S4,"---")</f>
        <v>---</v>
      </c>
      <c r="D7" s="64" t="str">
        <f>IF(Overview!C14="x",PP!S52,"---")</f>
        <v>---</v>
      </c>
      <c r="E7" s="64" t="str">
        <f>IF(Overview!C14="x",PP!S135,"---")</f>
        <v>---</v>
      </c>
      <c r="F7" s="62" t="str">
        <f>IF(Overview!C14="x",PP!S170,"---")</f>
        <v>---</v>
      </c>
      <c r="P7" s="75" t="s">
        <v>97</v>
      </c>
    </row>
    <row r="8" spans="1:16" ht="16.5" customHeight="1">
      <c r="A8" s="47" t="s">
        <v>344</v>
      </c>
      <c r="B8" s="64" t="str">
        <f>IF(Overview!C15="x",AVERAGE(PMC!S5:S77,PMC!S90:S114,PMC!S127:S222),"---")</f>
        <v>---</v>
      </c>
      <c r="C8" s="64" t="str">
        <f>IF(Overview!C15="x",PMC!S4,"---")</f>
        <v>---</v>
      </c>
      <c r="D8" s="64" t="str">
        <f>IF(Overview!C15="x",PMC!S89,"---")</f>
        <v>---</v>
      </c>
      <c r="E8" s="61" t="s">
        <v>329</v>
      </c>
      <c r="F8" s="62" t="str">
        <f>IF(Overview!C15="x",PMC!S126,"---")</f>
        <v>---</v>
      </c>
      <c r="P8" s="75" t="s">
        <v>98</v>
      </c>
    </row>
    <row r="9" spans="1:16" ht="16.5" customHeight="1">
      <c r="A9" s="47" t="s">
        <v>487</v>
      </c>
      <c r="B9" s="64" t="str">
        <f>IF(Overview!C16="x",AVERAGE(SAM!S5:S28,SAM!S41:S65,SAM!S78:S172),"---")</f>
        <v>---</v>
      </c>
      <c r="C9" s="64" t="str">
        <f>IF(Overview!C16="x",SAM!S4,"---")</f>
        <v>---</v>
      </c>
      <c r="D9" s="64" t="str">
        <f>IF(Overview!C16="x",SAM!S40,"---")</f>
        <v>---</v>
      </c>
      <c r="E9" s="61" t="s">
        <v>329</v>
      </c>
      <c r="F9" s="62" t="str">
        <f>IF(Overview!C16="x",SAM!S77,"---")</f>
        <v>---</v>
      </c>
      <c r="P9" s="75" t="s">
        <v>99</v>
      </c>
    </row>
    <row r="10" spans="1:16" ht="16.5" customHeight="1">
      <c r="A10" s="47" t="s">
        <v>360</v>
      </c>
      <c r="B10" s="64" t="str">
        <f>IF(Overview!C17="x",AVERAGE(MA!S5:S41,MA!S54:S90,MA!S103:S199),"---")</f>
        <v>---</v>
      </c>
      <c r="C10" s="64" t="str">
        <f>IF(Overview!C17="x",MA!S4,"---")</f>
        <v>---</v>
      </c>
      <c r="D10" s="64" t="str">
        <f>IF(Overview!C17="x",MA!S53,"---")</f>
        <v>---</v>
      </c>
      <c r="E10" s="61" t="s">
        <v>329</v>
      </c>
      <c r="F10" s="62" t="str">
        <f>IF(Overview!C17="x",MA!S102,"---")</f>
        <v>---</v>
      </c>
      <c r="P10" s="75" t="s">
        <v>100</v>
      </c>
    </row>
    <row r="11" spans="1:16" ht="16.5" customHeight="1">
      <c r="A11" s="47" t="s">
        <v>437</v>
      </c>
      <c r="B11" s="64" t="str">
        <f>IF(Overview!C18="x",AVERAGE(PPQA!S5:S17,PPQA!S30:S42,PPQA!S55:S151),"---")</f>
        <v>---</v>
      </c>
      <c r="C11" s="64" t="str">
        <f>IF(Overview!C18="x",PPQA!S4,"---")</f>
        <v>---</v>
      </c>
      <c r="D11" s="64" t="str">
        <f>IF(Overview!C18="x",PPQA!S29,"---")</f>
        <v>---</v>
      </c>
      <c r="E11" s="61" t="s">
        <v>329</v>
      </c>
      <c r="F11" s="62" t="str">
        <f>IF(Overview!C18="x",PPQA!S54,"---")</f>
        <v>---</v>
      </c>
      <c r="P11" s="75" t="s">
        <v>101</v>
      </c>
    </row>
    <row r="12" spans="1:16" ht="16.5" customHeight="1">
      <c r="A12" s="165" t="s">
        <v>356</v>
      </c>
      <c r="B12" s="64" t="str">
        <f>IF(Overview!C19="x",AVERAGE(CM!S5:S29,CM!S42:S54,CM!S67:S79,CM!S92:S187),"---")</f>
        <v>---</v>
      </c>
      <c r="C12" s="64" t="str">
        <f>IF(Overview!C19="x",CM!S4,"---")</f>
        <v>---</v>
      </c>
      <c r="D12" s="64" t="str">
        <f>IF(Overview!C19="x",CM!S41,"---")</f>
        <v>---</v>
      </c>
      <c r="E12" s="64" t="str">
        <f>IF(Overview!C19="x",CM!S66,"---")</f>
        <v>---</v>
      </c>
      <c r="F12" s="62" t="str">
        <f>IF(Overview!C19="x",CM!S91,"---")</f>
        <v>---</v>
      </c>
      <c r="P12" s="75" t="s">
        <v>102</v>
      </c>
    </row>
    <row r="13" spans="1:16">
      <c r="A13" s="575" t="s">
        <v>103</v>
      </c>
      <c r="B13" s="567" t="e">
        <f>AVERAGE(B6:B12)</f>
        <v>#DIV/0!</v>
      </c>
      <c r="C13" s="567"/>
      <c r="D13" s="567"/>
      <c r="E13" s="567"/>
      <c r="F13" s="569"/>
      <c r="P13" s="75" t="s">
        <v>104</v>
      </c>
    </row>
    <row r="14" spans="1:16" ht="6.75" customHeight="1" thickBot="1">
      <c r="A14" s="576"/>
      <c r="B14" s="568"/>
      <c r="C14" s="568"/>
      <c r="D14" s="568"/>
      <c r="E14" s="568"/>
      <c r="F14" s="570"/>
    </row>
    <row r="16" spans="1:16" ht="15">
      <c r="H16" s="15"/>
      <c r="I16" s="50"/>
      <c r="J16" s="15"/>
    </row>
    <row r="17" spans="8:10">
      <c r="H17" s="15"/>
      <c r="I17" s="566"/>
      <c r="J17" s="565"/>
    </row>
    <row r="18" spans="8:10">
      <c r="H18" s="15"/>
      <c r="I18" s="566"/>
      <c r="J18" s="565"/>
    </row>
    <row r="19" spans="8:10">
      <c r="H19" s="15"/>
      <c r="I19" s="566"/>
      <c r="J19" s="565"/>
    </row>
    <row r="20" spans="8:10">
      <c r="H20" s="15"/>
      <c r="I20" s="564"/>
      <c r="J20" s="565"/>
    </row>
    <row r="21" spans="8:10">
      <c r="H21" s="15"/>
      <c r="I21" s="564"/>
      <c r="J21" s="565"/>
    </row>
    <row r="22" spans="8:10">
      <c r="H22" s="15"/>
      <c r="I22" s="566"/>
      <c r="J22" s="565"/>
    </row>
    <row r="23" spans="8:10">
      <c r="H23" s="15"/>
      <c r="I23" s="15"/>
      <c r="J23" s="15"/>
    </row>
    <row r="24" spans="8:10">
      <c r="H24" s="15"/>
      <c r="I24" s="15"/>
      <c r="J24" s="15"/>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orientation="landscape" horizontalDpi="200" verticalDpi="200" r:id="rId1"/>
      <headerFooter alignWithMargins="0"/>
    </customSheetView>
  </customSheetViews>
  <mergeCells count="14">
    <mergeCell ref="D13:D14"/>
    <mergeCell ref="A4:A5"/>
    <mergeCell ref="B4:B5"/>
    <mergeCell ref="A13:A14"/>
    <mergeCell ref="B13:B14"/>
    <mergeCell ref="C13:C14"/>
    <mergeCell ref="I21:J21"/>
    <mergeCell ref="I22:J22"/>
    <mergeCell ref="E13:E14"/>
    <mergeCell ref="F13:F14"/>
    <mergeCell ref="I17:J17"/>
    <mergeCell ref="I18:J18"/>
    <mergeCell ref="I19:J19"/>
    <mergeCell ref="I20:J20"/>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Q106"/>
  <sheetViews>
    <sheetView workbookViewId="0"/>
  </sheetViews>
  <sheetFormatPr defaultColWidth="9.140625" defaultRowHeight="12.75"/>
  <cols>
    <col min="1" max="1" width="38.28515625" style="34" customWidth="1"/>
    <col min="2" max="2" width="12.140625" style="34" customWidth="1"/>
    <col min="3" max="12" width="8.7109375" style="34" customWidth="1"/>
    <col min="13" max="16384" width="9.140625" style="34"/>
  </cols>
  <sheetData>
    <row r="1" spans="1:17" ht="20.45" customHeight="1">
      <c r="A1" s="33" t="s">
        <v>92</v>
      </c>
    </row>
    <row r="2" spans="1:17" ht="15.2" customHeight="1">
      <c r="A2" s="35" t="s">
        <v>48</v>
      </c>
    </row>
    <row r="3" spans="1:17" ht="16.5" thickBot="1">
      <c r="A3" s="35"/>
    </row>
    <row r="4" spans="1:17">
      <c r="A4" s="571" t="s">
        <v>322</v>
      </c>
      <c r="B4" s="573" t="s">
        <v>93</v>
      </c>
      <c r="C4" s="36" t="s">
        <v>94</v>
      </c>
      <c r="D4" s="37"/>
      <c r="E4" s="37"/>
      <c r="F4" s="37"/>
      <c r="G4" s="38"/>
    </row>
    <row r="5" spans="1:17">
      <c r="A5" s="572"/>
      <c r="B5" s="574"/>
      <c r="C5" s="39" t="s">
        <v>325</v>
      </c>
      <c r="D5" s="39" t="s">
        <v>354</v>
      </c>
      <c r="E5" s="39" t="s">
        <v>327</v>
      </c>
      <c r="F5" s="39" t="s">
        <v>328</v>
      </c>
      <c r="G5" s="40" t="s">
        <v>332</v>
      </c>
      <c r="Q5" s="75" t="s">
        <v>95</v>
      </c>
    </row>
    <row r="6" spans="1:17" ht="15.75" customHeight="1">
      <c r="A6" s="47" t="s">
        <v>401</v>
      </c>
      <c r="B6" s="64" t="str">
        <f>IF(Overview!C13="x",AVERAGE(REQM!S5:S53,REQM!S66:S163,REQM!S175:S186),"---")</f>
        <v>---</v>
      </c>
      <c r="C6" s="64" t="str">
        <f>IF(Overview!C13="x",REQM!S4,"---")</f>
        <v>---</v>
      </c>
      <c r="D6" s="61" t="s">
        <v>329</v>
      </c>
      <c r="E6" s="61" t="s">
        <v>329</v>
      </c>
      <c r="F6" s="64" t="str">
        <f>IF(Overview!C13="x",REQM!S65,"---")</f>
        <v>---</v>
      </c>
      <c r="G6" s="62" t="str">
        <f>IF(Overview!C13="x",REQM!S174,"---")</f>
        <v>---</v>
      </c>
      <c r="Q6" s="75" t="s">
        <v>96</v>
      </c>
    </row>
    <row r="7" spans="1:17" ht="15.75" customHeight="1">
      <c r="A7" s="47" t="s">
        <v>421</v>
      </c>
      <c r="B7" s="64" t="str">
        <f>IF(Overview!C14="x",AVERAGE(PP!S5:S40,PP!S53:S124,PP!S136:S158,PP!S171:S268,PP!S279:S290),"---")</f>
        <v>---</v>
      </c>
      <c r="C7" s="64" t="str">
        <f>IF(Overview!C14="x",PP!S4,"---")</f>
        <v>---</v>
      </c>
      <c r="D7" s="64" t="str">
        <f>IF(Overview!C14="x",PP!S52,"---")</f>
        <v>---</v>
      </c>
      <c r="E7" s="64" t="str">
        <f>IF(Overview!C14="x",PP!S135,"---")</f>
        <v>---</v>
      </c>
      <c r="F7" s="64" t="str">
        <f>IF(Overview!C14="x",PP!S170,"---")</f>
        <v>---</v>
      </c>
      <c r="G7" s="62" t="str">
        <f>IF(Overview!C14="x",PP!S278,"---")</f>
        <v>---</v>
      </c>
      <c r="Q7" s="75" t="s">
        <v>97</v>
      </c>
    </row>
    <row r="8" spans="1:17" ht="15.75" customHeight="1">
      <c r="A8" s="47" t="s">
        <v>344</v>
      </c>
      <c r="B8" s="64" t="str">
        <f>IF(Overview!C15="x",AVERAGE(PMC!S5:S77,PMC!S90:S114,PMC!S127:S222,PMC!S233:S244),"---")</f>
        <v>---</v>
      </c>
      <c r="C8" s="64" t="str">
        <f>IF(Overview!C15="x",PMC!S4,"---")</f>
        <v>---</v>
      </c>
      <c r="D8" s="64" t="str">
        <f>IF(Overview!C15="x",PMC!S89,"---")</f>
        <v>---</v>
      </c>
      <c r="E8" s="61" t="s">
        <v>329</v>
      </c>
      <c r="F8" s="64" t="str">
        <f>IF(Overview!C15="x",PMC!S126,"---")</f>
        <v>---</v>
      </c>
      <c r="G8" s="62" t="str">
        <f>IF(Overview!C15="x",PMC!S232,"---")</f>
        <v>---</v>
      </c>
      <c r="Q8" s="75" t="s">
        <v>98</v>
      </c>
    </row>
    <row r="9" spans="1:17" ht="15.75" customHeight="1">
      <c r="A9" s="47" t="s">
        <v>487</v>
      </c>
      <c r="B9" s="64" t="str">
        <f>IF(Overview!C16="x",AVERAGE(SAM!S5:S28,SAM!S41:S65,SAM!S78:S172,SAM!S183:S194),"---")</f>
        <v>---</v>
      </c>
      <c r="C9" s="64" t="str">
        <f>IF(Overview!C16="x",SAM!S4,"---")</f>
        <v>---</v>
      </c>
      <c r="D9" s="64" t="str">
        <f>IF(Overview!C16="x",SAM!S40,"---")</f>
        <v>---</v>
      </c>
      <c r="E9" s="61" t="s">
        <v>329</v>
      </c>
      <c r="F9" s="64" t="str">
        <f>IF(Overview!C16="x",SAM!S77,"---")</f>
        <v>---</v>
      </c>
      <c r="G9" s="62" t="str">
        <f>IF(Overview!C16="x",SAM!S182,"---")</f>
        <v>---</v>
      </c>
      <c r="Q9" s="75" t="s">
        <v>99</v>
      </c>
    </row>
    <row r="10" spans="1:17" ht="15.75" customHeight="1">
      <c r="A10" s="47" t="s">
        <v>360</v>
      </c>
      <c r="B10" s="64" t="str">
        <f>IF(Overview!C17="x",AVERAGE(MA!S5:S41,MA!S54:S90,MA!S103:S199,MA!S210:S221),"---")</f>
        <v>---</v>
      </c>
      <c r="C10" s="64" t="str">
        <f>IF(Overview!C17="x",MA!S4,"---")</f>
        <v>---</v>
      </c>
      <c r="D10" s="64" t="str">
        <f>IF(Overview!C17="x",MA!S53,"---")</f>
        <v>---</v>
      </c>
      <c r="E10" s="61" t="s">
        <v>329</v>
      </c>
      <c r="F10" s="64" t="str">
        <f>IF(Overview!C17="x",MA!S102,"---")</f>
        <v>---</v>
      </c>
      <c r="G10" s="62" t="str">
        <f>IF(Overview!C17="x",MA!S209,"---")</f>
        <v>---</v>
      </c>
      <c r="Q10" s="75" t="s">
        <v>100</v>
      </c>
    </row>
    <row r="11" spans="1:17" ht="15.75" customHeight="1">
      <c r="A11" s="47" t="s">
        <v>437</v>
      </c>
      <c r="B11" s="64" t="str">
        <f>IF(Overview!C18="x",AVERAGE(PPQA!S5:S17,PPQA!S30:S42,PPQA!S55:S151,PPQA!S162:S173),"---")</f>
        <v>---</v>
      </c>
      <c r="C11" s="64" t="str">
        <f>IF(Overview!C18="x",PPQA!S4,"---")</f>
        <v>---</v>
      </c>
      <c r="D11" s="64" t="str">
        <f>IF(Overview!C18="x",PPQA!S29,"---")</f>
        <v>---</v>
      </c>
      <c r="E11" s="61" t="s">
        <v>329</v>
      </c>
      <c r="F11" s="64" t="str">
        <f>IF(Overview!C18="x",PPQA!S54,"---")</f>
        <v>---</v>
      </c>
      <c r="G11" s="62" t="str">
        <f>IF(Overview!C18="x",PPQA!S161,"---")</f>
        <v>---</v>
      </c>
      <c r="Q11" s="75" t="s">
        <v>101</v>
      </c>
    </row>
    <row r="12" spans="1:17" ht="15.75" customHeight="1">
      <c r="A12" s="51" t="s">
        <v>356</v>
      </c>
      <c r="B12" s="64" t="str">
        <f>IF(Overview!C19="x",AVERAGE(CM!S5:S29,CM!S42:S54,CM!S67:S79,CM!S92:S187,CM!S198:S209),"---")</f>
        <v>---</v>
      </c>
      <c r="C12" s="64" t="str">
        <f>IF(Overview!C19="x",CM!S4,"---")</f>
        <v>---</v>
      </c>
      <c r="D12" s="64" t="str">
        <f>IF(Overview!C19="x",CM!S41,"---")</f>
        <v>---</v>
      </c>
      <c r="E12" s="64" t="str">
        <f>IF(Overview!C19="x",CM!S66,"---")</f>
        <v>---</v>
      </c>
      <c r="F12" s="64" t="str">
        <f>IF(Overview!C19="x",CM!S91,"---")</f>
        <v>---</v>
      </c>
      <c r="G12" s="62" t="str">
        <f>IF(Overview!C19="x",CM!S197,"---")</f>
        <v>---</v>
      </c>
      <c r="Q12" s="75" t="s">
        <v>102</v>
      </c>
    </row>
    <row r="13" spans="1:17" ht="15.75" customHeight="1">
      <c r="A13" s="52" t="s">
        <v>433</v>
      </c>
      <c r="B13" s="64" t="str">
        <f>IF(Overview!H13="x",AVERAGE(RD!S5:S17,RD!S30:S54,RD!S67:S115,RD!S128:S225,RD!S236:S247),"---")</f>
        <v>---</v>
      </c>
      <c r="C13" s="64" t="str">
        <f>IF(Overview!H13="x",RD!S4,"---")</f>
        <v>---</v>
      </c>
      <c r="D13" s="64" t="str">
        <f>IF(Overview!H13="x",RD!S29,"---")</f>
        <v>---</v>
      </c>
      <c r="E13" s="64" t="str">
        <f>IF(Overview!H13="x",RD!S66,"---")</f>
        <v>---</v>
      </c>
      <c r="F13" s="64" t="str">
        <f>IF(Overview!H13="x",RD!S127,"---")</f>
        <v>---</v>
      </c>
      <c r="G13" s="62" t="str">
        <f>IF(Overview!H13="x",RD!S235,"---")</f>
        <v>---</v>
      </c>
      <c r="Q13" s="75" t="s">
        <v>105</v>
      </c>
    </row>
    <row r="14" spans="1:17" ht="15.75" customHeight="1">
      <c r="A14" s="53" t="s">
        <v>434</v>
      </c>
      <c r="B14" s="64" t="str">
        <f>IF(Overview!H14="x",AVERAGE(TS!S5:S17,TS!S30:S66,TS!S79:S91,TS!S104:S202,TS!S213:S224),"---")</f>
        <v>---</v>
      </c>
      <c r="C14" s="64" t="str">
        <f>IF(Overview!H14="x",TS!S4,"---")</f>
        <v>---</v>
      </c>
      <c r="D14" s="64" t="str">
        <f>IF(Overview!H14="x",TS!S29,"---")</f>
        <v>---</v>
      </c>
      <c r="E14" s="64" t="str">
        <f>IF(Overview!H14="x",TS!S78,"---")</f>
        <v>---</v>
      </c>
      <c r="F14" s="64" t="str">
        <f>IF(Overview!H14="x",TS!S103,"---")</f>
        <v>---</v>
      </c>
      <c r="G14" s="62" t="str">
        <f>IF(Overview!H14="x",TS!S212,"---")</f>
        <v>---</v>
      </c>
      <c r="Q14" s="75" t="s">
        <v>106</v>
      </c>
    </row>
    <row r="15" spans="1:17" ht="15.75" customHeight="1">
      <c r="A15" s="53" t="s">
        <v>435</v>
      </c>
      <c r="B15" s="64" t="str">
        <f>IF(Overview!H15="x",AVERAGE(PI!S5:S29,PI!S42:S54,PI!S67:S103,PI!S116:S214,PI!S225:S236),"---")</f>
        <v>---</v>
      </c>
      <c r="C15" s="64" t="str">
        <f>IF(Overview!H15="x",PI!S4,"---")</f>
        <v>---</v>
      </c>
      <c r="D15" s="64" t="str">
        <f>IF(Overview!H15="x",PI!S41,"---")</f>
        <v>---</v>
      </c>
      <c r="E15" s="64" t="str">
        <f>IF(Overview!H15="x",PI!S66,"---")</f>
        <v>---</v>
      </c>
      <c r="F15" s="64" t="str">
        <f>IF(Overview!H15="x",PI!S115,"---")</f>
        <v>---</v>
      </c>
      <c r="G15" s="62" t="str">
        <f>IF(Overview!H15="x",PI!S224,"---")</f>
        <v>---</v>
      </c>
      <c r="Q15" s="75" t="s">
        <v>282</v>
      </c>
    </row>
    <row r="16" spans="1:17" ht="15.75" customHeight="1">
      <c r="A16" s="53" t="s">
        <v>436</v>
      </c>
      <c r="B16" s="64" t="str">
        <f>IF(Overview!H16="x",AVERAGE(VER!S5:S29,VER!S42:S66,VER!S79:S91,VER!S104:S201,VER!S212:S223),"---")</f>
        <v>---</v>
      </c>
      <c r="C16" s="64" t="str">
        <f>IF(Overview!H16="x",VER!S4,"---")</f>
        <v>---</v>
      </c>
      <c r="D16" s="64" t="str">
        <f>IF(Overview!H16="x",VER!S41,"---")</f>
        <v>---</v>
      </c>
      <c r="E16" s="64" t="str">
        <f>IF(Overview!H16="x",VER!S78,"---")</f>
        <v>---</v>
      </c>
      <c r="F16" s="64" t="str">
        <f>IF(Overview!H16="x",VER!S103,"---")</f>
        <v>---</v>
      </c>
      <c r="G16" s="62" t="str">
        <f>IF(Overview!H16="x",VER!S211,"---")</f>
        <v>---</v>
      </c>
      <c r="Q16" s="75" t="s">
        <v>107</v>
      </c>
    </row>
    <row r="17" spans="1:17" ht="15.75" customHeight="1">
      <c r="A17" s="53" t="s">
        <v>400</v>
      </c>
      <c r="B17" s="64" t="str">
        <f>IF(Overview!H17="x",AVERAGE(VAL!S5:S29,VAL!S42:S53,VAL!S66:S163,VAL!S174:S185),"---")</f>
        <v>---</v>
      </c>
      <c r="C17" s="64" t="str">
        <f>IF(Overview!H17="x",VAL!S4,"---")</f>
        <v>---</v>
      </c>
      <c r="D17" s="64" t="str">
        <f>IF(Overview!H17="x",VAL!S41,"---")</f>
        <v>---</v>
      </c>
      <c r="E17" s="48" t="s">
        <v>329</v>
      </c>
      <c r="F17" s="64" t="str">
        <f>IF(Overview!H17="x",VAL!S65,"---")</f>
        <v>---</v>
      </c>
      <c r="G17" s="62" t="str">
        <f>IF(Overview!H17="x",VAL!S173,"---")</f>
        <v>---</v>
      </c>
      <c r="Q17" s="75" t="s">
        <v>108</v>
      </c>
    </row>
    <row r="18" spans="1:17" ht="15.75" customHeight="1">
      <c r="A18" s="53" t="s">
        <v>431</v>
      </c>
      <c r="B18" s="64" t="str">
        <f>IF(Overview!H18="x",AVERAGE(OPF!S5:S29,OPF!S42:S54,OPF!S67:S103,OPF!S116:S212,OPF!S224:S235),"---")</f>
        <v>---</v>
      </c>
      <c r="C18" s="64" t="str">
        <f>IF(Overview!H18="x",OPF!S4,"---")</f>
        <v>---</v>
      </c>
      <c r="D18" s="64" t="str">
        <f>IF(Overview!H18="x",OPF!S41,"---")</f>
        <v>---</v>
      </c>
      <c r="E18" s="48" t="s">
        <v>329</v>
      </c>
      <c r="F18" s="64" t="str">
        <f>IF(Overview!H18="x",OPF!S115,"---")</f>
        <v>---</v>
      </c>
      <c r="G18" s="62" t="str">
        <f>IF(Overview!H18="x",OPF!S223,"---")</f>
        <v>---</v>
      </c>
      <c r="Q18" s="75" t="s">
        <v>109</v>
      </c>
    </row>
    <row r="19" spans="1:17" ht="15.75" customHeight="1">
      <c r="A19" s="53" t="s">
        <v>430</v>
      </c>
      <c r="B19" s="64" t="str">
        <f>IF(Overview!H19="x",AVERAGE(OPD!S5:S77,OPD!S90:S186,OPD!S197:S208),"---")</f>
        <v>---</v>
      </c>
      <c r="C19" s="64" t="str">
        <f>IF(Overview!H19="x",OPD!S4,"---")</f>
        <v>---</v>
      </c>
      <c r="D19" s="48" t="s">
        <v>329</v>
      </c>
      <c r="E19" s="48" t="s">
        <v>329</v>
      </c>
      <c r="F19" s="64" t="str">
        <f>IF(Overview!H19="x",OPD!S89,"---")</f>
        <v>---</v>
      </c>
      <c r="G19" s="62" t="str">
        <f>IF(Overview!H19="x",OPD!S196,"---")</f>
        <v>---</v>
      </c>
      <c r="Q19" s="75" t="s">
        <v>110</v>
      </c>
    </row>
    <row r="20" spans="1:17" ht="15.75" customHeight="1">
      <c r="A20" s="53" t="s">
        <v>429</v>
      </c>
      <c r="B20" s="64" t="str">
        <f>IF(Overview!H20="x",AVERAGE(OT!S5:S41,OT!S54:S78,OT!S91:S187,OT!S198:S209),"---")</f>
        <v>---</v>
      </c>
      <c r="C20" s="64" t="str">
        <f>IF(Overview!H20="x",OT!S4,"---")</f>
        <v>---</v>
      </c>
      <c r="D20" s="64" t="str">
        <f>IF(Overview!H20="x",OT!S53,"---")</f>
        <v>---</v>
      </c>
      <c r="E20" s="48" t="s">
        <v>329</v>
      </c>
      <c r="F20" s="64" t="str">
        <f>IF(Overview!H20="x",OT!S90,"---")</f>
        <v>---</v>
      </c>
      <c r="G20" s="62" t="str">
        <f>IF(Overview!H20="x",OT!S197,"---")</f>
        <v>---</v>
      </c>
      <c r="Q20" s="75" t="s">
        <v>111</v>
      </c>
    </row>
    <row r="21" spans="1:17" ht="15.75" customHeight="1">
      <c r="A21" s="53" t="s">
        <v>432</v>
      </c>
      <c r="B21" s="64" t="str">
        <f>IF(Overview!H21="x",AVERAGE(IPM!S5:'IPM'!S77,IPM!S90:S114,IPM!S127:S222,IPM!S233:S244),"---")</f>
        <v>---</v>
      </c>
      <c r="C21" s="64" t="str">
        <f>IF(Overview!H21="x",IPM!S4,"---")</f>
        <v>---</v>
      </c>
      <c r="D21" s="64" t="str">
        <f>IF(Overview!H21="x",IPM!S89,"---")</f>
        <v>---</v>
      </c>
      <c r="E21" s="48" t="s">
        <v>329</v>
      </c>
      <c r="F21" s="64" t="str">
        <f>IF(Overview!H21="x",IPM!S126,"---")</f>
        <v>---</v>
      </c>
      <c r="G21" s="62" t="str">
        <f>IF(Overview!H21="x",IPM!S232,"---")</f>
        <v>---</v>
      </c>
      <c r="Q21" s="75" t="s">
        <v>112</v>
      </c>
    </row>
    <row r="22" spans="1:17" ht="15.75" customHeight="1">
      <c r="A22" s="53" t="s">
        <v>438</v>
      </c>
      <c r="B22" s="64" t="str">
        <f>IF(Overview!H22="x",AVERAGE(RSKM!S5:S29,RSKM!S41:S53,RSKM!S66:S78,RSKM!S91:S186,RSKM!S198:S209),"---")</f>
        <v>---</v>
      </c>
      <c r="C22" s="64" t="str">
        <f>IF(Overview!H22="x",RSKM!S4,"---")</f>
        <v>---</v>
      </c>
      <c r="D22" s="64" t="str">
        <f>IF(Overview!H22="x",RSKM!S40,"---")</f>
        <v>---</v>
      </c>
      <c r="E22" s="64" t="str">
        <f>IF(Overview!H22="x",RSKM!S65,"---")</f>
        <v>---</v>
      </c>
      <c r="F22" s="64" t="str">
        <f>IF(Overview!H22="x",RSKM!S90,"---")</f>
        <v>---</v>
      </c>
      <c r="G22" s="62" t="str">
        <f>IF(Overview!H22="x",RSKM!S197,"---")</f>
        <v>---</v>
      </c>
      <c r="Q22" s="75" t="s">
        <v>113</v>
      </c>
    </row>
    <row r="23" spans="1:17" ht="15.75" customHeight="1" thickBot="1">
      <c r="A23" s="49" t="s">
        <v>439</v>
      </c>
      <c r="B23" s="65" t="str">
        <f>IF(Overview!H23="x",AVERAGE(DAR!S5:S65,DAR!S78:S173,DAR!S184:S195),"---")</f>
        <v>---</v>
      </c>
      <c r="C23" s="65" t="str">
        <f>IF(Overview!H23="x",DAR!S4,"---")</f>
        <v>---</v>
      </c>
      <c r="D23" s="66" t="s">
        <v>329</v>
      </c>
      <c r="E23" s="66" t="s">
        <v>329</v>
      </c>
      <c r="F23" s="65" t="str">
        <f>IF(Overview!H23="x",DAR!S77,"---")</f>
        <v>---</v>
      </c>
      <c r="G23" s="67" t="str">
        <f>IF(Overview!H23="x",DAR!S183,"---")</f>
        <v>---</v>
      </c>
      <c r="Q23" s="75" t="s">
        <v>114</v>
      </c>
    </row>
    <row r="24" spans="1:17">
      <c r="A24" s="571" t="s">
        <v>115</v>
      </c>
      <c r="B24" s="567" t="e">
        <f>AVERAGE(B6:B23)</f>
        <v>#DIV/0!</v>
      </c>
      <c r="C24" s="577"/>
      <c r="D24" s="577"/>
      <c r="E24" s="577"/>
      <c r="F24" s="577"/>
      <c r="G24" s="579"/>
      <c r="Q24" s="75" t="s">
        <v>116</v>
      </c>
    </row>
    <row r="25" spans="1:17" ht="6" customHeight="1" thickBot="1">
      <c r="A25" s="581"/>
      <c r="B25" s="568"/>
      <c r="C25" s="578"/>
      <c r="D25" s="578"/>
      <c r="E25" s="578"/>
      <c r="F25" s="578"/>
      <c r="G25" s="580"/>
    </row>
    <row r="27" spans="1:17" ht="15">
      <c r="I27" s="15"/>
      <c r="J27" s="50"/>
      <c r="K27" s="15"/>
    </row>
    <row r="28" spans="1:17">
      <c r="I28" s="15"/>
      <c r="J28" s="566"/>
      <c r="K28" s="565"/>
    </row>
    <row r="29" spans="1:17">
      <c r="I29" s="15"/>
      <c r="J29" s="566"/>
      <c r="K29" s="565"/>
    </row>
    <row r="30" spans="1:17">
      <c r="I30" s="15"/>
      <c r="J30" s="566"/>
      <c r="K30" s="565"/>
    </row>
    <row r="31" spans="1:17">
      <c r="I31" s="15"/>
      <c r="J31" s="564"/>
      <c r="K31" s="565"/>
    </row>
    <row r="32" spans="1:17">
      <c r="I32" s="15"/>
      <c r="J32" s="564"/>
      <c r="K32" s="565"/>
    </row>
    <row r="33" spans="9:11">
      <c r="I33" s="15"/>
      <c r="J33" s="566"/>
      <c r="K33" s="565"/>
    </row>
    <row r="34" spans="9:11">
      <c r="I34" s="15"/>
      <c r="J34" s="15"/>
      <c r="K34" s="15"/>
    </row>
    <row r="35" spans="9:11">
      <c r="I35" s="15"/>
      <c r="J35" s="15"/>
      <c r="K35" s="15"/>
    </row>
    <row r="104" spans="1:1">
      <c r="A104" s="34" t="s">
        <v>117</v>
      </c>
    </row>
    <row r="105" spans="1:1">
      <c r="A105" s="34" t="s">
        <v>118</v>
      </c>
    </row>
    <row r="106" spans="1:1">
      <c r="A106" s="34" t="s">
        <v>119</v>
      </c>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scale="98" orientation="landscape" horizontalDpi="200" verticalDpi="200" r:id="rId1"/>
      <headerFooter alignWithMargins="0"/>
    </customSheetView>
  </customSheetViews>
  <mergeCells count="15">
    <mergeCell ref="D24:D25"/>
    <mergeCell ref="A4:A5"/>
    <mergeCell ref="B4:B5"/>
    <mergeCell ref="A24:A25"/>
    <mergeCell ref="B24:B25"/>
    <mergeCell ref="C24:C25"/>
    <mergeCell ref="J31:K31"/>
    <mergeCell ref="J32:K32"/>
    <mergeCell ref="J33:K33"/>
    <mergeCell ref="E24:E25"/>
    <mergeCell ref="F24:F25"/>
    <mergeCell ref="G24:G25"/>
    <mergeCell ref="J28:K28"/>
    <mergeCell ref="J29:K29"/>
    <mergeCell ref="J30:K30"/>
  </mergeCells>
  <phoneticPr fontId="16" type="noConversion"/>
  <pageMargins left="0.78740157499999996" right="0.78740157499999996" top="0.984251969" bottom="0.984251969" header="0.5" footer="0.5"/>
  <pageSetup paperSize="9" scale="98" orientation="landscape" horizontalDpi="200" verticalDpi="200" r:id="rId2"/>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pageSetUpPr fitToPage="1"/>
  </sheetPr>
  <dimension ref="A1:L9"/>
  <sheetViews>
    <sheetView workbookViewId="0"/>
  </sheetViews>
  <sheetFormatPr defaultColWidth="8.7109375" defaultRowHeight="12.75"/>
  <cols>
    <col min="1" max="1" width="36.28515625" style="34" customWidth="1"/>
    <col min="2" max="7" width="8.7109375" style="34" customWidth="1"/>
    <col min="8" max="252" width="9.140625" style="34" customWidth="1"/>
    <col min="253" max="253" width="36.28515625" style="34" customWidth="1"/>
    <col min="254" max="16384" width="8.7109375" style="34"/>
  </cols>
  <sheetData>
    <row r="1" spans="1:12" ht="20.45" customHeight="1">
      <c r="A1" s="33" t="s">
        <v>92</v>
      </c>
    </row>
    <row r="2" spans="1:12" ht="15.2" customHeight="1">
      <c r="A2" s="35" t="s">
        <v>49</v>
      </c>
    </row>
    <row r="3" spans="1:12" ht="16.5" thickBot="1">
      <c r="A3" s="35"/>
    </row>
    <row r="4" spans="1:12">
      <c r="A4" s="587" t="s">
        <v>322</v>
      </c>
      <c r="B4" s="589" t="s">
        <v>93</v>
      </c>
      <c r="C4" s="69" t="s">
        <v>94</v>
      </c>
      <c r="D4" s="69"/>
      <c r="E4" s="69"/>
      <c r="F4" s="69"/>
      <c r="G4" s="70"/>
    </row>
    <row r="5" spans="1:12">
      <c r="A5" s="588"/>
      <c r="B5" s="590"/>
      <c r="C5" s="68" t="s">
        <v>325</v>
      </c>
      <c r="D5" s="68" t="s">
        <v>354</v>
      </c>
      <c r="E5" s="68" t="s">
        <v>327</v>
      </c>
      <c r="F5" s="68" t="s">
        <v>328</v>
      </c>
      <c r="G5" s="71" t="s">
        <v>332</v>
      </c>
      <c r="L5" s="75" t="s">
        <v>95</v>
      </c>
    </row>
    <row r="6" spans="1:12" ht="15.75" customHeight="1">
      <c r="A6" s="72" t="s">
        <v>558</v>
      </c>
      <c r="B6" s="64" t="str">
        <f>IF(Overview!M13="x",AVERAGE(QPM!S5:S41,QPM!S54:S89,QPM!S91:S187,QPM!S198:S209),"---")</f>
        <v>---</v>
      </c>
      <c r="C6" s="64" t="str">
        <f>IF(Overview!M13="x",OPP!S4,"---")</f>
        <v>---</v>
      </c>
      <c r="D6" s="61" t="s">
        <v>329</v>
      </c>
      <c r="E6" s="61" t="s">
        <v>329</v>
      </c>
      <c r="F6" s="64" t="str">
        <f>IF(Overview!M13="x",OPP!S65,"---")</f>
        <v>---</v>
      </c>
      <c r="G6" s="62" t="str">
        <f>IF(Overview!M13="x",OPP!S172,"---")</f>
        <v>---</v>
      </c>
      <c r="L6" s="75" t="s">
        <v>120</v>
      </c>
    </row>
    <row r="7" spans="1:12" ht="15.75" customHeight="1" thickBot="1">
      <c r="A7" s="73" t="s">
        <v>559</v>
      </c>
      <c r="B7" s="65" t="str">
        <f>IF(Overview!M14="x",AVERAGE(QPM!S5:S41,QPM!S54:S89,QPM!S91:S187,QPM!S198:T209,QPM!S198:S209,QPM!T198:T209,QPM!S198:S209),"---")</f>
        <v>---</v>
      </c>
      <c r="C7" s="65" t="str">
        <f>IF(Overview!M14="x",QPM!S4,"---")</f>
        <v>---</v>
      </c>
      <c r="D7" s="65" t="str">
        <f>IF(Overview!M14="x",QPM!S53,"---")</f>
        <v>---</v>
      </c>
      <c r="E7" s="74" t="s">
        <v>329</v>
      </c>
      <c r="F7" s="65" t="str">
        <f>IF(Overview!M14="x",QPM!S90,"---")</f>
        <v>---</v>
      </c>
      <c r="G7" s="67" t="str">
        <f>IF(Overview!M14="x",QPM!S197,"---")</f>
        <v>---</v>
      </c>
      <c r="L7" s="75" t="s">
        <v>121</v>
      </c>
    </row>
    <row r="8" spans="1:12">
      <c r="A8" s="591" t="s">
        <v>122</v>
      </c>
      <c r="B8" s="593" t="e">
        <f>AVERAGE(B6,B7)</f>
        <v>#DIV/0!</v>
      </c>
      <c r="C8" s="585"/>
      <c r="D8" s="585"/>
      <c r="E8" s="585"/>
      <c r="F8" s="584"/>
      <c r="G8" s="582"/>
      <c r="L8" s="75" t="s">
        <v>123</v>
      </c>
    </row>
    <row r="9" spans="1:12" ht="6" customHeight="1" thickBot="1">
      <c r="A9" s="592"/>
      <c r="B9" s="594"/>
      <c r="C9" s="586"/>
      <c r="D9" s="586"/>
      <c r="E9" s="586"/>
      <c r="F9" s="578"/>
      <c r="G9" s="583"/>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1">
    <pageSetUpPr fitToPage="1"/>
  </sheetPr>
  <dimension ref="A1:L9"/>
  <sheetViews>
    <sheetView workbookViewId="0"/>
  </sheetViews>
  <sheetFormatPr defaultColWidth="8.7109375" defaultRowHeight="12.75"/>
  <cols>
    <col min="1" max="1" width="39" style="34" customWidth="1"/>
    <col min="2" max="7" width="8.7109375" style="34" customWidth="1"/>
    <col min="8" max="252" width="9.140625" style="34" customWidth="1"/>
    <col min="253" max="253" width="39" style="34" customWidth="1"/>
    <col min="254" max="16384" width="8.7109375" style="34"/>
  </cols>
  <sheetData>
    <row r="1" spans="1:12" ht="20.45" customHeight="1">
      <c r="A1" s="33" t="s">
        <v>92</v>
      </c>
    </row>
    <row r="2" spans="1:12" ht="15.2" customHeight="1">
      <c r="A2" s="35" t="s">
        <v>50</v>
      </c>
    </row>
    <row r="3" spans="1:12" ht="16.5" thickBot="1">
      <c r="A3" s="35"/>
    </row>
    <row r="4" spans="1:12">
      <c r="A4" s="597" t="s">
        <v>322</v>
      </c>
      <c r="B4" s="589" t="s">
        <v>93</v>
      </c>
      <c r="C4" s="69" t="s">
        <v>94</v>
      </c>
      <c r="D4" s="69"/>
      <c r="E4" s="69"/>
      <c r="F4" s="69"/>
      <c r="G4" s="70"/>
    </row>
    <row r="5" spans="1:12">
      <c r="A5" s="598"/>
      <c r="B5" s="590"/>
      <c r="C5" s="68" t="s">
        <v>325</v>
      </c>
      <c r="D5" s="68" t="s">
        <v>354</v>
      </c>
      <c r="E5" s="68" t="s">
        <v>327</v>
      </c>
      <c r="F5" s="68" t="s">
        <v>328</v>
      </c>
      <c r="G5" s="71" t="s">
        <v>332</v>
      </c>
      <c r="L5" s="75" t="s">
        <v>95</v>
      </c>
    </row>
    <row r="6" spans="1:12" ht="15.75" customHeight="1">
      <c r="A6" s="47" t="s">
        <v>978</v>
      </c>
      <c r="B6" s="64" t="str">
        <f>IF(Overview!M20="x",AVERAGE(OPM!S5:S29,OPM!S42:S78,OPM!S91:S115,OPM!S128:S223,OPM!S234:S245),"---")</f>
        <v>---</v>
      </c>
      <c r="C6" s="64" t="str">
        <f>IF(Overview!M20="x",OPM!S4,"---")</f>
        <v>---</v>
      </c>
      <c r="D6" s="64" t="str">
        <f>IF(Overview!M20="x",OPM!S41,"---")</f>
        <v>---</v>
      </c>
      <c r="E6" s="64" t="str">
        <f>IF(Overview!M20="x",OPM!S90,"---")</f>
        <v>---</v>
      </c>
      <c r="F6" s="64" t="str">
        <f>IF(Overview!M20="x",OPM!S127,"---")</f>
        <v>---</v>
      </c>
      <c r="G6" s="62" t="str">
        <f>IF(Overview!M20="x",OPM!S233,"---")</f>
        <v>---</v>
      </c>
      <c r="L6" s="75" t="s">
        <v>979</v>
      </c>
    </row>
    <row r="7" spans="1:12" ht="15.75" customHeight="1" thickBot="1">
      <c r="A7" s="49" t="s">
        <v>133</v>
      </c>
      <c r="B7" s="65" t="str">
        <f>IF(Overview!M21="x",AVERAGE(CAR!S5:S17,CAR!S30:S54,CAR!S67:S162,CAR!S173:S184),"---")</f>
        <v>---</v>
      </c>
      <c r="C7" s="65" t="str">
        <f>IF(Overview!M21="x",CAR!S4,"---")</f>
        <v>---</v>
      </c>
      <c r="D7" s="65" t="str">
        <f>IF(Overview!M21="x",CAR!S29,"---")</f>
        <v>---</v>
      </c>
      <c r="E7" s="74" t="s">
        <v>329</v>
      </c>
      <c r="F7" s="65" t="str">
        <f>IF(Overview!M21="x",CAR!S66,"---")</f>
        <v>---</v>
      </c>
      <c r="G7" s="67" t="str">
        <f>IF(Overview!M21="x",CAR!S172,"---")</f>
        <v>---</v>
      </c>
      <c r="L7" s="75" t="s">
        <v>124</v>
      </c>
    </row>
    <row r="8" spans="1:12">
      <c r="A8" s="597" t="s">
        <v>1453</v>
      </c>
      <c r="B8" s="593" t="e">
        <f>AVERAGE(B6,B7)</f>
        <v>#DIV/0!</v>
      </c>
      <c r="C8" s="593"/>
      <c r="D8" s="593"/>
      <c r="E8" s="593"/>
      <c r="F8" s="567"/>
      <c r="G8" s="595"/>
      <c r="L8" s="75" t="s">
        <v>125</v>
      </c>
    </row>
    <row r="9" spans="1:12" ht="6" customHeight="1" thickBot="1">
      <c r="A9" s="599"/>
      <c r="B9" s="594"/>
      <c r="C9" s="594"/>
      <c r="D9" s="594"/>
      <c r="E9" s="594"/>
      <c r="F9" s="568"/>
      <c r="G9" s="596"/>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pageSetUpPr fitToPage="1"/>
  </sheetPr>
  <dimension ref="A1:E27"/>
  <sheetViews>
    <sheetView topLeftCell="A14" workbookViewId="0">
      <selection activeCell="G12" sqref="G12:K12"/>
    </sheetView>
  </sheetViews>
  <sheetFormatPr defaultColWidth="11.42578125" defaultRowHeight="12.75"/>
  <cols>
    <col min="1" max="1" width="11.42578125" style="98"/>
    <col min="2" max="2" width="13.85546875" style="13" customWidth="1"/>
    <col min="3" max="3" width="14.5703125" style="13" customWidth="1"/>
    <col min="4" max="4" width="65.7109375" style="97" customWidth="1"/>
    <col min="5" max="16384" width="11.42578125" style="13"/>
  </cols>
  <sheetData>
    <row r="1" spans="1:5" ht="18.75" customHeight="1">
      <c r="A1" s="600" t="s">
        <v>57</v>
      </c>
      <c r="B1" s="601"/>
      <c r="C1" s="601"/>
      <c r="D1" s="601"/>
      <c r="E1" s="602"/>
    </row>
    <row r="2" spans="1:5">
      <c r="A2" s="325" t="s">
        <v>51</v>
      </c>
      <c r="B2" s="324" t="s">
        <v>54</v>
      </c>
      <c r="C2" s="324" t="s">
        <v>55</v>
      </c>
      <c r="D2" s="324" t="s">
        <v>56</v>
      </c>
      <c r="E2" s="326" t="s">
        <v>402</v>
      </c>
    </row>
    <row r="3" spans="1:5">
      <c r="A3" s="94" t="s">
        <v>966</v>
      </c>
      <c r="B3" s="91">
        <v>39373</v>
      </c>
      <c r="C3" s="88" t="s">
        <v>52</v>
      </c>
      <c r="D3" s="88" t="s">
        <v>53</v>
      </c>
      <c r="E3" s="227" t="s">
        <v>960</v>
      </c>
    </row>
    <row r="4" spans="1:5" ht="25.5">
      <c r="A4" s="95" t="s">
        <v>967</v>
      </c>
      <c r="B4" s="92">
        <v>39467</v>
      </c>
      <c r="C4" s="88" t="s">
        <v>52</v>
      </c>
      <c r="D4" s="89" t="s">
        <v>61</v>
      </c>
      <c r="E4" s="227" t="s">
        <v>960</v>
      </c>
    </row>
    <row r="5" spans="1:5" ht="38.25">
      <c r="A5" s="95" t="s">
        <v>968</v>
      </c>
      <c r="B5" s="92">
        <v>39499</v>
      </c>
      <c r="C5" s="89" t="s">
        <v>52</v>
      </c>
      <c r="D5" s="89" t="s">
        <v>85</v>
      </c>
      <c r="E5" s="227" t="s">
        <v>960</v>
      </c>
    </row>
    <row r="6" spans="1:5" ht="29.25" customHeight="1">
      <c r="A6" s="96" t="s">
        <v>969</v>
      </c>
      <c r="B6" s="93">
        <v>39706</v>
      </c>
      <c r="C6" s="89" t="s">
        <v>52</v>
      </c>
      <c r="D6" s="90" t="s">
        <v>87</v>
      </c>
      <c r="E6" s="227" t="s">
        <v>960</v>
      </c>
    </row>
    <row r="7" spans="1:5" ht="76.5">
      <c r="A7" s="95" t="s">
        <v>970</v>
      </c>
      <c r="B7" s="92">
        <v>39812</v>
      </c>
      <c r="C7" s="89" t="s">
        <v>52</v>
      </c>
      <c r="D7" s="89" t="s">
        <v>560</v>
      </c>
      <c r="E7" s="227" t="s">
        <v>960</v>
      </c>
    </row>
    <row r="8" spans="1:5" ht="13.5" customHeight="1">
      <c r="A8" s="95" t="s">
        <v>970</v>
      </c>
      <c r="B8" s="92">
        <v>39954</v>
      </c>
      <c r="C8" s="89" t="s">
        <v>52</v>
      </c>
      <c r="D8" s="89" t="s">
        <v>561</v>
      </c>
      <c r="E8" s="227" t="s">
        <v>960</v>
      </c>
    </row>
    <row r="9" spans="1:5" ht="44.25" customHeight="1">
      <c r="A9" s="95" t="s">
        <v>970</v>
      </c>
      <c r="B9" s="92">
        <v>39992</v>
      </c>
      <c r="C9" s="89" t="s">
        <v>52</v>
      </c>
      <c r="D9" s="89" t="s">
        <v>562</v>
      </c>
      <c r="E9" s="227" t="s">
        <v>960</v>
      </c>
    </row>
    <row r="10" spans="1:5" ht="17.25" customHeight="1">
      <c r="A10" s="95" t="s">
        <v>970</v>
      </c>
      <c r="B10" s="92">
        <v>40066</v>
      </c>
      <c r="C10" s="89" t="s">
        <v>564</v>
      </c>
      <c r="D10" s="89" t="s">
        <v>565</v>
      </c>
      <c r="E10" s="227" t="s">
        <v>960</v>
      </c>
    </row>
    <row r="11" spans="1:5" ht="153">
      <c r="A11" s="95" t="s">
        <v>971</v>
      </c>
      <c r="B11" s="92">
        <v>40113</v>
      </c>
      <c r="C11" s="89" t="s">
        <v>585</v>
      </c>
      <c r="D11" s="89" t="s">
        <v>951</v>
      </c>
      <c r="E11" s="227" t="s">
        <v>960</v>
      </c>
    </row>
    <row r="12" spans="1:5" ht="25.5">
      <c r="A12" s="95" t="s">
        <v>971</v>
      </c>
      <c r="B12" s="92">
        <v>40260</v>
      </c>
      <c r="C12" s="89" t="s">
        <v>585</v>
      </c>
      <c r="D12" s="89" t="s">
        <v>956</v>
      </c>
      <c r="E12" s="227" t="s">
        <v>960</v>
      </c>
    </row>
    <row r="13" spans="1:5">
      <c r="A13" s="95" t="s">
        <v>971</v>
      </c>
      <c r="B13" s="92">
        <v>40318</v>
      </c>
      <c r="C13" s="89" t="s">
        <v>585</v>
      </c>
      <c r="D13" s="89" t="s">
        <v>957</v>
      </c>
      <c r="E13" s="227" t="s">
        <v>960</v>
      </c>
    </row>
    <row r="14" spans="1:5">
      <c r="A14" s="95" t="s">
        <v>971</v>
      </c>
      <c r="B14" s="92">
        <v>40324</v>
      </c>
      <c r="C14" s="89" t="s">
        <v>585</v>
      </c>
      <c r="D14" s="89" t="s">
        <v>958</v>
      </c>
      <c r="E14" s="227" t="s">
        <v>960</v>
      </c>
    </row>
    <row r="15" spans="1:5">
      <c r="A15" s="95" t="s">
        <v>971</v>
      </c>
      <c r="B15" s="92">
        <v>40336</v>
      </c>
      <c r="C15" s="89" t="s">
        <v>585</v>
      </c>
      <c r="D15" s="89" t="s">
        <v>959</v>
      </c>
      <c r="E15" s="227" t="s">
        <v>960</v>
      </c>
    </row>
    <row r="16" spans="1:5">
      <c r="A16" s="95" t="s">
        <v>971</v>
      </c>
      <c r="B16" s="92">
        <v>40358</v>
      </c>
      <c r="C16" s="89" t="s">
        <v>585</v>
      </c>
      <c r="D16" s="89" t="s">
        <v>961</v>
      </c>
      <c r="E16" s="227" t="s">
        <v>960</v>
      </c>
    </row>
    <row r="17" spans="1:5">
      <c r="A17" s="95" t="s">
        <v>972</v>
      </c>
      <c r="B17" s="92">
        <v>40581</v>
      </c>
      <c r="C17" s="89" t="s">
        <v>1243</v>
      </c>
      <c r="D17" s="89" t="s">
        <v>962</v>
      </c>
      <c r="E17" s="227" t="s">
        <v>1451</v>
      </c>
    </row>
    <row r="18" spans="1:5">
      <c r="A18" s="95" t="s">
        <v>972</v>
      </c>
      <c r="B18" s="92">
        <v>40602</v>
      </c>
      <c r="C18" s="89" t="s">
        <v>585</v>
      </c>
      <c r="D18" s="89" t="s">
        <v>1452</v>
      </c>
      <c r="E18" s="227" t="s">
        <v>960</v>
      </c>
    </row>
    <row r="19" spans="1:5">
      <c r="A19" s="95" t="s">
        <v>1455</v>
      </c>
      <c r="B19" s="92">
        <v>40861</v>
      </c>
      <c r="C19" s="89" t="s">
        <v>585</v>
      </c>
      <c r="D19" s="89" t="s">
        <v>1454</v>
      </c>
      <c r="E19" s="227" t="s">
        <v>960</v>
      </c>
    </row>
    <row r="20" spans="1:5" ht="25.5">
      <c r="A20" s="95" t="s">
        <v>1455</v>
      </c>
      <c r="B20" s="92">
        <v>41036</v>
      </c>
      <c r="C20" s="89" t="s">
        <v>585</v>
      </c>
      <c r="D20" s="89" t="s">
        <v>1475</v>
      </c>
      <c r="E20" s="227" t="s">
        <v>960</v>
      </c>
    </row>
    <row r="21" spans="1:5">
      <c r="A21" s="95" t="s">
        <v>1455</v>
      </c>
      <c r="B21" s="92">
        <v>41137</v>
      </c>
      <c r="C21" s="89" t="s">
        <v>585</v>
      </c>
      <c r="D21" s="89" t="s">
        <v>1482</v>
      </c>
      <c r="E21" s="227" t="s">
        <v>960</v>
      </c>
    </row>
    <row r="22" spans="1:5">
      <c r="A22" s="95" t="s">
        <v>1455</v>
      </c>
      <c r="B22" s="92">
        <v>41171</v>
      </c>
      <c r="C22" s="89" t="s">
        <v>585</v>
      </c>
      <c r="D22" s="89" t="s">
        <v>1483</v>
      </c>
      <c r="E22" s="227" t="s">
        <v>960</v>
      </c>
    </row>
    <row r="23" spans="1:5">
      <c r="A23" s="95" t="s">
        <v>1455</v>
      </c>
      <c r="B23" s="92">
        <v>41205</v>
      </c>
      <c r="C23" s="89" t="s">
        <v>585</v>
      </c>
      <c r="D23" s="89" t="s">
        <v>1484</v>
      </c>
      <c r="E23" s="227" t="s">
        <v>960</v>
      </c>
    </row>
    <row r="24" spans="1:5">
      <c r="A24" s="95" t="s">
        <v>1455</v>
      </c>
      <c r="B24" s="92">
        <v>41256</v>
      </c>
      <c r="C24" s="89" t="s">
        <v>585</v>
      </c>
      <c r="D24" s="89" t="s">
        <v>1485</v>
      </c>
      <c r="E24" s="227" t="s">
        <v>960</v>
      </c>
    </row>
    <row r="25" spans="1:5">
      <c r="A25" s="95" t="s">
        <v>1455</v>
      </c>
      <c r="B25" s="92">
        <v>41295</v>
      </c>
      <c r="C25" s="89" t="s">
        <v>585</v>
      </c>
      <c r="D25" s="89" t="s">
        <v>1500</v>
      </c>
      <c r="E25" s="227" t="s">
        <v>960</v>
      </c>
    </row>
    <row r="26" spans="1:5">
      <c r="A26" s="95"/>
      <c r="B26" s="92"/>
      <c r="C26" s="89"/>
      <c r="D26" s="89"/>
      <c r="E26" s="227"/>
    </row>
    <row r="27" spans="1:5" ht="13.5" thickBot="1">
      <c r="A27" s="223"/>
      <c r="B27" s="224"/>
      <c r="C27" s="225"/>
      <c r="D27" s="225"/>
      <c r="E27" s="226"/>
    </row>
  </sheetData>
  <sheetProtection sheet="1" objects="1" scenarios="1" selectLockedCells="1" sort="0" autoFilter="0" selectUnlockedCells="1"/>
  <customSheetViews>
    <customSheetView guid="{7F321C0A-1A46-4B5F-B258-04C9C313A33C}">
      <selection activeCell="D19" sqref="D19"/>
      <pageMargins left="0.7" right="0.7" top="0.78740157499999996" bottom="0.78740157499999996" header="0.3" footer="0.3"/>
    </customSheetView>
  </customSheetViews>
  <mergeCells count="1">
    <mergeCell ref="A1:E1"/>
  </mergeCells>
  <phoneticPr fontId="16" type="noConversion"/>
  <pageMargins left="0.74803149606299213" right="0.39370078740157483" top="0.98425196850393704" bottom="0.62992125984251968" header="0.23622047244094491" footer="0.23622047244094491"/>
  <pageSetup fitToHeight="23" orientation="landscape" r:id="rId1"/>
  <headerFooter alignWithMargins="0">
    <oddHeader>&amp;L&amp;G&amp;CCMMI-DEV V1.3 
Practice Implementation Indicator Description (PIID)&amp;RDate&amp;&amp;Uime &amp;D &amp;T
Page &amp;P of &amp;N</oddHeader>
    <oddFooter>&amp;LTemplate CMMI-DEV v1.3 B&amp;CConfidential&amp;RFile &amp;F
Tab &amp;A</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pageSetUpPr fitToPage="1"/>
  </sheetPr>
  <dimension ref="A1:A4"/>
  <sheetViews>
    <sheetView showGridLines="0" workbookViewId="0">
      <selection activeCell="G12" sqref="G12:K12"/>
    </sheetView>
  </sheetViews>
  <sheetFormatPr defaultColWidth="9.140625" defaultRowHeight="12.75"/>
  <cols>
    <col min="1" max="1" width="98.85546875" style="372" customWidth="1"/>
    <col min="2" max="16384" width="9.140625" style="305"/>
  </cols>
  <sheetData>
    <row r="1" spans="1:1" ht="118.5" customHeight="1">
      <c r="A1" s="423" t="s">
        <v>973</v>
      </c>
    </row>
    <row r="2" spans="1:1" ht="72" customHeight="1">
      <c r="A2" s="12" t="s">
        <v>954</v>
      </c>
    </row>
    <row r="3" spans="1:1" ht="24.75" customHeight="1">
      <c r="A3" s="425" t="s">
        <v>953</v>
      </c>
    </row>
    <row r="4" spans="1:1" ht="18" customHeight="1">
      <c r="A4" s="424" t="s">
        <v>1474</v>
      </c>
    </row>
  </sheetData>
  <sheetProtection password="E138" sheet="1" objects="1" scenarios="1" selectLockedCells="1" selectUnlockedCells="1"/>
  <hyperlinks>
    <hyperlink ref="A3" r:id="rId1"/>
  </hyperlinks>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35</vt:i4>
      </vt:variant>
      <vt:variant>
        <vt:lpstr>Charts</vt:lpstr>
      </vt:variant>
      <vt:variant>
        <vt:i4>4</vt:i4>
      </vt:variant>
      <vt:variant>
        <vt:lpstr>Named Ranges</vt:lpstr>
      </vt:variant>
      <vt:variant>
        <vt:i4>74</vt:i4>
      </vt:variant>
    </vt:vector>
  </HeadingPairs>
  <TitlesOfParts>
    <vt:vector size="113" baseType="lpstr">
      <vt:lpstr>Title</vt:lpstr>
      <vt:lpstr>Overview</vt:lpstr>
      <vt:lpstr>REQM</vt:lpstr>
      <vt:lpstr>PP</vt:lpstr>
      <vt:lpstr>PMC</vt:lpstr>
      <vt:lpstr>SAM</vt:lpstr>
      <vt:lpstr>MA</vt:lpstr>
      <vt:lpstr>PPQA</vt:lpstr>
      <vt:lpstr>CM</vt:lpstr>
      <vt:lpstr>RD</vt:lpstr>
      <vt:lpstr>TS</vt:lpstr>
      <vt:lpstr>PI</vt:lpstr>
      <vt:lpstr>VER</vt:lpstr>
      <vt:lpstr>VAL</vt:lpstr>
      <vt:lpstr>OPF</vt:lpstr>
      <vt:lpstr>OPD</vt:lpstr>
      <vt:lpstr>OT</vt:lpstr>
      <vt:lpstr>IPM</vt:lpstr>
      <vt:lpstr>RSKM</vt:lpstr>
      <vt:lpstr>DAR</vt:lpstr>
      <vt:lpstr>OPP</vt:lpstr>
      <vt:lpstr>QPM</vt:lpstr>
      <vt:lpstr>OPM</vt:lpstr>
      <vt:lpstr>CAR</vt:lpstr>
      <vt:lpstr>Instructions</vt:lpstr>
      <vt:lpstr>Exp_Rat_L2</vt:lpstr>
      <vt:lpstr>Exp_Rat_L3</vt:lpstr>
      <vt:lpstr>Exp_Rat_L4</vt:lpstr>
      <vt:lpstr>Exp_Rat_L5</vt:lpstr>
      <vt:lpstr>Num_Rat_L2</vt:lpstr>
      <vt:lpstr>Num_Rat_L3</vt:lpstr>
      <vt:lpstr>Num_Rat_L4</vt:lpstr>
      <vt:lpstr>Num_Rat_L5</vt:lpstr>
      <vt:lpstr>Revision</vt:lpstr>
      <vt:lpstr>© 2012</vt:lpstr>
      <vt:lpstr>L2_Achieve</vt:lpstr>
      <vt:lpstr>L3_Achieve</vt:lpstr>
      <vt:lpstr>L4_Achieve</vt:lpstr>
      <vt:lpstr>L5_Achieve</vt:lpstr>
      <vt:lpstr>Goal_Rating</vt:lpstr>
      <vt:lpstr>PA_Rating</vt:lpstr>
      <vt:lpstr>Practice_Characterization</vt:lpstr>
      <vt:lpstr>'© 2012'!Print_Area</vt:lpstr>
      <vt:lpstr>CAR!Print_Area</vt:lpstr>
      <vt:lpstr>CM!Print_Area</vt:lpstr>
      <vt:lpstr>DAR!Print_Area</vt:lpstr>
      <vt:lpstr>Exp_Rat_L2!Print_Area</vt:lpstr>
      <vt:lpstr>Exp_Rat_L3!Print_Area</vt:lpstr>
      <vt:lpstr>Exp_Rat_L4!Print_Area</vt:lpstr>
      <vt:lpstr>Exp_Rat_L5!Print_Area</vt:lpstr>
      <vt:lpstr>Instructions!Print_Area</vt:lpstr>
      <vt:lpstr>IPM!Print_Area</vt:lpstr>
      <vt:lpstr>MA!Print_Area</vt:lpstr>
      <vt:lpstr>Num_Rat_L2!Print_Area</vt:lpstr>
      <vt:lpstr>Num_Rat_L3!Print_Area</vt:lpstr>
      <vt:lpstr>Num_Rat_L4!Print_Area</vt:lpstr>
      <vt:lpstr>Num_Rat_L5!Print_Area</vt:lpstr>
      <vt:lpstr>OPD!Print_Area</vt:lpstr>
      <vt:lpstr>OPF!Print_Area</vt:lpstr>
      <vt:lpstr>OPM!Print_Area</vt:lpstr>
      <vt:lpstr>OPP!Print_Area</vt:lpstr>
      <vt:lpstr>OT!Print_Area</vt:lpstr>
      <vt:lpstr>Overview!Print_Area</vt:lpstr>
      <vt:lpstr>PI!Print_Area</vt:lpstr>
      <vt:lpstr>PMC!Print_Area</vt:lpstr>
      <vt:lpstr>PP!Print_Area</vt:lpstr>
      <vt:lpstr>PPQA!Print_Area</vt:lpstr>
      <vt:lpstr>QPM!Print_Area</vt:lpstr>
      <vt:lpstr>RD!Print_Area</vt:lpstr>
      <vt:lpstr>REQM!Print_Area</vt:lpstr>
      <vt:lpstr>Revision!Print_Area</vt:lpstr>
      <vt:lpstr>RSKM!Print_Area</vt:lpstr>
      <vt:lpstr>SAM!Print_Area</vt:lpstr>
      <vt:lpstr>Title!Print_Area</vt:lpstr>
      <vt:lpstr>TS!Print_Area</vt:lpstr>
      <vt:lpstr>VAL!Print_Area</vt:lpstr>
      <vt:lpstr>VER!Print_Area</vt:lpstr>
      <vt:lpstr>CAR!Print_Titles</vt:lpstr>
      <vt:lpstr>CM!Print_Titles</vt:lpstr>
      <vt:lpstr>DAR!Print_Titles</vt:lpstr>
      <vt:lpstr>IPM!Print_Titles</vt:lpstr>
      <vt:lpstr>MA!Print_Titles</vt:lpstr>
      <vt:lpstr>OPD!Print_Titles</vt:lpstr>
      <vt:lpstr>OPF!Print_Titles</vt:lpstr>
      <vt:lpstr>OPM!Print_Titles</vt:lpstr>
      <vt:lpstr>OPP!Print_Titles</vt:lpstr>
      <vt:lpstr>OT!Print_Titles</vt:lpstr>
      <vt:lpstr>PI!Print_Titles</vt:lpstr>
      <vt:lpstr>PMC!Print_Titles</vt:lpstr>
      <vt:lpstr>PP!Print_Titles</vt:lpstr>
      <vt:lpstr>PPQA!Print_Titles</vt:lpstr>
      <vt:lpstr>QPM!Print_Titles</vt:lpstr>
      <vt:lpstr>RD!Print_Titles</vt:lpstr>
      <vt:lpstr>REQM!Print_Titles</vt:lpstr>
      <vt:lpstr>RSKM!Print_Titles</vt:lpstr>
      <vt:lpstr>SAM!Print_Titles</vt:lpstr>
      <vt:lpstr>TS!Print_Titles</vt:lpstr>
      <vt:lpstr>VAL!Print_Titles</vt:lpstr>
      <vt:lpstr>VER!Print_Titles</vt:lpstr>
      <vt:lpstr>CM!RANGE_A1_W169</vt:lpstr>
      <vt:lpstr>VAL!RANGE_A3_V131</vt:lpstr>
      <vt:lpstr>OPF!RANGE_A3_V141</vt:lpstr>
      <vt:lpstr>PMC!RANGE_A3_V143</vt:lpstr>
      <vt:lpstr>OPD!RANGE_A3_V147</vt:lpstr>
      <vt:lpstr>DAR!RANGE_A3_V165</vt:lpstr>
      <vt:lpstr>TS!RANGE_A3_V167</vt:lpstr>
      <vt:lpstr>PI!RANGE_A3_V169</vt:lpstr>
      <vt:lpstr>PP!RANGE_A3_V172</vt:lpstr>
      <vt:lpstr>OT!RANGE_A3_W142</vt:lpstr>
      <vt:lpstr>VER!RANGE_A3_W165</vt:lpstr>
      <vt:lpstr>RD!RANGE_A3_W193</vt:lpstr>
      <vt:lpstr>Status</vt:lpstr>
      <vt:lpstr>strength_or_weakness</vt:lpstr>
    </vt:vector>
  </TitlesOfParts>
  <Company>processlabs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PIIDs for CMMI-DEV v1.3</dc:title>
  <dc:subject>PIIDs for CMMI-DEV v1.3 Enhanced</dc:subject>
  <dc:creator>Jörg Diringer</dc:creator>
  <dc:description>The PIID Template is based on the SEI template from Jay Pickerill.</dc:description>
  <cp:lastModifiedBy>FAMINO NGUYEN</cp:lastModifiedBy>
  <cp:lastPrinted>2010-05-26T09:53:49Z</cp:lastPrinted>
  <dcterms:created xsi:type="dcterms:W3CDTF">2003-07-03T16:09:26Z</dcterms:created>
  <dcterms:modified xsi:type="dcterms:W3CDTF">2013-12-31T14:51:02Z</dcterms:modified>
</cp:coreProperties>
</file>